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63" i="4" l="1"/>
  <c r="C4463" i="4"/>
  <c r="E4463" i="4"/>
  <c r="I4463" i="4"/>
  <c r="J4463" i="4"/>
  <c r="K4463" i="4"/>
  <c r="Q4463" i="4"/>
  <c r="R4463" i="4"/>
  <c r="B4464" i="4"/>
  <c r="C4464" i="4"/>
  <c r="E4464" i="4"/>
  <c r="I4464" i="4"/>
  <c r="J4464" i="4"/>
  <c r="K4464" i="4"/>
  <c r="Q4464" i="4"/>
  <c r="R4464" i="4"/>
  <c r="B4465" i="4"/>
  <c r="C4465" i="4"/>
  <c r="E4465" i="4"/>
  <c r="I4465" i="4"/>
  <c r="J4465" i="4"/>
  <c r="K4465" i="4"/>
  <c r="Q4465" i="4"/>
  <c r="R4465" i="4"/>
  <c r="B4466" i="4"/>
  <c r="C4466" i="4"/>
  <c r="E4466" i="4"/>
  <c r="I4466" i="4"/>
  <c r="J4466" i="4"/>
  <c r="K4466" i="4"/>
  <c r="Q4466" i="4"/>
  <c r="R4466" i="4"/>
  <c r="B4467" i="4"/>
  <c r="C4467" i="4"/>
  <c r="E4467" i="4"/>
  <c r="I4467" i="4"/>
  <c r="J4467" i="4"/>
  <c r="K4467" i="4"/>
  <c r="Q4467" i="4"/>
  <c r="R4467" i="4"/>
  <c r="B4468" i="4"/>
  <c r="C4468" i="4"/>
  <c r="E4468" i="4"/>
  <c r="I4468" i="4"/>
  <c r="J4468" i="4"/>
  <c r="K4468" i="4"/>
  <c r="Q4468" i="4"/>
  <c r="R4468" i="4"/>
  <c r="B4469" i="4"/>
  <c r="C4469" i="4"/>
  <c r="E4469" i="4"/>
  <c r="I4469" i="4"/>
  <c r="J4469" i="4"/>
  <c r="K4469" i="4"/>
  <c r="Q4469" i="4"/>
  <c r="R4469" i="4"/>
  <c r="B4470" i="4"/>
  <c r="C4470" i="4"/>
  <c r="E4470" i="4"/>
  <c r="I4470" i="4"/>
  <c r="J4470" i="4"/>
  <c r="K4470" i="4"/>
  <c r="Q4470" i="4"/>
  <c r="R4470" i="4"/>
  <c r="B4471" i="4"/>
  <c r="C4471" i="4"/>
  <c r="E4471" i="4"/>
  <c r="I4471" i="4"/>
  <c r="J4471" i="4"/>
  <c r="K4471" i="4"/>
  <c r="Q4471" i="4"/>
  <c r="R4471" i="4"/>
  <c r="B4472" i="4"/>
  <c r="C4472" i="4"/>
  <c r="E4472" i="4"/>
  <c r="I4472" i="4"/>
  <c r="J4472" i="4"/>
  <c r="K4472" i="4"/>
  <c r="Q4472" i="4"/>
  <c r="R4472" i="4"/>
  <c r="B4473" i="4"/>
  <c r="C4473" i="4"/>
  <c r="E4473" i="4"/>
  <c r="I4473" i="4"/>
  <c r="J4473" i="4"/>
  <c r="K4473" i="4"/>
  <c r="Q4473" i="4"/>
  <c r="R4473" i="4"/>
  <c r="B4474" i="4"/>
  <c r="C4474" i="4"/>
  <c r="E4474" i="4"/>
  <c r="I4474" i="4"/>
  <c r="J4474" i="4"/>
  <c r="K4474" i="4"/>
  <c r="Q4474" i="4"/>
  <c r="R4474" i="4"/>
  <c r="B4475" i="4"/>
  <c r="C4475" i="4"/>
  <c r="E4475" i="4"/>
  <c r="I4475" i="4"/>
  <c r="J4475" i="4"/>
  <c r="K4475" i="4" s="1"/>
  <c r="Q4475" i="4"/>
  <c r="R4475" i="4"/>
  <c r="B4476" i="4"/>
  <c r="C4476" i="4"/>
  <c r="E4476" i="4"/>
  <c r="I4476" i="4"/>
  <c r="J4476" i="4"/>
  <c r="K4476" i="4"/>
  <c r="Q4476" i="4"/>
  <c r="R4476" i="4"/>
  <c r="B4477" i="4"/>
  <c r="C4477" i="4"/>
  <c r="E4477" i="4"/>
  <c r="I4477" i="4"/>
  <c r="J4477" i="4"/>
  <c r="K4477" i="4" s="1"/>
  <c r="Q4477" i="4"/>
  <c r="R4477" i="4"/>
  <c r="B4478" i="4"/>
  <c r="C4478" i="4"/>
  <c r="E4478" i="4"/>
  <c r="I4478" i="4"/>
  <c r="J4478" i="4"/>
  <c r="K4478" i="4"/>
  <c r="Q4478" i="4"/>
  <c r="R4478" i="4"/>
  <c r="B4479" i="4"/>
  <c r="C4479" i="4"/>
  <c r="E4479" i="4"/>
  <c r="I4479" i="4"/>
  <c r="J4479" i="4"/>
  <c r="K4479" i="4" s="1"/>
  <c r="Q4479" i="4"/>
  <c r="R4479" i="4"/>
  <c r="B4480" i="4"/>
  <c r="C4480" i="4"/>
  <c r="E4480" i="4"/>
  <c r="I4480" i="4"/>
  <c r="J4480" i="4"/>
  <c r="K4480" i="4"/>
  <c r="Q4480" i="4"/>
  <c r="R4480" i="4"/>
  <c r="B4481" i="4"/>
  <c r="C4481" i="4"/>
  <c r="E4481" i="4"/>
  <c r="I4481" i="4"/>
  <c r="J4481" i="4"/>
  <c r="K4481" i="4" s="1"/>
  <c r="Q4481" i="4"/>
  <c r="R4481" i="4"/>
  <c r="B4482" i="4"/>
  <c r="C4482" i="4"/>
  <c r="E4482" i="4"/>
  <c r="I4482" i="4"/>
  <c r="J4482" i="4"/>
  <c r="K4482" i="4"/>
  <c r="Q4482" i="4"/>
  <c r="R4482" i="4"/>
  <c r="B4483" i="4"/>
  <c r="C4483" i="4"/>
  <c r="E4483" i="4"/>
  <c r="I4483" i="4"/>
  <c r="J4483" i="4"/>
  <c r="K4483" i="4" s="1"/>
  <c r="Q4483" i="4"/>
  <c r="R4483" i="4"/>
  <c r="B4484" i="4"/>
  <c r="C4484" i="4"/>
  <c r="E4484" i="4"/>
  <c r="I4484" i="4"/>
  <c r="J4484" i="4"/>
  <c r="K4484" i="4"/>
  <c r="Q4484" i="4"/>
  <c r="R4484" i="4"/>
  <c r="B4485" i="4"/>
  <c r="C4485" i="4"/>
  <c r="E4485" i="4"/>
  <c r="I4485" i="4"/>
  <c r="J4485" i="4"/>
  <c r="K4485" i="4" s="1"/>
  <c r="Q4485" i="4"/>
  <c r="R4485" i="4"/>
  <c r="B4486" i="4"/>
  <c r="C4486" i="4"/>
  <c r="E4486" i="4"/>
  <c r="I4486" i="4"/>
  <c r="J4486" i="4"/>
  <c r="K4486" i="4"/>
  <c r="Q4486" i="4"/>
  <c r="R4486" i="4"/>
  <c r="B4487" i="4"/>
  <c r="C4487" i="4"/>
  <c r="E4487" i="4"/>
  <c r="I4487" i="4"/>
  <c r="J4487" i="4"/>
  <c r="K4487" i="4" s="1"/>
  <c r="Q4487" i="4"/>
  <c r="R4487" i="4"/>
  <c r="B4488" i="4"/>
  <c r="C4488" i="4"/>
  <c r="E4488" i="4"/>
  <c r="I4488" i="4"/>
  <c r="J4488" i="4"/>
  <c r="K4488" i="4"/>
  <c r="Q4488" i="4"/>
  <c r="R4488" i="4"/>
  <c r="B4489" i="4"/>
  <c r="C4489" i="4"/>
  <c r="E4489" i="4"/>
  <c r="I4489" i="4"/>
  <c r="J4489" i="4"/>
  <c r="K4489" i="4" s="1"/>
  <c r="Q4489" i="4"/>
  <c r="R4489" i="4"/>
  <c r="B4490" i="4"/>
  <c r="C4490" i="4"/>
  <c r="E4490" i="4"/>
  <c r="I4490" i="4"/>
  <c r="J4490" i="4"/>
  <c r="K4490" i="4"/>
  <c r="Q4490" i="4"/>
  <c r="R4490" i="4"/>
  <c r="B4491" i="4"/>
  <c r="C4491" i="4"/>
  <c r="E4491" i="4"/>
  <c r="I4491" i="4"/>
  <c r="J4491" i="4"/>
  <c r="K4491" i="4" s="1"/>
  <c r="Q4491" i="4"/>
  <c r="R4491" i="4"/>
  <c r="B4492" i="4"/>
  <c r="C4492" i="4"/>
  <c r="E4492" i="4"/>
  <c r="I4492" i="4"/>
  <c r="J4492" i="4"/>
  <c r="K4492" i="4" s="1"/>
  <c r="Q4492" i="4"/>
  <c r="R4492" i="4"/>
  <c r="B4493" i="4"/>
  <c r="C4493" i="4"/>
  <c r="E4493" i="4"/>
  <c r="I4493" i="4"/>
  <c r="J4493" i="4"/>
  <c r="K4493" i="4" s="1"/>
  <c r="Q4493" i="4"/>
  <c r="R4493" i="4"/>
  <c r="B4494" i="4"/>
  <c r="C4494" i="4"/>
  <c r="E4494" i="4"/>
  <c r="I4494" i="4"/>
  <c r="J4494" i="4"/>
  <c r="K4494" i="4"/>
  <c r="Q4494" i="4"/>
  <c r="R4494" i="4"/>
  <c r="B4495" i="4"/>
  <c r="C4495" i="4"/>
  <c r="E4495" i="4"/>
  <c r="I4495" i="4"/>
  <c r="J4495" i="4"/>
  <c r="K4495" i="4" s="1"/>
  <c r="Q4495" i="4"/>
  <c r="R4495" i="4"/>
  <c r="B4496" i="4"/>
  <c r="C4496" i="4"/>
  <c r="E4496" i="4"/>
  <c r="I4496" i="4"/>
  <c r="J4496" i="4"/>
  <c r="K4496" i="4"/>
  <c r="Q4496" i="4"/>
  <c r="R4496" i="4"/>
  <c r="B4497" i="4"/>
  <c r="C4497" i="4"/>
  <c r="E4497" i="4"/>
  <c r="I4497" i="4"/>
  <c r="J4497" i="4"/>
  <c r="K4497" i="4" s="1"/>
  <c r="Q4497" i="4"/>
  <c r="R4497" i="4"/>
  <c r="B4498" i="4"/>
  <c r="C4498" i="4"/>
  <c r="E4498" i="4"/>
  <c r="I4498" i="4"/>
  <c r="J4498" i="4"/>
  <c r="K4498" i="4" s="1"/>
  <c r="Q4498" i="4"/>
  <c r="R4498" i="4"/>
  <c r="B4499" i="4"/>
  <c r="C4499" i="4"/>
  <c r="E4499" i="4"/>
  <c r="I4499" i="4"/>
  <c r="J4499" i="4"/>
  <c r="K4499" i="4" s="1"/>
  <c r="Q4499" i="4"/>
  <c r="R4499" i="4"/>
  <c r="B4500" i="4"/>
  <c r="C4500" i="4"/>
  <c r="E4500" i="4"/>
  <c r="I4500" i="4"/>
  <c r="J4500" i="4"/>
  <c r="K4500" i="4"/>
  <c r="Q4500" i="4"/>
  <c r="R4500" i="4"/>
  <c r="B4501" i="4"/>
  <c r="C4501" i="4"/>
  <c r="E4501" i="4"/>
  <c r="I4501" i="4"/>
  <c r="J4501" i="4"/>
  <c r="K4501" i="4" s="1"/>
  <c r="Q4501" i="4"/>
  <c r="R4501" i="4"/>
  <c r="B4502" i="4"/>
  <c r="C4502" i="4"/>
  <c r="E4502" i="4"/>
  <c r="I4502" i="4"/>
  <c r="J4502" i="4"/>
  <c r="K4502" i="4"/>
  <c r="Q4502" i="4"/>
  <c r="R4502" i="4"/>
  <c r="B4503" i="4"/>
  <c r="C4503" i="4"/>
  <c r="E4503" i="4"/>
  <c r="I4503" i="4"/>
  <c r="J4503" i="4"/>
  <c r="K4503" i="4" s="1"/>
  <c r="Q4503" i="4"/>
  <c r="R4503" i="4"/>
  <c r="B4504" i="4"/>
  <c r="C4504" i="4"/>
  <c r="E4504" i="4"/>
  <c r="I4504" i="4"/>
  <c r="J4504" i="4"/>
  <c r="K4504" i="4" s="1"/>
  <c r="Q4504" i="4"/>
  <c r="R4504" i="4"/>
  <c r="B4505" i="4"/>
  <c r="C4505" i="4"/>
  <c r="E4505" i="4"/>
  <c r="I4505" i="4"/>
  <c r="J4505" i="4"/>
  <c r="K4505" i="4" s="1"/>
  <c r="Q4505" i="4"/>
  <c r="R4505" i="4"/>
  <c r="B4506" i="4"/>
  <c r="C4506" i="4"/>
  <c r="E4506" i="4"/>
  <c r="I4506" i="4"/>
  <c r="J4506" i="4"/>
  <c r="K4506" i="4" s="1"/>
  <c r="Q4506" i="4"/>
  <c r="R4506" i="4"/>
  <c r="B4507" i="4"/>
  <c r="C4507" i="4"/>
  <c r="E4507" i="4"/>
  <c r="I4507" i="4"/>
  <c r="J4507" i="4"/>
  <c r="K4507" i="4" s="1"/>
  <c r="Q4507" i="4"/>
  <c r="R4507" i="4"/>
  <c r="B4508" i="4"/>
  <c r="C4508" i="4"/>
  <c r="E4508" i="4"/>
  <c r="I4508" i="4"/>
  <c r="J4508" i="4"/>
  <c r="K4508" i="4"/>
  <c r="Q4508" i="4"/>
  <c r="R4508" i="4"/>
  <c r="B4509" i="4"/>
  <c r="C4509" i="4"/>
  <c r="E4509" i="4"/>
  <c r="I4509" i="4"/>
  <c r="J4509" i="4"/>
  <c r="K4509" i="4" s="1"/>
  <c r="Q4509" i="4"/>
  <c r="R4509" i="4"/>
  <c r="B4510" i="4"/>
  <c r="C4510" i="4"/>
  <c r="E4510" i="4"/>
  <c r="I4510" i="4"/>
  <c r="J4510" i="4"/>
  <c r="K4510" i="4" s="1"/>
  <c r="Q4510" i="4"/>
  <c r="R4510" i="4"/>
  <c r="B4511" i="4"/>
  <c r="C4511" i="4"/>
  <c r="E4511" i="4"/>
  <c r="I4511" i="4"/>
  <c r="J4511" i="4"/>
  <c r="K4511" i="4" s="1"/>
  <c r="Q4511" i="4"/>
  <c r="R4511" i="4"/>
  <c r="B4512" i="4"/>
  <c r="C4512" i="4"/>
  <c r="E4512" i="4"/>
  <c r="I4512" i="4"/>
  <c r="J4512" i="4"/>
  <c r="K4512" i="4"/>
  <c r="Q4512" i="4"/>
  <c r="R4512" i="4"/>
  <c r="B4513" i="4"/>
  <c r="C4513" i="4"/>
  <c r="E4513" i="4"/>
  <c r="I4513" i="4"/>
  <c r="J4513" i="4"/>
  <c r="K4513" i="4" s="1"/>
  <c r="Q4513" i="4"/>
  <c r="R4513" i="4"/>
  <c r="B4514" i="4"/>
  <c r="C4514" i="4"/>
  <c r="E4514" i="4"/>
  <c r="I4514" i="4"/>
  <c r="J4514" i="4"/>
  <c r="K4514" i="4" s="1"/>
  <c r="Q4514" i="4"/>
  <c r="R4514" i="4"/>
  <c r="B4515" i="4"/>
  <c r="C4515" i="4"/>
  <c r="E4515" i="4"/>
  <c r="I4515" i="4"/>
  <c r="J4515" i="4"/>
  <c r="K4515" i="4" s="1"/>
  <c r="Q4515" i="4"/>
  <c r="R4515" i="4"/>
  <c r="B4516" i="4"/>
  <c r="C4516" i="4"/>
  <c r="E4516" i="4"/>
  <c r="I4516" i="4"/>
  <c r="J4516" i="4"/>
  <c r="K4516" i="4" s="1"/>
  <c r="Q4516" i="4"/>
  <c r="R4516" i="4"/>
  <c r="B4517" i="4"/>
  <c r="C4517" i="4"/>
  <c r="E4517" i="4"/>
  <c r="I4517" i="4"/>
  <c r="J4517" i="4"/>
  <c r="K4517" i="4" s="1"/>
  <c r="Q4517" i="4"/>
  <c r="R4517" i="4"/>
  <c r="B4518" i="4"/>
  <c r="C4518" i="4"/>
  <c r="E4518" i="4"/>
  <c r="I4518" i="4"/>
  <c r="J4518" i="4"/>
  <c r="K4518" i="4"/>
  <c r="Q4518" i="4"/>
  <c r="R4518" i="4"/>
  <c r="B4519" i="4"/>
  <c r="C4519" i="4"/>
  <c r="E4519" i="4"/>
  <c r="I4519" i="4"/>
  <c r="J4519" i="4"/>
  <c r="K4519" i="4" s="1"/>
  <c r="Q4519" i="4"/>
  <c r="R4519" i="4"/>
  <c r="B4520" i="4"/>
  <c r="C4520" i="4"/>
  <c r="E4520" i="4"/>
  <c r="I4520" i="4"/>
  <c r="J4520" i="4"/>
  <c r="K4520" i="4"/>
  <c r="Q4520" i="4"/>
  <c r="R4520" i="4"/>
  <c r="B4521" i="4"/>
  <c r="C4521" i="4"/>
  <c r="E4521" i="4"/>
  <c r="I4521" i="4"/>
  <c r="J4521" i="4"/>
  <c r="K4521" i="4" s="1"/>
  <c r="Q4521" i="4"/>
  <c r="R4521" i="4"/>
  <c r="B4522" i="4"/>
  <c r="C4522" i="4"/>
  <c r="E4522" i="4"/>
  <c r="I4522" i="4"/>
  <c r="J4522" i="4"/>
  <c r="K4522" i="4"/>
  <c r="Q4522" i="4"/>
  <c r="R4522" i="4"/>
  <c r="B4523" i="4"/>
  <c r="C4523" i="4"/>
  <c r="E4523" i="4"/>
  <c r="I4523" i="4"/>
  <c r="J4523" i="4"/>
  <c r="K4523" i="4" s="1"/>
  <c r="Q4523" i="4"/>
  <c r="R4523" i="4"/>
  <c r="B4524" i="4"/>
  <c r="C4524" i="4"/>
  <c r="E4524" i="4"/>
  <c r="I4524" i="4"/>
  <c r="J4524" i="4"/>
  <c r="K4524" i="4" s="1"/>
  <c r="Q4524" i="4"/>
  <c r="R4524" i="4"/>
  <c r="B4525" i="4"/>
  <c r="C4525" i="4"/>
  <c r="E4525" i="4"/>
  <c r="I4525" i="4"/>
  <c r="J4525" i="4"/>
  <c r="K4525" i="4" s="1"/>
  <c r="Q4525" i="4"/>
  <c r="R4525" i="4"/>
  <c r="B4526" i="4"/>
  <c r="C4526" i="4"/>
  <c r="E4526" i="4"/>
  <c r="I4526" i="4"/>
  <c r="J4526" i="4"/>
  <c r="K4526" i="4"/>
  <c r="Q4526" i="4"/>
  <c r="R4526" i="4"/>
  <c r="B4527" i="4"/>
  <c r="C4527" i="4"/>
  <c r="E4527" i="4"/>
  <c r="I4527" i="4"/>
  <c r="J4527" i="4"/>
  <c r="K4527" i="4" s="1"/>
  <c r="Q4527" i="4"/>
  <c r="R4527" i="4"/>
  <c r="B4528" i="4"/>
  <c r="C4528" i="4"/>
  <c r="E4528" i="4"/>
  <c r="I4528" i="4"/>
  <c r="J4528" i="4"/>
  <c r="K4528" i="4"/>
  <c r="Q4528" i="4"/>
  <c r="R4528" i="4"/>
  <c r="B4529" i="4"/>
  <c r="C4529" i="4"/>
  <c r="E4529" i="4"/>
  <c r="I4529" i="4"/>
  <c r="J4529" i="4"/>
  <c r="K4529" i="4" s="1"/>
  <c r="Q4529" i="4"/>
  <c r="R4529" i="4"/>
  <c r="B4530" i="4"/>
  <c r="C4530" i="4"/>
  <c r="E4530" i="4"/>
  <c r="I4530" i="4"/>
  <c r="J4530" i="4"/>
  <c r="K4530" i="4" s="1"/>
  <c r="Q4530" i="4"/>
  <c r="R4530" i="4"/>
  <c r="B4531" i="4"/>
  <c r="C4531" i="4"/>
  <c r="E4531" i="4"/>
  <c r="I4531" i="4"/>
  <c r="J4531" i="4"/>
  <c r="K4531" i="4" s="1"/>
  <c r="Q4531" i="4"/>
  <c r="R4531" i="4"/>
  <c r="B4532" i="4"/>
  <c r="C4532" i="4"/>
  <c r="E4532" i="4"/>
  <c r="I4532" i="4"/>
  <c r="J4532" i="4"/>
  <c r="K4532" i="4"/>
  <c r="Q4532" i="4"/>
  <c r="R4532" i="4"/>
  <c r="B4533" i="4"/>
  <c r="C4533" i="4"/>
  <c r="E4533" i="4"/>
  <c r="I4533" i="4"/>
  <c r="J4533" i="4"/>
  <c r="K4533" i="4" s="1"/>
  <c r="Q4533" i="4"/>
  <c r="R4533" i="4"/>
  <c r="B4534" i="4"/>
  <c r="C4534" i="4"/>
  <c r="E4534" i="4"/>
  <c r="I4534" i="4"/>
  <c r="J4534" i="4"/>
  <c r="K4534" i="4"/>
  <c r="Q4534" i="4"/>
  <c r="R4534" i="4"/>
  <c r="B4535" i="4"/>
  <c r="C4535" i="4"/>
  <c r="E4535" i="4"/>
  <c r="I4535" i="4"/>
  <c r="J4535" i="4"/>
  <c r="K4535" i="4" s="1"/>
  <c r="Q4535" i="4"/>
  <c r="R4535" i="4"/>
  <c r="B4536" i="4"/>
  <c r="C4536" i="4"/>
  <c r="E4536" i="4"/>
  <c r="I4536" i="4"/>
  <c r="J4536" i="4"/>
  <c r="K4536" i="4" s="1"/>
  <c r="Q4536" i="4"/>
  <c r="R4536" i="4"/>
  <c r="B4537" i="4"/>
  <c r="C4537" i="4"/>
  <c r="E4537" i="4"/>
  <c r="I4537" i="4"/>
  <c r="J4537" i="4"/>
  <c r="K4537" i="4" s="1"/>
  <c r="Q4537" i="4"/>
  <c r="R4537" i="4"/>
  <c r="B4538" i="4"/>
  <c r="C4538" i="4"/>
  <c r="E4538" i="4"/>
  <c r="I4538" i="4"/>
  <c r="J4538" i="4"/>
  <c r="K4538" i="4" s="1"/>
  <c r="Q4538" i="4"/>
  <c r="R4538" i="4"/>
  <c r="B4539" i="4"/>
  <c r="C4539" i="4"/>
  <c r="E4539" i="4"/>
  <c r="I4539" i="4"/>
  <c r="J4539" i="4"/>
  <c r="K4539" i="4" s="1"/>
  <c r="Q4539" i="4"/>
  <c r="R4539" i="4"/>
  <c r="B4540" i="4"/>
  <c r="C4540" i="4"/>
  <c r="E4540" i="4"/>
  <c r="I4540" i="4"/>
  <c r="J4540" i="4"/>
  <c r="K4540" i="4"/>
  <c r="Q4540" i="4"/>
  <c r="R4540" i="4"/>
  <c r="B4541" i="4"/>
  <c r="C4541" i="4"/>
  <c r="E4541" i="4"/>
  <c r="I4541" i="4"/>
  <c r="J4541" i="4"/>
  <c r="K4541" i="4" s="1"/>
  <c r="Q4541" i="4"/>
  <c r="R4541" i="4"/>
  <c r="B4542" i="4"/>
  <c r="C4542" i="4"/>
  <c r="E4542" i="4"/>
  <c r="I4542" i="4"/>
  <c r="J4542" i="4"/>
  <c r="K4542" i="4"/>
  <c r="Q4542" i="4"/>
  <c r="R4542" i="4"/>
  <c r="B4543" i="4"/>
  <c r="C4543" i="4"/>
  <c r="E4543" i="4"/>
  <c r="I4543" i="4"/>
  <c r="J4543" i="4"/>
  <c r="K4543" i="4" s="1"/>
  <c r="Q4543" i="4"/>
  <c r="R4543" i="4"/>
  <c r="B4544" i="4"/>
  <c r="C4544" i="4"/>
  <c r="E4544" i="4"/>
  <c r="I4544" i="4"/>
  <c r="J4544" i="4"/>
  <c r="K4544" i="4"/>
  <c r="Q4544" i="4"/>
  <c r="R4544" i="4"/>
  <c r="B4545" i="4"/>
  <c r="C4545" i="4"/>
  <c r="E4545" i="4"/>
  <c r="I4545" i="4"/>
  <c r="J4545" i="4"/>
  <c r="K4545" i="4" s="1"/>
  <c r="Q4545" i="4"/>
  <c r="R4545" i="4"/>
  <c r="B4546" i="4"/>
  <c r="C4546" i="4"/>
  <c r="E4546" i="4"/>
  <c r="I4546" i="4"/>
  <c r="J4546" i="4"/>
  <c r="K4546" i="4" s="1"/>
  <c r="Q4546" i="4"/>
  <c r="R4546" i="4"/>
  <c r="B4547" i="4"/>
  <c r="C4547" i="4"/>
  <c r="E4547" i="4"/>
  <c r="I4547" i="4"/>
  <c r="J4547" i="4"/>
  <c r="K4547" i="4" s="1"/>
  <c r="Q4547" i="4"/>
  <c r="R4547" i="4"/>
  <c r="B4548" i="4"/>
  <c r="C4548" i="4"/>
  <c r="E4548" i="4"/>
  <c r="I4548" i="4"/>
  <c r="J4548" i="4"/>
  <c r="K4548" i="4" s="1"/>
  <c r="Q4548" i="4"/>
  <c r="R4548" i="4"/>
  <c r="B4549" i="4"/>
  <c r="C4549" i="4"/>
  <c r="E4549" i="4"/>
  <c r="I4549" i="4"/>
  <c r="J4549" i="4"/>
  <c r="K4549" i="4" s="1"/>
  <c r="Q4549" i="4"/>
  <c r="R4549" i="4"/>
  <c r="B4550" i="4"/>
  <c r="C4550" i="4"/>
  <c r="E4550" i="4"/>
  <c r="I4550" i="4"/>
  <c r="J4550" i="4"/>
  <c r="K4550" i="4"/>
  <c r="Q4550" i="4"/>
  <c r="R4550" i="4"/>
  <c r="B4551" i="4"/>
  <c r="C4551" i="4"/>
  <c r="E4551" i="4"/>
  <c r="I4551" i="4"/>
  <c r="J4551" i="4"/>
  <c r="K4551" i="4" s="1"/>
  <c r="Q4551" i="4"/>
  <c r="R4551" i="4"/>
  <c r="B4552" i="4"/>
  <c r="C4552" i="4"/>
  <c r="E4552" i="4"/>
  <c r="I4552" i="4"/>
  <c r="J4552" i="4"/>
  <c r="K4552" i="4"/>
  <c r="Q4552" i="4"/>
  <c r="R4552" i="4"/>
  <c r="B4553" i="4"/>
  <c r="C4553" i="4"/>
  <c r="E4553" i="4"/>
  <c r="I4553" i="4"/>
  <c r="J4553" i="4"/>
  <c r="K4553" i="4" s="1"/>
  <c r="Q4553" i="4"/>
  <c r="R4553" i="4"/>
  <c r="B4554" i="4"/>
  <c r="C4554" i="4"/>
  <c r="E4554" i="4"/>
  <c r="I4554" i="4"/>
  <c r="J4554" i="4"/>
  <c r="K4554" i="4"/>
  <c r="Q4554" i="4"/>
  <c r="R4554" i="4"/>
  <c r="B4555" i="4"/>
  <c r="C4555" i="4"/>
  <c r="E4555" i="4"/>
  <c r="I4555" i="4"/>
  <c r="J4555" i="4"/>
  <c r="K4555" i="4" s="1"/>
  <c r="Q4555" i="4"/>
  <c r="R4555" i="4"/>
  <c r="B4556" i="4"/>
  <c r="C4556" i="4"/>
  <c r="E4556" i="4"/>
  <c r="I4556" i="4"/>
  <c r="J4556" i="4"/>
  <c r="K4556" i="4" s="1"/>
  <c r="Q4556" i="4"/>
  <c r="R4556" i="4"/>
  <c r="B4557" i="4"/>
  <c r="C4557" i="4"/>
  <c r="E4557" i="4"/>
  <c r="I4557" i="4"/>
  <c r="J4557" i="4"/>
  <c r="K4557" i="4" s="1"/>
  <c r="Q4557" i="4"/>
  <c r="R4557" i="4"/>
  <c r="B4558" i="4"/>
  <c r="C4558" i="4"/>
  <c r="E4558" i="4"/>
  <c r="I4558" i="4"/>
  <c r="J4558" i="4"/>
  <c r="K4558" i="4"/>
  <c r="Q4558" i="4"/>
  <c r="R4558" i="4"/>
  <c r="B4559" i="4"/>
  <c r="C4559" i="4"/>
  <c r="E4559" i="4"/>
  <c r="I4559" i="4"/>
  <c r="J4559" i="4"/>
  <c r="K4559" i="4" s="1"/>
  <c r="Q4559" i="4"/>
  <c r="R4559" i="4"/>
  <c r="B4560" i="4"/>
  <c r="C4560" i="4"/>
  <c r="E4560" i="4"/>
  <c r="I4560" i="4"/>
  <c r="J4560" i="4"/>
  <c r="K4560" i="4"/>
  <c r="Q4560" i="4"/>
  <c r="R4560" i="4"/>
  <c r="B4561" i="4"/>
  <c r="C4561" i="4"/>
  <c r="E4561" i="4"/>
  <c r="I4561" i="4"/>
  <c r="J4561" i="4"/>
  <c r="K4561" i="4" s="1"/>
  <c r="Q4561" i="4"/>
  <c r="R4561" i="4"/>
  <c r="B4562" i="4"/>
  <c r="C4562" i="4"/>
  <c r="E4562" i="4"/>
  <c r="I4562" i="4"/>
  <c r="J4562" i="4"/>
  <c r="K4562" i="4" s="1"/>
  <c r="Q4562" i="4"/>
  <c r="R4562" i="4"/>
  <c r="B4563" i="4"/>
  <c r="C4563" i="4"/>
  <c r="E4563" i="4"/>
  <c r="I4563" i="4"/>
  <c r="J4563" i="4"/>
  <c r="K4563" i="4" s="1"/>
  <c r="Q4563" i="4"/>
  <c r="R4563" i="4"/>
  <c r="B4564" i="4"/>
  <c r="C4564" i="4"/>
  <c r="E4564" i="4"/>
  <c r="I4564" i="4"/>
  <c r="J4564" i="4"/>
  <c r="K4564" i="4"/>
  <c r="Q4564" i="4"/>
  <c r="R4564" i="4"/>
  <c r="B4565" i="4"/>
  <c r="C4565" i="4"/>
  <c r="E4565" i="4"/>
  <c r="I4565" i="4"/>
  <c r="J4565" i="4"/>
  <c r="K4565" i="4" s="1"/>
  <c r="Q4565" i="4"/>
  <c r="R4565" i="4"/>
  <c r="B4566" i="4"/>
  <c r="C4566" i="4"/>
  <c r="E4566" i="4"/>
  <c r="I4566" i="4"/>
  <c r="J4566" i="4"/>
  <c r="K4566" i="4"/>
  <c r="Q4566" i="4"/>
  <c r="R4566" i="4"/>
  <c r="B4567" i="4"/>
  <c r="C4567" i="4"/>
  <c r="E4567" i="4"/>
  <c r="I4567" i="4"/>
  <c r="J4567" i="4"/>
  <c r="K4567" i="4" s="1"/>
  <c r="Q4567" i="4"/>
  <c r="R4567" i="4"/>
  <c r="B4568" i="4"/>
  <c r="C4568" i="4"/>
  <c r="E4568" i="4"/>
  <c r="I4568" i="4"/>
  <c r="J4568" i="4"/>
  <c r="K4568" i="4" s="1"/>
  <c r="Q4568" i="4"/>
  <c r="R4568" i="4"/>
  <c r="B4569" i="4"/>
  <c r="C4569" i="4"/>
  <c r="E4569" i="4"/>
  <c r="I4569" i="4"/>
  <c r="J4569" i="4"/>
  <c r="K4569" i="4" s="1"/>
  <c r="Q4569" i="4"/>
  <c r="R4569" i="4"/>
  <c r="B4570" i="4"/>
  <c r="C4570" i="4"/>
  <c r="E4570" i="4"/>
  <c r="I4570" i="4"/>
  <c r="J4570" i="4"/>
  <c r="K4570" i="4" s="1"/>
  <c r="Q4570" i="4"/>
  <c r="R4570" i="4"/>
  <c r="B4571" i="4"/>
  <c r="C4571" i="4"/>
  <c r="E4571" i="4"/>
  <c r="I4571" i="4"/>
  <c r="J4571" i="4"/>
  <c r="K4571" i="4" s="1"/>
  <c r="Q4571" i="4"/>
  <c r="R4571" i="4"/>
  <c r="B4572" i="4"/>
  <c r="C4572" i="4"/>
  <c r="E4572" i="4"/>
  <c r="I4572" i="4"/>
  <c r="J4572" i="4"/>
  <c r="K4572" i="4"/>
  <c r="Q4572" i="4"/>
  <c r="R4572" i="4"/>
  <c r="B4573" i="4"/>
  <c r="C4573" i="4"/>
  <c r="E4573" i="4"/>
  <c r="I4573" i="4"/>
  <c r="J4573" i="4"/>
  <c r="K4573" i="4" s="1"/>
  <c r="Q4573" i="4"/>
  <c r="R4573" i="4"/>
  <c r="B4574" i="4"/>
  <c r="C4574" i="4"/>
  <c r="E4574" i="4"/>
  <c r="I4574" i="4"/>
  <c r="J4574" i="4"/>
  <c r="K4574" i="4"/>
  <c r="Q4574" i="4"/>
  <c r="R4574" i="4"/>
  <c r="B4575" i="4"/>
  <c r="C4575" i="4"/>
  <c r="E4575" i="4"/>
  <c r="I4575" i="4"/>
  <c r="J4575" i="4"/>
  <c r="K4575" i="4" s="1"/>
  <c r="Q4575" i="4"/>
  <c r="R4575" i="4"/>
  <c r="B4576" i="4"/>
  <c r="C4576" i="4"/>
  <c r="E4576" i="4"/>
  <c r="I4576" i="4"/>
  <c r="J4576" i="4"/>
  <c r="K4576" i="4"/>
  <c r="Q4576" i="4"/>
  <c r="R4576" i="4"/>
  <c r="B4577" i="4"/>
  <c r="C4577" i="4"/>
  <c r="E4577" i="4"/>
  <c r="I4577" i="4"/>
  <c r="J4577" i="4"/>
  <c r="K4577" i="4" s="1"/>
  <c r="Q4577" i="4"/>
  <c r="R4577" i="4"/>
  <c r="B4578" i="4"/>
  <c r="C4578" i="4"/>
  <c r="E4578" i="4"/>
  <c r="I4578" i="4"/>
  <c r="J4578" i="4"/>
  <c r="K4578" i="4" s="1"/>
  <c r="Q4578" i="4"/>
  <c r="R4578" i="4"/>
  <c r="B4579" i="4"/>
  <c r="C4579" i="4"/>
  <c r="E4579" i="4"/>
  <c r="I4579" i="4"/>
  <c r="J4579" i="4"/>
  <c r="K4579" i="4" s="1"/>
  <c r="Q4579" i="4"/>
  <c r="R4579" i="4"/>
  <c r="B4580" i="4"/>
  <c r="C4580" i="4"/>
  <c r="E4580" i="4"/>
  <c r="I4580" i="4"/>
  <c r="J4580" i="4"/>
  <c r="K4580" i="4" s="1"/>
  <c r="Q4580" i="4"/>
  <c r="R4580" i="4"/>
  <c r="B4581" i="4"/>
  <c r="C4581" i="4"/>
  <c r="E4581" i="4"/>
  <c r="I4581" i="4"/>
  <c r="J4581" i="4"/>
  <c r="K4581" i="4" s="1"/>
  <c r="Q4581" i="4"/>
  <c r="R4581" i="4"/>
  <c r="B4582" i="4"/>
  <c r="C4582" i="4"/>
  <c r="E4582" i="4"/>
  <c r="I4582" i="4"/>
  <c r="J4582" i="4"/>
  <c r="K4582" i="4"/>
  <c r="Q4582" i="4"/>
  <c r="R4582" i="4"/>
  <c r="B4583" i="4"/>
  <c r="C4583" i="4"/>
  <c r="E4583" i="4"/>
  <c r="I4583" i="4"/>
  <c r="J4583" i="4"/>
  <c r="K4583" i="4" s="1"/>
  <c r="Q4583" i="4"/>
  <c r="R4583" i="4"/>
  <c r="B4584" i="4"/>
  <c r="C4584" i="4"/>
  <c r="E4584" i="4"/>
  <c r="I4584" i="4"/>
  <c r="J4584" i="4"/>
  <c r="K4584" i="4"/>
  <c r="Q4584" i="4"/>
  <c r="R4584" i="4"/>
  <c r="B4585" i="4"/>
  <c r="C4585" i="4"/>
  <c r="E4585" i="4"/>
  <c r="I4585" i="4"/>
  <c r="J4585" i="4"/>
  <c r="K4585" i="4" s="1"/>
  <c r="Q4585" i="4"/>
  <c r="R4585" i="4"/>
  <c r="B4586" i="4"/>
  <c r="C4586" i="4"/>
  <c r="E4586" i="4"/>
  <c r="I4586" i="4"/>
  <c r="J4586" i="4"/>
  <c r="K4586" i="4"/>
  <c r="Q4586" i="4"/>
  <c r="R4586" i="4"/>
  <c r="B4587" i="4"/>
  <c r="C4587" i="4"/>
  <c r="E4587" i="4"/>
  <c r="I4587" i="4"/>
  <c r="J4587" i="4"/>
  <c r="K4587" i="4" s="1"/>
  <c r="Q4587" i="4"/>
  <c r="R4587" i="4"/>
  <c r="B4588" i="4"/>
  <c r="C4588" i="4"/>
  <c r="E4588" i="4"/>
  <c r="I4588" i="4"/>
  <c r="J4588" i="4"/>
  <c r="K4588" i="4" s="1"/>
  <c r="Q4588" i="4"/>
  <c r="R4588" i="4"/>
  <c r="B4589" i="4"/>
  <c r="C4589" i="4"/>
  <c r="E4589" i="4"/>
  <c r="I4589" i="4"/>
  <c r="J4589" i="4"/>
  <c r="K4589" i="4" s="1"/>
  <c r="Q4589" i="4"/>
  <c r="R4589" i="4"/>
  <c r="B4590" i="4"/>
  <c r="C4590" i="4"/>
  <c r="E4590" i="4"/>
  <c r="I4590" i="4"/>
  <c r="J4590" i="4"/>
  <c r="K4590" i="4" s="1"/>
  <c r="Q4590" i="4"/>
  <c r="R4590" i="4"/>
  <c r="B4591" i="4"/>
  <c r="C4591" i="4"/>
  <c r="E4591" i="4"/>
  <c r="I4591" i="4"/>
  <c r="J4591" i="4"/>
  <c r="K4591" i="4" s="1"/>
  <c r="Q4591" i="4"/>
  <c r="R4591" i="4"/>
  <c r="B4592" i="4"/>
  <c r="C4592" i="4"/>
  <c r="E4592" i="4"/>
  <c r="I4592" i="4"/>
  <c r="J4592" i="4"/>
  <c r="K4592" i="4" s="1"/>
  <c r="Q4592" i="4"/>
  <c r="R4592" i="4"/>
  <c r="Q4462" i="4"/>
  <c r="R4462" i="4"/>
  <c r="I4462" i="4"/>
  <c r="J4462" i="4"/>
  <c r="K4462" i="4" s="1"/>
  <c r="E4461" i="4"/>
  <c r="E4462" i="4"/>
  <c r="B4462" i="4"/>
  <c r="C4462" i="4"/>
  <c r="R4461" i="4" l="1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B4231" i="4" l="1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O3881" i="4" l="1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4597" i="4"/>
  <c r="O3712" i="4" l="1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L4125" i="4"/>
  <c r="P4124" i="4"/>
  <c r="M4124" i="4"/>
  <c r="P4123" i="4"/>
  <c r="P4122" i="4"/>
  <c r="P4121" i="4"/>
  <c r="L4121" i="4"/>
  <c r="P4120" i="4"/>
  <c r="M4120" i="4"/>
  <c r="P4119" i="4"/>
  <c r="P4118" i="4"/>
  <c r="P4117" i="4"/>
  <c r="L4117" i="4"/>
  <c r="P4116" i="4"/>
  <c r="M4116" i="4"/>
  <c r="P4115" i="4"/>
  <c r="P4114" i="4"/>
  <c r="P4113" i="4"/>
  <c r="L4113" i="4"/>
  <c r="P4112" i="4"/>
  <c r="M4112" i="4"/>
  <c r="P4111" i="4"/>
  <c r="P4110" i="4"/>
  <c r="L4109" i="4"/>
  <c r="M4108" i="4"/>
  <c r="P4107" i="4"/>
  <c r="P4106" i="4"/>
  <c r="P4105" i="4"/>
  <c r="L4105" i="4"/>
  <c r="P4104" i="4"/>
  <c r="M4104" i="4"/>
  <c r="P4103" i="4"/>
  <c r="P4102" i="4"/>
  <c r="P4101" i="4"/>
  <c r="L4101" i="4"/>
  <c r="P4100" i="4"/>
  <c r="M4100" i="4"/>
  <c r="P4099" i="4"/>
  <c r="P4098" i="4"/>
  <c r="P4097" i="4"/>
  <c r="L4097" i="4"/>
  <c r="P4096" i="4"/>
  <c r="M4096" i="4"/>
  <c r="P4095" i="4"/>
  <c r="P4094" i="4"/>
  <c r="P4093" i="4"/>
  <c r="M4093" i="4"/>
  <c r="P4092" i="4"/>
  <c r="M4092" i="4"/>
  <c r="P4091" i="4"/>
  <c r="P4090" i="4"/>
  <c r="P4089" i="4"/>
  <c r="M4089" i="4"/>
  <c r="P4088" i="4"/>
  <c r="M4088" i="4"/>
  <c r="P4087" i="4"/>
  <c r="P4086" i="4"/>
  <c r="P4085" i="4"/>
  <c r="L4085" i="4"/>
  <c r="P4084" i="4"/>
  <c r="M4084" i="4"/>
  <c r="P4083" i="4"/>
  <c r="P4082" i="4"/>
  <c r="P4081" i="4"/>
  <c r="L4081" i="4"/>
  <c r="P4080" i="4"/>
  <c r="M4080" i="4"/>
  <c r="P4079" i="4"/>
  <c r="P4078" i="4"/>
  <c r="P4077" i="4"/>
  <c r="M4077" i="4"/>
  <c r="P4076" i="4"/>
  <c r="M4076" i="4"/>
  <c r="P4075" i="4"/>
  <c r="P4074" i="4"/>
  <c r="P4073" i="4"/>
  <c r="M4073" i="4"/>
  <c r="P4072" i="4"/>
  <c r="M4072" i="4"/>
  <c r="P4071" i="4"/>
  <c r="P4070" i="4"/>
  <c r="L4070" i="4"/>
  <c r="P4069" i="4"/>
  <c r="L4069" i="4"/>
  <c r="M4068" i="4"/>
  <c r="P4067" i="4"/>
  <c r="P4066" i="4"/>
  <c r="L4066" i="4"/>
  <c r="P4065" i="4"/>
  <c r="M4065" i="4"/>
  <c r="P4064" i="4"/>
  <c r="M4064" i="4"/>
  <c r="P4063" i="4"/>
  <c r="P4062" i="4"/>
  <c r="L4062" i="4"/>
  <c r="P4061" i="4"/>
  <c r="M4061" i="4"/>
  <c r="P4060" i="4"/>
  <c r="M4060" i="4"/>
  <c r="P4059" i="4"/>
  <c r="P4058" i="4"/>
  <c r="L4058" i="4"/>
  <c r="P4057" i="4"/>
  <c r="L4057" i="4"/>
  <c r="P4056" i="4"/>
  <c r="M4056" i="4"/>
  <c r="P4055" i="4"/>
  <c r="L4054" i="4"/>
  <c r="M4053" i="4"/>
  <c r="P4052" i="4"/>
  <c r="P4051" i="4"/>
  <c r="P4050" i="4"/>
  <c r="M4050" i="4"/>
  <c r="P4049" i="4"/>
  <c r="M4049" i="4"/>
  <c r="P4048" i="4"/>
  <c r="P4047" i="4"/>
  <c r="P4046" i="4"/>
  <c r="L4046" i="4"/>
  <c r="P4045" i="4"/>
  <c r="M4045" i="4"/>
  <c r="P4044" i="4"/>
  <c r="P4043" i="4"/>
  <c r="P4042" i="4"/>
  <c r="M4042" i="4"/>
  <c r="P4041" i="4"/>
  <c r="M4041" i="4"/>
  <c r="P4040" i="4"/>
  <c r="P4039" i="4"/>
  <c r="M4039" i="4"/>
  <c r="P4038" i="4"/>
  <c r="P4037" i="4"/>
  <c r="P4036" i="4"/>
  <c r="P4035" i="4"/>
  <c r="L4035" i="4"/>
  <c r="P4034" i="4"/>
  <c r="P4033" i="4"/>
  <c r="P4032" i="4"/>
  <c r="P4031" i="4"/>
  <c r="P4030" i="4"/>
  <c r="P4029" i="4"/>
  <c r="L4029" i="4"/>
  <c r="P4028" i="4"/>
  <c r="M4028" i="4"/>
  <c r="P4027" i="4"/>
  <c r="P4026" i="4"/>
  <c r="P4025" i="4"/>
  <c r="L4025" i="4"/>
  <c r="P4024" i="4"/>
  <c r="M4024" i="4"/>
  <c r="P4023" i="4"/>
  <c r="P4022" i="4"/>
  <c r="L4064" i="4" l="1"/>
  <c r="M4085" i="4"/>
  <c r="L4104" i="4"/>
  <c r="L4108" i="4"/>
  <c r="L4076" i="4"/>
  <c r="L4065" i="4"/>
  <c r="M4057" i="4"/>
  <c r="M4069" i="4"/>
  <c r="M4101" i="4"/>
  <c r="M4109" i="4"/>
  <c r="M4117" i="4"/>
  <c r="M4105" i="4"/>
  <c r="M4121" i="4"/>
  <c r="L4077" i="4"/>
  <c r="L4092" i="4"/>
  <c r="L4084" i="4"/>
  <c r="L4093" i="4"/>
  <c r="M4046" i="4"/>
  <c r="M4081" i="4"/>
  <c r="L4124" i="4"/>
  <c r="L4042" i="4"/>
  <c r="L4050" i="4"/>
  <c r="L4061" i="4"/>
  <c r="M4070" i="4"/>
  <c r="L4073" i="4"/>
  <c r="L4080" i="4"/>
  <c r="L4089" i="4"/>
  <c r="L4096" i="4"/>
  <c r="M4113" i="4"/>
  <c r="L4120" i="4"/>
  <c r="M4054" i="4"/>
  <c r="L4088" i="4"/>
  <c r="M4097" i="4"/>
  <c r="M4038" i="4"/>
  <c r="L4038" i="4"/>
  <c r="M4052" i="4"/>
  <c r="L4052" i="4"/>
  <c r="M4059" i="4"/>
  <c r="L4059" i="4"/>
  <c r="M4026" i="4"/>
  <c r="L4026" i="4"/>
  <c r="L4027" i="4"/>
  <c r="M4027" i="4"/>
  <c r="M4032" i="4"/>
  <c r="L4032" i="4"/>
  <c r="L4037" i="4"/>
  <c r="M4037" i="4"/>
  <c r="L4051" i="4"/>
  <c r="M4051" i="4"/>
  <c r="L4024" i="4"/>
  <c r="M4025" i="4"/>
  <c r="L4028" i="4"/>
  <c r="M4029" i="4"/>
  <c r="M4036" i="4"/>
  <c r="L4036" i="4"/>
  <c r="M4044" i="4"/>
  <c r="L4044" i="4"/>
  <c r="L4047" i="4"/>
  <c r="M4047" i="4"/>
  <c r="M4022" i="4"/>
  <c r="L4022" i="4"/>
  <c r="L4033" i="4"/>
  <c r="M4033" i="4"/>
  <c r="M4063" i="4"/>
  <c r="L4063" i="4"/>
  <c r="L4023" i="4"/>
  <c r="M4023" i="4"/>
  <c r="M4030" i="4"/>
  <c r="L4030" i="4"/>
  <c r="M4031" i="4"/>
  <c r="L4031" i="4"/>
  <c r="M4048" i="4"/>
  <c r="L4048" i="4"/>
  <c r="M4034" i="4"/>
  <c r="L4034" i="4"/>
  <c r="M4040" i="4"/>
  <c r="L4040" i="4"/>
  <c r="L4043" i="4"/>
  <c r="M4043" i="4"/>
  <c r="M4055" i="4"/>
  <c r="L4055" i="4"/>
  <c r="M4071" i="4"/>
  <c r="L4071" i="4"/>
  <c r="M4074" i="4"/>
  <c r="L4074" i="4"/>
  <c r="M4075" i="4"/>
  <c r="L4075" i="4"/>
  <c r="M4090" i="4"/>
  <c r="L4090" i="4"/>
  <c r="M4091" i="4"/>
  <c r="L4091" i="4"/>
  <c r="M4110" i="4"/>
  <c r="L4110" i="4"/>
  <c r="M4111" i="4"/>
  <c r="L4111" i="4"/>
  <c r="L4039" i="4"/>
  <c r="M4058" i="4"/>
  <c r="M4086" i="4"/>
  <c r="L4086" i="4"/>
  <c r="M4087" i="4"/>
  <c r="L4087" i="4"/>
  <c r="M4098" i="4"/>
  <c r="L4098" i="4"/>
  <c r="M4099" i="4"/>
  <c r="L4099" i="4"/>
  <c r="L4112" i="4"/>
  <c r="M4114" i="4"/>
  <c r="L4114" i="4"/>
  <c r="M4125" i="4"/>
  <c r="M4035" i="4"/>
  <c r="L4041" i="4"/>
  <c r="L4045" i="4"/>
  <c r="L4049" i="4"/>
  <c r="L4053" i="4"/>
  <c r="L4056" i="4"/>
  <c r="M4062" i="4"/>
  <c r="L4072" i="4"/>
  <c r="M4082" i="4"/>
  <c r="L4082" i="4"/>
  <c r="M4083" i="4"/>
  <c r="L4083" i="4"/>
  <c r="L4100" i="4"/>
  <c r="M4102" i="4"/>
  <c r="L4102" i="4"/>
  <c r="M4103" i="4"/>
  <c r="L4103" i="4"/>
  <c r="L4116" i="4"/>
  <c r="M4118" i="4"/>
  <c r="L4118" i="4"/>
  <c r="M4119" i="4"/>
  <c r="L4119" i="4"/>
  <c r="L4068" i="4"/>
  <c r="M4115" i="4"/>
  <c r="L4115" i="4"/>
  <c r="L4060" i="4"/>
  <c r="M4066" i="4"/>
  <c r="M4067" i="4"/>
  <c r="L4067" i="4"/>
  <c r="M4078" i="4"/>
  <c r="L4078" i="4"/>
  <c r="M4079" i="4"/>
  <c r="L4079" i="4"/>
  <c r="M4094" i="4"/>
  <c r="L4094" i="4"/>
  <c r="M4095" i="4"/>
  <c r="L4095" i="4"/>
  <c r="M4106" i="4"/>
  <c r="L4106" i="4"/>
  <c r="M4107" i="4"/>
  <c r="L4107" i="4"/>
  <c r="M4122" i="4"/>
  <c r="L4122" i="4"/>
  <c r="M4123" i="4"/>
  <c r="L4123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L4020" i="4"/>
  <c r="P4019" i="4"/>
  <c r="M4019" i="4"/>
  <c r="P4018" i="4"/>
  <c r="P4017" i="4"/>
  <c r="L4017" i="4"/>
  <c r="P4016" i="4"/>
  <c r="M4016" i="4"/>
  <c r="P4015" i="4"/>
  <c r="P4014" i="4"/>
  <c r="P4013" i="4"/>
  <c r="L4013" i="4"/>
  <c r="P4012" i="4"/>
  <c r="P4011" i="4"/>
  <c r="M4011" i="4"/>
  <c r="P4010" i="4"/>
  <c r="P4009" i="4"/>
  <c r="L4009" i="4"/>
  <c r="P4008" i="4"/>
  <c r="P4007" i="4"/>
  <c r="P4006" i="4"/>
  <c r="P4005" i="4"/>
  <c r="P4004" i="4"/>
  <c r="M4004" i="4"/>
  <c r="P4003" i="4"/>
  <c r="M4003" i="4"/>
  <c r="P4002" i="4"/>
  <c r="P4001" i="4"/>
  <c r="L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M3955" i="4"/>
  <c r="P3954" i="4"/>
  <c r="P3953" i="4"/>
  <c r="M3953" i="4"/>
  <c r="P3952" i="4"/>
  <c r="M3952" i="4"/>
  <c r="P3951" i="4"/>
  <c r="M3951" i="4"/>
  <c r="P3950" i="4"/>
  <c r="P3949" i="4"/>
  <c r="M3949" i="4"/>
  <c r="P3948" i="4"/>
  <c r="M3948" i="4"/>
  <c r="P3947" i="4"/>
  <c r="M3947" i="4"/>
  <c r="P3946" i="4"/>
  <c r="P3945" i="4"/>
  <c r="M3945" i="4"/>
  <c r="P3944" i="4"/>
  <c r="M3944" i="4"/>
  <c r="P3943" i="4"/>
  <c r="P3942" i="4"/>
  <c r="P3941" i="4"/>
  <c r="M3941" i="4"/>
  <c r="P3940" i="4"/>
  <c r="L3940" i="4"/>
  <c r="P3939" i="4"/>
  <c r="M3939" i="4"/>
  <c r="P3938" i="4"/>
  <c r="P3937" i="4"/>
  <c r="P3936" i="4"/>
  <c r="P3935" i="4"/>
  <c r="L3935" i="4"/>
  <c r="P3934" i="4"/>
  <c r="P3933" i="4"/>
  <c r="M3933" i="4"/>
  <c r="P3932" i="4"/>
  <c r="P3931" i="4"/>
  <c r="L3931" i="4"/>
  <c r="P3930" i="4"/>
  <c r="P3929" i="4"/>
  <c r="M3929" i="4"/>
  <c r="P3928" i="4"/>
  <c r="P3927" i="4"/>
  <c r="L3927" i="4"/>
  <c r="P3926" i="4"/>
  <c r="P3925" i="4"/>
  <c r="M3925" i="4"/>
  <c r="P3924" i="4"/>
  <c r="P3923" i="4"/>
  <c r="L3923" i="4"/>
  <c r="P3922" i="4"/>
  <c r="P3921" i="4"/>
  <c r="P3920" i="4"/>
  <c r="P3919" i="4"/>
  <c r="L3919" i="4"/>
  <c r="P3918" i="4"/>
  <c r="M3918" i="4"/>
  <c r="P3917" i="4"/>
  <c r="M3917" i="4"/>
  <c r="P3916" i="4"/>
  <c r="P3915" i="4"/>
  <c r="L3915" i="4"/>
  <c r="P3914" i="4"/>
  <c r="M3914" i="4"/>
  <c r="P3913" i="4"/>
  <c r="M3913" i="4"/>
  <c r="P3912" i="4"/>
  <c r="P3911" i="4"/>
  <c r="L3911" i="4"/>
  <c r="P3910" i="4"/>
  <c r="M3940" i="4" l="1"/>
  <c r="L3930" i="4"/>
  <c r="M3930" i="4"/>
  <c r="M4017" i="4"/>
  <c r="M3934" i="4"/>
  <c r="L3934" i="4"/>
  <c r="L4011" i="4"/>
  <c r="L3953" i="4"/>
  <c r="M3921" i="4"/>
  <c r="L3921" i="4"/>
  <c r="M4008" i="4"/>
  <c r="L4008" i="4"/>
  <c r="L3910" i="4"/>
  <c r="M3910" i="4"/>
  <c r="L3922" i="4"/>
  <c r="M3922" i="4"/>
  <c r="M3943" i="4"/>
  <c r="L3943" i="4"/>
  <c r="L3964" i="4"/>
  <c r="M3964" i="4"/>
  <c r="L3980" i="4"/>
  <c r="M3980" i="4"/>
  <c r="L3996" i="4"/>
  <c r="M3996" i="4"/>
  <c r="M3937" i="4"/>
  <c r="L3937" i="4"/>
  <c r="L3992" i="4"/>
  <c r="M3992" i="4"/>
  <c r="L3926" i="4"/>
  <c r="M3926" i="4"/>
  <c r="L3968" i="4"/>
  <c r="M3968" i="4"/>
  <c r="L3984" i="4"/>
  <c r="M3984" i="4"/>
  <c r="L4000" i="4"/>
  <c r="M4000" i="4"/>
  <c r="L4012" i="4"/>
  <c r="M4012" i="4"/>
  <c r="L3960" i="4"/>
  <c r="M3960" i="4"/>
  <c r="L3976" i="4"/>
  <c r="M3976" i="4"/>
  <c r="L3956" i="4"/>
  <c r="M3956" i="4"/>
  <c r="L3972" i="4"/>
  <c r="M3972" i="4"/>
  <c r="L3988" i="4"/>
  <c r="M3988" i="4"/>
  <c r="M4007" i="4"/>
  <c r="L4007" i="4"/>
  <c r="L3914" i="4"/>
  <c r="M3927" i="4"/>
  <c r="L3952" i="4"/>
  <c r="M4020" i="4"/>
  <c r="L4004" i="4"/>
  <c r="L4016" i="4"/>
  <c r="M4001" i="4"/>
  <c r="M4013" i="4"/>
  <c r="L3918" i="4"/>
  <c r="L3944" i="4"/>
  <c r="L3948" i="4"/>
  <c r="M3911" i="4"/>
  <c r="M3924" i="4"/>
  <c r="L3924" i="4"/>
  <c r="M3932" i="4"/>
  <c r="L3932" i="4"/>
  <c r="M3936" i="4"/>
  <c r="L3936" i="4"/>
  <c r="M3916" i="4"/>
  <c r="L3916" i="4"/>
  <c r="M3920" i="4"/>
  <c r="L3920" i="4"/>
  <c r="M3912" i="4"/>
  <c r="L3912" i="4"/>
  <c r="M3928" i="4"/>
  <c r="L3928" i="4"/>
  <c r="M4006" i="4"/>
  <c r="L4006" i="4"/>
  <c r="L3925" i="4"/>
  <c r="L3939" i="4"/>
  <c r="L3946" i="4"/>
  <c r="M3946" i="4"/>
  <c r="L3955" i="4"/>
  <c r="L3958" i="4"/>
  <c r="M3958" i="4"/>
  <c r="M3959" i="4"/>
  <c r="L3959" i="4"/>
  <c r="L3962" i="4"/>
  <c r="M3962" i="4"/>
  <c r="M3963" i="4"/>
  <c r="L3963" i="4"/>
  <c r="L3966" i="4"/>
  <c r="M3966" i="4"/>
  <c r="M3967" i="4"/>
  <c r="L3967" i="4"/>
  <c r="L3970" i="4"/>
  <c r="M3970" i="4"/>
  <c r="M3971" i="4"/>
  <c r="L3971" i="4"/>
  <c r="L3974" i="4"/>
  <c r="M3974" i="4"/>
  <c r="M3975" i="4"/>
  <c r="L3975" i="4"/>
  <c r="L3978" i="4"/>
  <c r="M3978" i="4"/>
  <c r="L3994" i="4"/>
  <c r="M3994" i="4"/>
  <c r="M3995" i="4"/>
  <c r="L3995" i="4"/>
  <c r="M4010" i="4"/>
  <c r="L4010" i="4"/>
  <c r="M4015" i="4"/>
  <c r="L4015" i="4"/>
  <c r="L4021" i="4"/>
  <c r="M4021" i="4"/>
  <c r="L3913" i="4"/>
  <c r="M3919" i="4"/>
  <c r="L3929" i="4"/>
  <c r="M3935" i="4"/>
  <c r="L3942" i="4"/>
  <c r="M3942" i="4"/>
  <c r="L3945" i="4"/>
  <c r="L3951" i="4"/>
  <c r="L3957" i="4"/>
  <c r="M3957" i="4"/>
  <c r="L3961" i="4"/>
  <c r="M3961" i="4"/>
  <c r="L3965" i="4"/>
  <c r="M3965" i="4"/>
  <c r="L3969" i="4"/>
  <c r="M3969" i="4"/>
  <c r="L3973" i="4"/>
  <c r="M3973" i="4"/>
  <c r="L3977" i="4"/>
  <c r="M3977" i="4"/>
  <c r="L3981" i="4"/>
  <c r="M3981" i="4"/>
  <c r="L3985" i="4"/>
  <c r="M3985" i="4"/>
  <c r="L3989" i="4"/>
  <c r="M3989" i="4"/>
  <c r="M3993" i="4"/>
  <c r="L3993" i="4"/>
  <c r="L3997" i="4"/>
  <c r="M3997" i="4"/>
  <c r="L3950" i="4"/>
  <c r="M3950" i="4"/>
  <c r="M3915" i="4"/>
  <c r="M3931" i="4"/>
  <c r="L3949" i="4"/>
  <c r="M3979" i="4"/>
  <c r="L3979" i="4"/>
  <c r="L3982" i="4"/>
  <c r="M3982" i="4"/>
  <c r="M3983" i="4"/>
  <c r="L3983" i="4"/>
  <c r="L3986" i="4"/>
  <c r="M3986" i="4"/>
  <c r="M3987" i="4"/>
  <c r="L3987" i="4"/>
  <c r="L3990" i="4"/>
  <c r="M3990" i="4"/>
  <c r="M3991" i="4"/>
  <c r="L3991" i="4"/>
  <c r="L3998" i="4"/>
  <c r="M3998" i="4"/>
  <c r="M3999" i="4"/>
  <c r="L3999" i="4"/>
  <c r="L4005" i="4"/>
  <c r="M4005" i="4"/>
  <c r="L3917" i="4"/>
  <c r="M3923" i="4"/>
  <c r="L3933" i="4"/>
  <c r="L3938" i="4"/>
  <c r="M3938" i="4"/>
  <c r="L3941" i="4"/>
  <c r="L3947" i="4"/>
  <c r="L3954" i="4"/>
  <c r="M3954" i="4"/>
  <c r="M4002" i="4"/>
  <c r="L4002" i="4"/>
  <c r="M4018" i="4"/>
  <c r="L4018" i="4"/>
  <c r="L4003" i="4"/>
  <c r="M4009" i="4"/>
  <c r="L4019" i="4"/>
  <c r="M4014" i="4"/>
  <c r="L4014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M3843" i="4"/>
  <c r="M3834" i="4"/>
  <c r="M3818" i="4"/>
  <c r="M3802" i="4"/>
  <c r="M3786" i="4"/>
  <c r="M3770" i="4"/>
  <c r="M3754" i="4"/>
  <c r="M3738" i="4"/>
  <c r="M3722" i="4"/>
  <c r="L3720" i="4"/>
  <c r="L3719" i="4"/>
  <c r="L3718" i="4"/>
  <c r="L3717" i="4"/>
  <c r="L3716" i="4"/>
  <c r="L3715" i="4"/>
  <c r="L3714" i="4"/>
  <c r="L3713" i="4"/>
  <c r="L3712" i="4"/>
  <c r="L3711" i="4"/>
  <c r="L3710" i="4"/>
  <c r="L3709" i="4"/>
  <c r="L3708" i="4"/>
  <c r="L3707" i="4"/>
  <c r="L3706" i="4"/>
  <c r="L3705" i="4"/>
  <c r="L3704" i="4"/>
  <c r="L3703" i="4"/>
  <c r="L3702" i="4"/>
  <c r="L3701" i="4"/>
  <c r="L3700" i="4"/>
  <c r="L3699" i="4"/>
  <c r="L3698" i="4"/>
  <c r="L3697" i="4"/>
  <c r="L3696" i="4"/>
  <c r="L3695" i="4"/>
  <c r="L3694" i="4"/>
  <c r="L3693" i="4"/>
  <c r="L3692" i="4"/>
  <c r="L3691" i="4"/>
  <c r="L3690" i="4"/>
  <c r="M3847" i="4" l="1"/>
  <c r="L3847" i="4"/>
  <c r="M3849" i="4"/>
  <c r="L3849" i="4"/>
  <c r="M3851" i="4"/>
  <c r="L3851" i="4"/>
  <c r="M3853" i="4"/>
  <c r="L3853" i="4"/>
  <c r="M3855" i="4"/>
  <c r="L3855" i="4"/>
  <c r="M3857" i="4"/>
  <c r="L3857" i="4"/>
  <c r="M3859" i="4"/>
  <c r="L3859" i="4"/>
  <c r="M3861" i="4"/>
  <c r="L3861" i="4"/>
  <c r="M3863" i="4"/>
  <c r="L3863" i="4"/>
  <c r="M3865" i="4"/>
  <c r="L3865" i="4"/>
  <c r="M3867" i="4"/>
  <c r="L3867" i="4"/>
  <c r="M3869" i="4"/>
  <c r="L3869" i="4"/>
  <c r="M3871" i="4"/>
  <c r="L3871" i="4"/>
  <c r="M3873" i="4"/>
  <c r="L3873" i="4"/>
  <c r="M3875" i="4"/>
  <c r="L3875" i="4"/>
  <c r="M3877" i="4"/>
  <c r="L3877" i="4"/>
  <c r="M3879" i="4"/>
  <c r="L3879" i="4"/>
  <c r="M3881" i="4"/>
  <c r="L3881" i="4"/>
  <c r="M3883" i="4"/>
  <c r="L3883" i="4"/>
  <c r="M3885" i="4"/>
  <c r="L3885" i="4"/>
  <c r="M3887" i="4"/>
  <c r="L3887" i="4"/>
  <c r="M3889" i="4"/>
  <c r="L3889" i="4"/>
  <c r="M3891" i="4"/>
  <c r="L3891" i="4"/>
  <c r="M3893" i="4"/>
  <c r="L3893" i="4"/>
  <c r="M3895" i="4"/>
  <c r="L3895" i="4"/>
  <c r="M3897" i="4"/>
  <c r="L3897" i="4"/>
  <c r="M3899" i="4"/>
  <c r="L3899" i="4"/>
  <c r="M3901" i="4"/>
  <c r="L3901" i="4"/>
  <c r="M3903" i="4"/>
  <c r="L3903" i="4"/>
  <c r="M3905" i="4"/>
  <c r="L3905" i="4"/>
  <c r="M3907" i="4"/>
  <c r="L3907" i="4"/>
  <c r="M3909" i="4"/>
  <c r="L3909" i="4"/>
  <c r="M3724" i="4"/>
  <c r="L3724" i="4"/>
  <c r="M3728" i="4"/>
  <c r="L3728" i="4"/>
  <c r="M3732" i="4"/>
  <c r="L3732" i="4"/>
  <c r="M3736" i="4"/>
  <c r="L3736" i="4"/>
  <c r="M3740" i="4"/>
  <c r="L3740" i="4"/>
  <c r="M3744" i="4"/>
  <c r="L3744" i="4"/>
  <c r="M3748" i="4"/>
  <c r="L3748" i="4"/>
  <c r="M3752" i="4"/>
  <c r="L3752" i="4"/>
  <c r="M3756" i="4"/>
  <c r="L3756" i="4"/>
  <c r="M3760" i="4"/>
  <c r="L3760" i="4"/>
  <c r="M3764" i="4"/>
  <c r="L3764" i="4"/>
  <c r="M3768" i="4"/>
  <c r="L3768" i="4"/>
  <c r="M3772" i="4"/>
  <c r="L3772" i="4"/>
  <c r="M3776" i="4"/>
  <c r="L3776" i="4"/>
  <c r="M3780" i="4"/>
  <c r="L3780" i="4"/>
  <c r="M3784" i="4"/>
  <c r="L3784" i="4"/>
  <c r="M3788" i="4"/>
  <c r="L3788" i="4"/>
  <c r="M3792" i="4"/>
  <c r="L3792" i="4"/>
  <c r="M3796" i="4"/>
  <c r="L3796" i="4"/>
  <c r="M3800" i="4"/>
  <c r="L3800" i="4"/>
  <c r="M3804" i="4"/>
  <c r="L3804" i="4"/>
  <c r="M3808" i="4"/>
  <c r="L3808" i="4"/>
  <c r="M3812" i="4"/>
  <c r="L3812" i="4"/>
  <c r="M3816" i="4"/>
  <c r="L3816" i="4"/>
  <c r="M3820" i="4"/>
  <c r="L3820" i="4"/>
  <c r="M3824" i="4"/>
  <c r="L3824" i="4"/>
  <c r="M3828" i="4"/>
  <c r="L3828" i="4"/>
  <c r="M3832" i="4"/>
  <c r="L3832" i="4"/>
  <c r="M3836" i="4"/>
  <c r="L3836" i="4"/>
  <c r="M3840" i="4"/>
  <c r="L3840" i="4"/>
  <c r="M3844" i="4"/>
  <c r="L3844" i="4"/>
  <c r="M3846" i="4"/>
  <c r="L3846" i="4"/>
  <c r="M3848" i="4"/>
  <c r="L3848" i="4"/>
  <c r="M3850" i="4"/>
  <c r="L3850" i="4"/>
  <c r="M3852" i="4"/>
  <c r="L3852" i="4"/>
  <c r="M3854" i="4"/>
  <c r="L3854" i="4"/>
  <c r="M3856" i="4"/>
  <c r="L3856" i="4"/>
  <c r="M3858" i="4"/>
  <c r="L3858" i="4"/>
  <c r="M3860" i="4"/>
  <c r="L3860" i="4"/>
  <c r="M3862" i="4"/>
  <c r="L3862" i="4"/>
  <c r="M3864" i="4"/>
  <c r="L3864" i="4"/>
  <c r="M3866" i="4"/>
  <c r="L3866" i="4"/>
  <c r="M3868" i="4"/>
  <c r="L3868" i="4"/>
  <c r="M3870" i="4"/>
  <c r="L3870" i="4"/>
  <c r="M3872" i="4"/>
  <c r="L3872" i="4"/>
  <c r="M3874" i="4"/>
  <c r="L3874" i="4"/>
  <c r="M3876" i="4"/>
  <c r="L3876" i="4"/>
  <c r="M3878" i="4"/>
  <c r="L3878" i="4"/>
  <c r="M3880" i="4"/>
  <c r="L3880" i="4"/>
  <c r="M3882" i="4"/>
  <c r="L3882" i="4"/>
  <c r="M3884" i="4"/>
  <c r="L3884" i="4"/>
  <c r="M3886" i="4"/>
  <c r="L3886" i="4"/>
  <c r="M3888" i="4"/>
  <c r="L3888" i="4"/>
  <c r="M3890" i="4"/>
  <c r="L3890" i="4"/>
  <c r="M3892" i="4"/>
  <c r="L3892" i="4"/>
  <c r="M3894" i="4"/>
  <c r="L3894" i="4"/>
  <c r="M3896" i="4"/>
  <c r="L3896" i="4"/>
  <c r="M3898" i="4"/>
  <c r="L3898" i="4"/>
  <c r="M3900" i="4"/>
  <c r="L3900" i="4"/>
  <c r="M3902" i="4"/>
  <c r="L3902" i="4"/>
  <c r="M3904" i="4"/>
  <c r="L3904" i="4"/>
  <c r="M3906" i="4"/>
  <c r="L3906" i="4"/>
  <c r="M3908" i="4"/>
  <c r="L3908" i="4"/>
  <c r="M3721" i="4"/>
  <c r="L3721" i="4"/>
  <c r="M3723" i="4"/>
  <c r="L3723" i="4"/>
  <c r="M3725" i="4"/>
  <c r="L3725" i="4"/>
  <c r="M3727" i="4"/>
  <c r="L3727" i="4"/>
  <c r="M3729" i="4"/>
  <c r="L3729" i="4"/>
  <c r="M3731" i="4"/>
  <c r="L3731" i="4"/>
  <c r="M3733" i="4"/>
  <c r="L3733" i="4"/>
  <c r="M3735" i="4"/>
  <c r="L3735" i="4"/>
  <c r="M3737" i="4"/>
  <c r="L3737" i="4"/>
  <c r="M3739" i="4"/>
  <c r="L3739" i="4"/>
  <c r="M3741" i="4"/>
  <c r="L3741" i="4"/>
  <c r="M3743" i="4"/>
  <c r="L3743" i="4"/>
  <c r="M3745" i="4"/>
  <c r="L3745" i="4"/>
  <c r="M3747" i="4"/>
  <c r="L3747" i="4"/>
  <c r="M3749" i="4"/>
  <c r="L3749" i="4"/>
  <c r="M3751" i="4"/>
  <c r="L3751" i="4"/>
  <c r="M3753" i="4"/>
  <c r="L3753" i="4"/>
  <c r="M3755" i="4"/>
  <c r="L3755" i="4"/>
  <c r="M3757" i="4"/>
  <c r="L3757" i="4"/>
  <c r="M3759" i="4"/>
  <c r="L3759" i="4"/>
  <c r="M3761" i="4"/>
  <c r="L3761" i="4"/>
  <c r="M3763" i="4"/>
  <c r="L3763" i="4"/>
  <c r="M3765" i="4"/>
  <c r="L3765" i="4"/>
  <c r="M3767" i="4"/>
  <c r="L3767" i="4"/>
  <c r="M3769" i="4"/>
  <c r="L3769" i="4"/>
  <c r="M3771" i="4"/>
  <c r="L3771" i="4"/>
  <c r="M3773" i="4"/>
  <c r="L3773" i="4"/>
  <c r="M3775" i="4"/>
  <c r="L3775" i="4"/>
  <c r="M3777" i="4"/>
  <c r="L3777" i="4"/>
  <c r="M3779" i="4"/>
  <c r="L3779" i="4"/>
  <c r="M3781" i="4"/>
  <c r="L3781" i="4"/>
  <c r="M3783" i="4"/>
  <c r="L3783" i="4"/>
  <c r="M3785" i="4"/>
  <c r="L3785" i="4"/>
  <c r="M3787" i="4"/>
  <c r="L3787" i="4"/>
  <c r="M3789" i="4"/>
  <c r="L3789" i="4"/>
  <c r="M3791" i="4"/>
  <c r="L3791" i="4"/>
  <c r="M3793" i="4"/>
  <c r="L3793" i="4"/>
  <c r="M3795" i="4"/>
  <c r="L3795" i="4"/>
  <c r="M3797" i="4"/>
  <c r="L3797" i="4"/>
  <c r="M3799" i="4"/>
  <c r="L3799" i="4"/>
  <c r="M3801" i="4"/>
  <c r="L3801" i="4"/>
  <c r="M3803" i="4"/>
  <c r="L3803" i="4"/>
  <c r="M3805" i="4"/>
  <c r="L3805" i="4"/>
  <c r="M3807" i="4"/>
  <c r="L3807" i="4"/>
  <c r="M3809" i="4"/>
  <c r="L3809" i="4"/>
  <c r="M3811" i="4"/>
  <c r="L3811" i="4"/>
  <c r="M3813" i="4"/>
  <c r="L3813" i="4"/>
  <c r="M3815" i="4"/>
  <c r="L3815" i="4"/>
  <c r="M3817" i="4"/>
  <c r="L3817" i="4"/>
  <c r="M3819" i="4"/>
  <c r="L3819" i="4"/>
  <c r="M3821" i="4"/>
  <c r="L3821" i="4"/>
  <c r="M3823" i="4"/>
  <c r="L3823" i="4"/>
  <c r="M3825" i="4"/>
  <c r="L3825" i="4"/>
  <c r="M3827" i="4"/>
  <c r="L3827" i="4"/>
  <c r="M3829" i="4"/>
  <c r="L3829" i="4"/>
  <c r="M3831" i="4"/>
  <c r="L3831" i="4"/>
  <c r="M3833" i="4"/>
  <c r="L3833" i="4"/>
  <c r="M3835" i="4"/>
  <c r="L3835" i="4"/>
  <c r="M3837" i="4"/>
  <c r="L3837" i="4"/>
  <c r="M3839" i="4"/>
  <c r="L3839" i="4"/>
  <c r="M3841" i="4"/>
  <c r="L3841" i="4"/>
  <c r="M3845" i="4"/>
  <c r="L3845" i="4"/>
  <c r="L3818" i="4"/>
  <c r="L3754" i="4"/>
  <c r="L3802" i="4"/>
  <c r="L3738" i="4"/>
  <c r="M3726" i="4"/>
  <c r="L3726" i="4"/>
  <c r="M3730" i="4"/>
  <c r="L3730" i="4"/>
  <c r="M3734" i="4"/>
  <c r="L3734" i="4"/>
  <c r="M3742" i="4"/>
  <c r="L3742" i="4"/>
  <c r="M3746" i="4"/>
  <c r="L3746" i="4"/>
  <c r="M3750" i="4"/>
  <c r="L3750" i="4"/>
  <c r="M3758" i="4"/>
  <c r="L3758" i="4"/>
  <c r="M3762" i="4"/>
  <c r="L3762" i="4"/>
  <c r="M3766" i="4"/>
  <c r="L3766" i="4"/>
  <c r="M3774" i="4"/>
  <c r="L3774" i="4"/>
  <c r="M3778" i="4"/>
  <c r="L3778" i="4"/>
  <c r="M3782" i="4"/>
  <c r="L3782" i="4"/>
  <c r="M3790" i="4"/>
  <c r="L3790" i="4"/>
  <c r="M3794" i="4"/>
  <c r="L3794" i="4"/>
  <c r="M3798" i="4"/>
  <c r="L3798" i="4"/>
  <c r="M3806" i="4"/>
  <c r="L3806" i="4"/>
  <c r="M3810" i="4"/>
  <c r="L3810" i="4"/>
  <c r="M3814" i="4"/>
  <c r="L3814" i="4"/>
  <c r="M3822" i="4"/>
  <c r="L3822" i="4"/>
  <c r="M3826" i="4"/>
  <c r="L3826" i="4"/>
  <c r="M3830" i="4"/>
  <c r="L3830" i="4"/>
  <c r="M3838" i="4"/>
  <c r="L3838" i="4"/>
  <c r="M3842" i="4"/>
  <c r="L3842" i="4"/>
  <c r="L3843" i="4"/>
  <c r="L3786" i="4"/>
  <c r="L3722" i="4"/>
  <c r="L3834" i="4"/>
  <c r="L3770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M3655" i="4"/>
  <c r="M3659" i="4"/>
  <c r="L3665" i="4"/>
  <c r="L3669" i="4"/>
  <c r="L3673" i="4"/>
  <c r="L3677" i="4"/>
  <c r="L3681" i="4"/>
  <c r="L3685" i="4"/>
  <c r="M3688" i="4"/>
  <c r="M3689" i="4"/>
  <c r="M3697" i="4"/>
  <c r="M3705" i="4"/>
  <c r="M3713" i="4"/>
  <c r="M3716" i="4"/>
  <c r="M3676" i="4" l="1"/>
  <c r="L3676" i="4"/>
  <c r="M3668" i="4"/>
  <c r="L3668" i="4"/>
  <c r="M3712" i="4"/>
  <c r="M3680" i="4"/>
  <c r="L3680" i="4"/>
  <c r="M3684" i="4"/>
  <c r="L3684" i="4"/>
  <c r="M3704" i="4"/>
  <c r="M3672" i="4"/>
  <c r="L3672" i="4"/>
  <c r="M3664" i="4"/>
  <c r="L3664" i="4"/>
  <c r="M3720" i="4"/>
  <c r="M3696" i="4"/>
  <c r="L3688" i="4"/>
  <c r="M3717" i="4"/>
  <c r="M3708" i="4"/>
  <c r="M3693" i="4"/>
  <c r="M3700" i="4"/>
  <c r="M3709" i="4"/>
  <c r="M3692" i="4"/>
  <c r="M3701" i="4"/>
  <c r="L3689" i="4"/>
  <c r="L3658" i="4"/>
  <c r="M3658" i="4"/>
  <c r="M3719" i="4"/>
  <c r="M3703" i="4"/>
  <c r="M3695" i="4"/>
  <c r="L3687" i="4"/>
  <c r="M3687" i="4"/>
  <c r="M3683" i="4"/>
  <c r="L3683" i="4"/>
  <c r="M3679" i="4"/>
  <c r="L3679" i="4"/>
  <c r="M3675" i="4"/>
  <c r="L3675" i="4"/>
  <c r="M3671" i="4"/>
  <c r="L3671" i="4"/>
  <c r="M3667" i="4"/>
  <c r="L3667" i="4"/>
  <c r="M3663" i="4"/>
  <c r="L3663" i="4"/>
  <c r="L3661" i="4"/>
  <c r="M3661" i="4"/>
  <c r="L3654" i="4"/>
  <c r="M3654" i="4"/>
  <c r="L3652" i="4"/>
  <c r="M3652" i="4"/>
  <c r="L3656" i="4"/>
  <c r="M3656" i="4"/>
  <c r="M3711" i="4"/>
  <c r="L3657" i="4"/>
  <c r="M3657" i="4"/>
  <c r="M3715" i="4"/>
  <c r="M3707" i="4"/>
  <c r="M3699" i="4"/>
  <c r="M3691" i="4"/>
  <c r="L3686" i="4"/>
  <c r="M3686" i="4"/>
  <c r="L3682" i="4"/>
  <c r="M3682" i="4"/>
  <c r="L3678" i="4"/>
  <c r="M3678" i="4"/>
  <c r="L3674" i="4"/>
  <c r="M3674" i="4"/>
  <c r="L3670" i="4"/>
  <c r="M3670" i="4"/>
  <c r="L3666" i="4"/>
  <c r="M3666" i="4"/>
  <c r="L3662" i="4"/>
  <c r="M3662" i="4"/>
  <c r="L3660" i="4"/>
  <c r="M3660" i="4"/>
  <c r="L3653" i="4"/>
  <c r="M3653" i="4"/>
  <c r="M3651" i="4"/>
  <c r="L3651" i="4"/>
  <c r="M3714" i="4"/>
  <c r="M3698" i="4"/>
  <c r="M3694" i="4"/>
  <c r="M3690" i="4"/>
  <c r="L3659" i="4"/>
  <c r="L3655" i="4"/>
  <c r="M3718" i="4"/>
  <c r="M3710" i="4"/>
  <c r="M3706" i="4"/>
  <c r="M3702" i="4"/>
  <c r="M3685" i="4"/>
  <c r="M3681" i="4"/>
  <c r="M3677" i="4"/>
  <c r="M3673" i="4"/>
  <c r="M3669" i="4"/>
  <c r="M3665" i="4"/>
  <c r="P3720" i="4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L3557" i="4"/>
  <c r="L3561" i="4"/>
  <c r="L3565" i="4"/>
  <c r="L3567" i="4"/>
  <c r="L3569" i="4"/>
  <c r="L3573" i="4"/>
  <c r="L3575" i="4"/>
  <c r="L3577" i="4"/>
  <c r="L3581" i="4"/>
  <c r="L3585" i="4"/>
  <c r="L3589" i="4"/>
  <c r="M3592" i="4"/>
  <c r="L3593" i="4"/>
  <c r="M3596" i="4"/>
  <c r="L3597" i="4"/>
  <c r="L3601" i="4"/>
  <c r="L3605" i="4"/>
  <c r="M3607" i="4"/>
  <c r="L3608" i="4"/>
  <c r="L3612" i="4"/>
  <c r="L3616" i="4"/>
  <c r="L3620" i="4"/>
  <c r="M3623" i="4"/>
  <c r="L3624" i="4"/>
  <c r="L3628" i="4"/>
  <c r="L3630" i="4"/>
  <c r="L3632" i="4"/>
  <c r="L3634" i="4"/>
  <c r="L3636" i="4"/>
  <c r="L3640" i="4"/>
  <c r="L3644" i="4"/>
  <c r="L3646" i="4"/>
  <c r="L3648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M3439" i="4"/>
  <c r="M3443" i="4"/>
  <c r="L3446" i="4"/>
  <c r="M3447" i="4"/>
  <c r="L3450" i="4"/>
  <c r="M3451" i="4"/>
  <c r="M3455" i="4"/>
  <c r="M3459" i="4"/>
  <c r="M3463" i="4"/>
  <c r="L3466" i="4"/>
  <c r="M3467" i="4"/>
  <c r="L3470" i="4"/>
  <c r="M3471" i="4"/>
  <c r="M3475" i="4"/>
  <c r="L3478" i="4"/>
  <c r="M3479" i="4"/>
  <c r="M3483" i="4"/>
  <c r="L3486" i="4"/>
  <c r="M3487" i="4"/>
  <c r="M3491" i="4"/>
  <c r="L3494" i="4"/>
  <c r="M3495" i="4"/>
  <c r="M3499" i="4"/>
  <c r="L3501" i="4"/>
  <c r="M3503" i="4"/>
  <c r="L3505" i="4"/>
  <c r="M3507" i="4"/>
  <c r="L3509" i="4"/>
  <c r="M3511" i="4"/>
  <c r="L3513" i="4"/>
  <c r="M3515" i="4"/>
  <c r="L3517" i="4"/>
  <c r="L3518" i="4"/>
  <c r="M3519" i="4"/>
  <c r="L3521" i="4"/>
  <c r="L3522" i="4"/>
  <c r="L3525" i="4"/>
  <c r="M3527" i="4"/>
  <c r="L3529" i="4"/>
  <c r="M3531" i="4"/>
  <c r="L3533" i="4"/>
  <c r="M3535" i="4"/>
  <c r="L3537" i="4"/>
  <c r="M3539" i="4"/>
  <c r="L3541" i="4"/>
  <c r="M3543" i="4"/>
  <c r="L3545" i="4"/>
  <c r="M3547" i="4"/>
  <c r="L3549" i="4"/>
  <c r="M3551" i="4"/>
  <c r="M3552" i="4"/>
  <c r="L3553" i="4"/>
  <c r="L3555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L3439" i="4" l="1"/>
  <c r="L3547" i="4"/>
  <c r="M3580" i="4"/>
  <c r="L3580" i="4"/>
  <c r="M3572" i="4"/>
  <c r="L3572" i="4"/>
  <c r="M3611" i="4"/>
  <c r="L3611" i="4"/>
  <c r="M3523" i="4"/>
  <c r="L3523" i="4"/>
  <c r="L3650" i="4"/>
  <c r="M3650" i="4"/>
  <c r="L3596" i="4"/>
  <c r="M3634" i="4"/>
  <c r="M3588" i="4"/>
  <c r="L3588" i="4"/>
  <c r="M3584" i="4"/>
  <c r="L3584" i="4"/>
  <c r="L3559" i="4"/>
  <c r="M3559" i="4"/>
  <c r="L3642" i="4"/>
  <c r="M3642" i="4"/>
  <c r="L3579" i="4"/>
  <c r="M3579" i="4"/>
  <c r="L3571" i="4"/>
  <c r="M3571" i="4"/>
  <c r="L3638" i="4"/>
  <c r="M3638" i="4"/>
  <c r="L3626" i="4"/>
  <c r="M3626" i="4"/>
  <c r="M3619" i="4"/>
  <c r="L3619" i="4"/>
  <c r="M3615" i="4"/>
  <c r="L3615" i="4"/>
  <c r="M3604" i="4"/>
  <c r="L3604" i="4"/>
  <c r="M3600" i="4"/>
  <c r="L3600" i="4"/>
  <c r="M3576" i="4"/>
  <c r="L3576" i="4"/>
  <c r="M3568" i="4"/>
  <c r="L3568" i="4"/>
  <c r="L3563" i="4"/>
  <c r="M3563" i="4"/>
  <c r="M3517" i="4"/>
  <c r="L3495" i="4"/>
  <c r="M3575" i="4"/>
  <c r="M3567" i="4"/>
  <c r="L3479" i="4"/>
  <c r="M3646" i="4"/>
  <c r="M3630" i="4"/>
  <c r="L3623" i="4"/>
  <c r="L3607" i="4"/>
  <c r="L3592" i="4"/>
  <c r="M3647" i="4"/>
  <c r="L3647" i="4"/>
  <c r="L3637" i="4"/>
  <c r="M3637" i="4"/>
  <c r="M3631" i="4"/>
  <c r="L3631" i="4"/>
  <c r="L3621" i="4"/>
  <c r="M3621" i="4"/>
  <c r="M3614" i="4"/>
  <c r="L3614" i="4"/>
  <c r="L3606" i="4"/>
  <c r="M3606" i="4"/>
  <c r="M3599" i="4"/>
  <c r="L3599" i="4"/>
  <c r="L3590" i="4"/>
  <c r="M3590" i="4"/>
  <c r="M3583" i="4"/>
  <c r="L3583" i="4"/>
  <c r="L3578" i="4"/>
  <c r="M3578" i="4"/>
  <c r="L3570" i="4"/>
  <c r="M3570" i="4"/>
  <c r="L3558" i="4"/>
  <c r="M3558" i="4"/>
  <c r="L3649" i="4"/>
  <c r="M3649" i="4"/>
  <c r="M3643" i="4"/>
  <c r="L3643" i="4"/>
  <c r="L3633" i="4"/>
  <c r="M3633" i="4"/>
  <c r="L3617" i="4"/>
  <c r="M3617" i="4"/>
  <c r="M3610" i="4"/>
  <c r="L3610" i="4"/>
  <c r="L3602" i="4"/>
  <c r="M3602" i="4"/>
  <c r="L3586" i="4"/>
  <c r="M3586" i="4"/>
  <c r="M3564" i="4"/>
  <c r="L3564" i="4"/>
  <c r="L3641" i="4"/>
  <c r="M3641" i="4"/>
  <c r="M3635" i="4"/>
  <c r="L3635" i="4"/>
  <c r="L3625" i="4"/>
  <c r="M3625" i="4"/>
  <c r="M3618" i="4"/>
  <c r="L3618" i="4"/>
  <c r="L3609" i="4"/>
  <c r="M3609" i="4"/>
  <c r="M3603" i="4"/>
  <c r="L3603" i="4"/>
  <c r="L3594" i="4"/>
  <c r="M3594" i="4"/>
  <c r="M3587" i="4"/>
  <c r="L3587" i="4"/>
  <c r="L3562" i="4"/>
  <c r="M3562" i="4"/>
  <c r="M3556" i="4"/>
  <c r="L3556" i="4"/>
  <c r="M3627" i="4"/>
  <c r="L3627" i="4"/>
  <c r="M3595" i="4"/>
  <c r="L3595" i="4"/>
  <c r="L3645" i="4"/>
  <c r="M3645" i="4"/>
  <c r="M3639" i="4"/>
  <c r="L3639" i="4"/>
  <c r="L3629" i="4"/>
  <c r="M3629" i="4"/>
  <c r="M3622" i="4"/>
  <c r="L3622" i="4"/>
  <c r="L3613" i="4"/>
  <c r="M3613" i="4"/>
  <c r="L3598" i="4"/>
  <c r="M3598" i="4"/>
  <c r="M3591" i="4"/>
  <c r="L3591" i="4"/>
  <c r="L3582" i="4"/>
  <c r="M3582" i="4"/>
  <c r="L3574" i="4"/>
  <c r="M3574" i="4"/>
  <c r="L3566" i="4"/>
  <c r="M3566" i="4"/>
  <c r="M3560" i="4"/>
  <c r="L3560" i="4"/>
  <c r="M3648" i="4"/>
  <c r="M3644" i="4"/>
  <c r="M3640" i="4"/>
  <c r="M3636" i="4"/>
  <c r="M3632" i="4"/>
  <c r="M3628" i="4"/>
  <c r="M3624" i="4"/>
  <c r="M3620" i="4"/>
  <c r="M3616" i="4"/>
  <c r="M3612" i="4"/>
  <c r="M3608" i="4"/>
  <c r="M3605" i="4"/>
  <c r="M3601" i="4"/>
  <c r="M3597" i="4"/>
  <c r="M3593" i="4"/>
  <c r="M3589" i="4"/>
  <c r="M3585" i="4"/>
  <c r="M3581" i="4"/>
  <c r="M3577" i="4"/>
  <c r="M3573" i="4"/>
  <c r="M3569" i="4"/>
  <c r="M3565" i="4"/>
  <c r="M3561" i="4"/>
  <c r="M3557" i="4"/>
  <c r="M3521" i="4"/>
  <c r="M3513" i="4"/>
  <c r="L3471" i="4"/>
  <c r="L3527" i="4"/>
  <c r="L3519" i="4"/>
  <c r="L3487" i="4"/>
  <c r="M3554" i="4"/>
  <c r="L3554" i="4"/>
  <c r="M3550" i="4"/>
  <c r="L3550" i="4"/>
  <c r="M3546" i="4"/>
  <c r="L3546" i="4"/>
  <c r="M3542" i="4"/>
  <c r="L3542" i="4"/>
  <c r="L3538" i="4"/>
  <c r="M3538" i="4"/>
  <c r="L3534" i="4"/>
  <c r="M3534" i="4"/>
  <c r="M3530" i="4"/>
  <c r="L3530" i="4"/>
  <c r="M3526" i="4"/>
  <c r="L3526" i="4"/>
  <c r="L3514" i="4"/>
  <c r="M3514" i="4"/>
  <c r="L3506" i="4"/>
  <c r="M3506" i="4"/>
  <c r="L3502" i="4"/>
  <c r="M3502" i="4"/>
  <c r="L3498" i="4"/>
  <c r="M3498" i="4"/>
  <c r="L3490" i="4"/>
  <c r="M3490" i="4"/>
  <c r="L3482" i="4"/>
  <c r="M3482" i="4"/>
  <c r="L3474" i="4"/>
  <c r="M3474" i="4"/>
  <c r="L3462" i="4"/>
  <c r="M3462" i="4"/>
  <c r="L3458" i="4"/>
  <c r="M3458" i="4"/>
  <c r="L3454" i="4"/>
  <c r="M3454" i="4"/>
  <c r="L3442" i="4"/>
  <c r="M3442" i="4"/>
  <c r="L3510" i="4"/>
  <c r="M3510" i="4"/>
  <c r="M3545" i="4"/>
  <c r="L3539" i="4"/>
  <c r="L3535" i="4"/>
  <c r="M3529" i="4"/>
  <c r="M3522" i="4"/>
  <c r="M3518" i="4"/>
  <c r="L3507" i="4"/>
  <c r="L3503" i="4"/>
  <c r="L3499" i="4"/>
  <c r="M3537" i="4"/>
  <c r="M3533" i="4"/>
  <c r="L3511" i="4"/>
  <c r="M3505" i="4"/>
  <c r="M3501" i="4"/>
  <c r="M3494" i="4"/>
  <c r="L3491" i="4"/>
  <c r="M3486" i="4"/>
  <c r="L3483" i="4"/>
  <c r="M3478" i="4"/>
  <c r="L3475" i="4"/>
  <c r="M3466" i="4"/>
  <c r="M3450" i="4"/>
  <c r="L3512" i="4"/>
  <c r="M3512" i="4"/>
  <c r="L3528" i="4"/>
  <c r="M3528" i="4"/>
  <c r="L3532" i="4"/>
  <c r="M3532" i="4"/>
  <c r="L3500" i="4"/>
  <c r="M3500" i="4"/>
  <c r="L3493" i="4"/>
  <c r="M3493" i="4"/>
  <c r="L3489" i="4"/>
  <c r="M3489" i="4"/>
  <c r="L3481" i="4"/>
  <c r="M3481" i="4"/>
  <c r="L3468" i="4"/>
  <c r="M3468" i="4"/>
  <c r="L3464" i="4"/>
  <c r="M3464" i="4"/>
  <c r="L3460" i="4"/>
  <c r="M3460" i="4"/>
  <c r="L3456" i="4"/>
  <c r="M3456" i="4"/>
  <c r="L3452" i="4"/>
  <c r="M3452" i="4"/>
  <c r="L3448" i="4"/>
  <c r="M3448" i="4"/>
  <c r="L3441" i="4"/>
  <c r="M3441" i="4"/>
  <c r="L3520" i="4"/>
  <c r="M3520" i="4"/>
  <c r="L3548" i="4"/>
  <c r="M3548" i="4"/>
  <c r="L3540" i="4"/>
  <c r="M3540" i="4"/>
  <c r="L3524" i="4"/>
  <c r="M3524" i="4"/>
  <c r="L3508" i="4"/>
  <c r="M3508" i="4"/>
  <c r="L3496" i="4"/>
  <c r="M3496" i="4"/>
  <c r="L3492" i="4"/>
  <c r="M3492" i="4"/>
  <c r="L3488" i="4"/>
  <c r="M3488" i="4"/>
  <c r="L3484" i="4"/>
  <c r="M3484" i="4"/>
  <c r="L3480" i="4"/>
  <c r="M3480" i="4"/>
  <c r="L3476" i="4"/>
  <c r="M3476" i="4"/>
  <c r="L3469" i="4"/>
  <c r="M3469" i="4"/>
  <c r="L3465" i="4"/>
  <c r="M3465" i="4"/>
  <c r="L3461" i="4"/>
  <c r="M3461" i="4"/>
  <c r="L3457" i="4"/>
  <c r="M3457" i="4"/>
  <c r="L3453" i="4"/>
  <c r="M3453" i="4"/>
  <c r="L3449" i="4"/>
  <c r="M3449" i="4"/>
  <c r="M3446" i="4"/>
  <c r="L3443" i="4"/>
  <c r="L3440" i="4"/>
  <c r="M3440" i="4"/>
  <c r="L3544" i="4"/>
  <c r="M3544" i="4"/>
  <c r="L3516" i="4"/>
  <c r="M3516" i="4"/>
  <c r="L3497" i="4"/>
  <c r="M3497" i="4"/>
  <c r="L3485" i="4"/>
  <c r="M3485" i="4"/>
  <c r="L3477" i="4"/>
  <c r="M3477" i="4"/>
  <c r="L3536" i="4"/>
  <c r="M3536" i="4"/>
  <c r="L3504" i="4"/>
  <c r="M3504" i="4"/>
  <c r="L3472" i="4"/>
  <c r="M3472" i="4"/>
  <c r="L3445" i="4"/>
  <c r="M3445" i="4"/>
  <c r="M3555" i="4"/>
  <c r="M3553" i="4"/>
  <c r="L3552" i="4"/>
  <c r="L3551" i="4"/>
  <c r="M3549" i="4"/>
  <c r="L3543" i="4"/>
  <c r="M3541" i="4"/>
  <c r="L3531" i="4"/>
  <c r="M3525" i="4"/>
  <c r="L3515" i="4"/>
  <c r="M3509" i="4"/>
  <c r="L3473" i="4"/>
  <c r="M3473" i="4"/>
  <c r="M3470" i="4"/>
  <c r="L3467" i="4"/>
  <c r="L3463" i="4"/>
  <c r="L3459" i="4"/>
  <c r="L3455" i="4"/>
  <c r="L3451" i="4"/>
  <c r="L3447" i="4"/>
  <c r="L3444" i="4"/>
  <c r="M3444" i="4"/>
  <c r="O3418" i="4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L3438" i="4"/>
  <c r="P3437" i="4"/>
  <c r="M3437" i="4"/>
  <c r="P3436" i="4"/>
  <c r="P3435" i="4"/>
  <c r="P3434" i="4"/>
  <c r="L3434" i="4"/>
  <c r="P3433" i="4"/>
  <c r="P3432" i="4"/>
  <c r="P3431" i="4"/>
  <c r="P3430" i="4"/>
  <c r="L3430" i="4"/>
  <c r="P3427" i="4"/>
  <c r="P3426" i="4"/>
  <c r="L3426" i="4"/>
  <c r="P3425" i="4"/>
  <c r="P3424" i="4"/>
  <c r="P3423" i="4"/>
  <c r="P3422" i="4"/>
  <c r="L3422" i="4"/>
  <c r="P3421" i="4"/>
  <c r="P3420" i="4"/>
  <c r="P3419" i="4"/>
  <c r="L3418" i="4"/>
  <c r="M3417" i="4"/>
  <c r="L3414" i="4"/>
  <c r="L3410" i="4"/>
  <c r="P3408" i="4"/>
  <c r="P3407" i="4"/>
  <c r="P3406" i="4"/>
  <c r="L3406" i="4"/>
  <c r="P3405" i="4"/>
  <c r="P3404" i="4"/>
  <c r="P3403" i="4"/>
  <c r="P3402" i="4"/>
  <c r="L3402" i="4"/>
  <c r="P3401" i="4"/>
  <c r="M3401" i="4"/>
  <c r="P3400" i="4"/>
  <c r="P3399" i="4"/>
  <c r="P3398" i="4"/>
  <c r="L3398" i="4"/>
  <c r="P3397" i="4"/>
  <c r="M3397" i="4"/>
  <c r="P3396" i="4"/>
  <c r="P3395" i="4"/>
  <c r="P3394" i="4"/>
  <c r="L3394" i="4"/>
  <c r="M3393" i="4"/>
  <c r="P3392" i="4"/>
  <c r="P3391" i="4"/>
  <c r="P3390" i="4"/>
  <c r="L3390" i="4"/>
  <c r="P3389" i="4"/>
  <c r="M3389" i="4"/>
  <c r="P3388" i="4"/>
  <c r="L3386" i="4"/>
  <c r="P3383" i="4"/>
  <c r="P3382" i="4"/>
  <c r="L3382" i="4"/>
  <c r="P3381" i="4"/>
  <c r="P3380" i="4"/>
  <c r="P3379" i="4"/>
  <c r="P3378" i="4"/>
  <c r="L3378" i="4"/>
  <c r="P3377" i="4"/>
  <c r="P3376" i="4"/>
  <c r="P3375" i="4"/>
  <c r="P3374" i="4"/>
  <c r="L3374" i="4"/>
  <c r="P3373" i="4"/>
  <c r="P3372" i="4"/>
  <c r="P3371" i="4"/>
  <c r="P3370" i="4"/>
  <c r="L3370" i="4"/>
  <c r="P3369" i="4"/>
  <c r="P3368" i="4"/>
  <c r="P3363" i="4"/>
  <c r="P3362" i="4"/>
  <c r="M3362" i="4"/>
  <c r="P3361" i="4"/>
  <c r="P3360" i="4"/>
  <c r="P3359" i="4"/>
  <c r="P3358" i="4"/>
  <c r="L3358" i="4"/>
  <c r="P3357" i="4"/>
  <c r="M3357" i="4"/>
  <c r="L3355" i="4"/>
  <c r="L3354" i="4"/>
  <c r="M3353" i="4"/>
  <c r="L3349" i="4"/>
  <c r="P3348" i="4"/>
  <c r="P3347" i="4"/>
  <c r="P3346" i="4"/>
  <c r="P3345" i="4"/>
  <c r="L3345" i="4"/>
  <c r="P3344" i="4"/>
  <c r="P3343" i="4"/>
  <c r="M3341" i="4"/>
  <c r="P3339" i="4"/>
  <c r="P3338" i="4"/>
  <c r="P3337" i="4"/>
  <c r="M3337" i="4"/>
  <c r="P3336" i="4"/>
  <c r="M3374" i="4" l="1"/>
  <c r="M3369" i="4"/>
  <c r="L3369" i="4"/>
  <c r="M3361" i="4"/>
  <c r="L3361" i="4"/>
  <c r="M3378" i="4"/>
  <c r="L3401" i="4"/>
  <c r="M3377" i="4"/>
  <c r="L3377" i="4"/>
  <c r="M3365" i="4"/>
  <c r="L3365" i="4"/>
  <c r="M3421" i="4"/>
  <c r="L3421" i="4"/>
  <c r="L3425" i="4"/>
  <c r="M3425" i="4"/>
  <c r="M3429" i="4"/>
  <c r="L3429" i="4"/>
  <c r="M3433" i="4"/>
  <c r="L3433" i="4"/>
  <c r="M3385" i="4"/>
  <c r="L3385" i="4"/>
  <c r="M3405" i="4"/>
  <c r="L3405" i="4"/>
  <c r="M3409" i="4"/>
  <c r="L3409" i="4"/>
  <c r="M3413" i="4"/>
  <c r="L3413" i="4"/>
  <c r="M3381" i="4"/>
  <c r="L3381" i="4"/>
  <c r="L3366" i="4"/>
  <c r="M3366" i="4"/>
  <c r="M3373" i="4"/>
  <c r="L3373" i="4"/>
  <c r="M3354" i="4"/>
  <c r="M3355" i="4"/>
  <c r="L3389" i="4"/>
  <c r="M3390" i="4"/>
  <c r="L3393" i="4"/>
  <c r="L3397" i="4"/>
  <c r="L3417" i="4"/>
  <c r="L3437" i="4"/>
  <c r="L3362" i="4"/>
  <c r="M3394" i="4"/>
  <c r="M3410" i="4"/>
  <c r="M3340" i="4"/>
  <c r="L3340" i="4"/>
  <c r="M3346" i="4"/>
  <c r="L3346" i="4"/>
  <c r="M3336" i="4"/>
  <c r="L3336" i="4"/>
  <c r="L3339" i="4"/>
  <c r="M3339" i="4"/>
  <c r="M3344" i="4"/>
  <c r="L3344" i="4"/>
  <c r="M3350" i="4"/>
  <c r="L3350" i="4"/>
  <c r="L3342" i="4"/>
  <c r="M3342" i="4"/>
  <c r="L3347" i="4"/>
  <c r="M3347" i="4"/>
  <c r="L3351" i="4"/>
  <c r="M3351" i="4"/>
  <c r="L3338" i="4"/>
  <c r="M3338" i="4"/>
  <c r="L3343" i="4"/>
  <c r="M3343" i="4"/>
  <c r="M3348" i="4"/>
  <c r="L3348" i="4"/>
  <c r="M3368" i="4"/>
  <c r="L3368" i="4"/>
  <c r="M3415" i="4"/>
  <c r="L3415" i="4"/>
  <c r="M3416" i="4"/>
  <c r="L3416" i="4"/>
  <c r="L3337" i="4"/>
  <c r="L3341" i="4"/>
  <c r="M3363" i="4"/>
  <c r="L3363" i="4"/>
  <c r="M3364" i="4"/>
  <c r="L3364" i="4"/>
  <c r="M3371" i="4"/>
  <c r="L3371" i="4"/>
  <c r="M3372" i="4"/>
  <c r="L3372" i="4"/>
  <c r="M3387" i="4"/>
  <c r="L3387" i="4"/>
  <c r="M3388" i="4"/>
  <c r="L3388" i="4"/>
  <c r="M3398" i="4"/>
  <c r="M3403" i="4"/>
  <c r="L3403" i="4"/>
  <c r="M3404" i="4"/>
  <c r="L3404" i="4"/>
  <c r="M3419" i="4"/>
  <c r="L3419" i="4"/>
  <c r="M3420" i="4"/>
  <c r="L3420" i="4"/>
  <c r="M3431" i="4"/>
  <c r="L3431" i="4"/>
  <c r="M3432" i="4"/>
  <c r="L3432" i="4"/>
  <c r="M3438" i="4"/>
  <c r="M3345" i="4"/>
  <c r="M3349" i="4"/>
  <c r="L3353" i="4"/>
  <c r="L3357" i="4"/>
  <c r="M3359" i="4"/>
  <c r="L3359" i="4"/>
  <c r="M3360" i="4"/>
  <c r="L3360" i="4"/>
  <c r="M3370" i="4"/>
  <c r="M3375" i="4"/>
  <c r="L3375" i="4"/>
  <c r="M3376" i="4"/>
  <c r="L3376" i="4"/>
  <c r="M3386" i="4"/>
  <c r="M3391" i="4"/>
  <c r="L3391" i="4"/>
  <c r="M3392" i="4"/>
  <c r="L3392" i="4"/>
  <c r="M3402" i="4"/>
  <c r="M3407" i="4"/>
  <c r="L3407" i="4"/>
  <c r="M3408" i="4"/>
  <c r="L3408" i="4"/>
  <c r="M3418" i="4"/>
  <c r="M3423" i="4"/>
  <c r="L3423" i="4"/>
  <c r="M3424" i="4"/>
  <c r="L3424" i="4"/>
  <c r="M3430" i="4"/>
  <c r="M3435" i="4"/>
  <c r="L3435" i="4"/>
  <c r="M3436" i="4"/>
  <c r="L3436" i="4"/>
  <c r="M3352" i="4"/>
  <c r="L3352" i="4"/>
  <c r="M3356" i="4"/>
  <c r="L3356" i="4"/>
  <c r="M3367" i="4"/>
  <c r="L3367" i="4"/>
  <c r="M3383" i="4"/>
  <c r="L3383" i="4"/>
  <c r="M3384" i="4"/>
  <c r="L3384" i="4"/>
  <c r="M3399" i="4"/>
  <c r="L3399" i="4"/>
  <c r="M3400" i="4"/>
  <c r="L3400" i="4"/>
  <c r="M3427" i="4"/>
  <c r="L3427" i="4"/>
  <c r="M3428" i="4"/>
  <c r="L3428" i="4"/>
  <c r="M3382" i="4"/>
  <c r="M3414" i="4"/>
  <c r="M3426" i="4"/>
  <c r="M3358" i="4"/>
  <c r="M3379" i="4"/>
  <c r="L3379" i="4"/>
  <c r="M3380" i="4"/>
  <c r="L3380" i="4"/>
  <c r="M3395" i="4"/>
  <c r="L3395" i="4"/>
  <c r="M3396" i="4"/>
  <c r="L3396" i="4"/>
  <c r="M3406" i="4"/>
  <c r="M3411" i="4"/>
  <c r="L3411" i="4"/>
  <c r="M3412" i="4"/>
  <c r="L3412" i="4"/>
  <c r="M3422" i="4"/>
  <c r="M3434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M3333" i="4"/>
  <c r="L3332" i="4"/>
  <c r="M3325" i="4"/>
  <c r="L3324" i="4"/>
  <c r="M3321" i="4"/>
  <c r="L3320" i="4"/>
  <c r="L3316" i="4"/>
  <c r="M3313" i="4"/>
  <c r="L3312" i="4"/>
  <c r="L3304" i="4"/>
  <c r="M3301" i="4"/>
  <c r="L3300" i="4"/>
  <c r="M3297" i="4"/>
  <c r="L3260" i="4"/>
  <c r="M3257" i="4"/>
  <c r="L3256" i="4"/>
  <c r="M3253" i="4"/>
  <c r="L3252" i="4"/>
  <c r="M3245" i="4"/>
  <c r="M3241" i="4"/>
  <c r="L3240" i="4"/>
  <c r="M3237" i="4"/>
  <c r="M3233" i="4"/>
  <c r="L3232" i="4"/>
  <c r="M3229" i="4"/>
  <c r="M3225" i="4"/>
  <c r="M3221" i="4"/>
  <c r="M3217" i="4"/>
  <c r="L3208" i="4"/>
  <c r="M3205" i="4"/>
  <c r="L3204" i="4"/>
  <c r="L3200" i="4"/>
  <c r="M3197" i="4"/>
  <c r="L3192" i="4"/>
  <c r="M3189" i="4"/>
  <c r="L3188" i="4"/>
  <c r="M3185" i="4"/>
  <c r="L3176" i="4"/>
  <c r="M3173" i="4"/>
  <c r="L3172" i="4"/>
  <c r="M3169" i="4"/>
  <c r="L3168" i="4"/>
  <c r="M3165" i="4"/>
  <c r="L3160" i="4"/>
  <c r="M3157" i="4"/>
  <c r="L3156" i="4"/>
  <c r="M3153" i="4"/>
  <c r="M3150" i="4"/>
  <c r="L3148" i="4"/>
  <c r="L3144" i="4"/>
  <c r="M3142" i="4"/>
  <c r="L3140" i="4"/>
  <c r="M3137" i="4"/>
  <c r="L3134" i="4"/>
  <c r="M3133" i="4"/>
  <c r="M3130" i="4"/>
  <c r="L3124" i="4"/>
  <c r="L3120" i="4"/>
  <c r="L3116" i="4"/>
  <c r="L3112" i="4"/>
  <c r="L3108" i="4"/>
  <c r="L3104" i="4"/>
  <c r="M3101" i="4"/>
  <c r="L3100" i="4"/>
  <c r="M3097" i="4"/>
  <c r="M3093" i="4"/>
  <c r="M3089" i="4"/>
  <c r="M3081" i="4"/>
  <c r="M3077" i="4"/>
  <c r="M3065" i="4"/>
  <c r="M3061" i="4"/>
  <c r="M3057" i="4"/>
  <c r="M3053" i="4"/>
  <c r="M3045" i="4"/>
  <c r="M3041" i="4"/>
  <c r="M3037" i="4"/>
  <c r="M3029" i="4"/>
  <c r="M3025" i="4"/>
  <c r="L3022" i="4"/>
  <c r="M3021" i="4"/>
  <c r="L3020" i="4"/>
  <c r="M3019" i="4"/>
  <c r="L3016" i="4"/>
  <c r="L3014" i="4"/>
  <c r="M3013" i="4"/>
  <c r="M3002" i="4"/>
  <c r="M2994" i="4"/>
  <c r="M2986" i="4"/>
  <c r="M2974" i="4"/>
  <c r="L2965" i="4"/>
  <c r="M2962" i="4"/>
  <c r="M2958" i="4"/>
  <c r="L2949" i="4"/>
  <c r="M2946" i="4"/>
  <c r="L2933" i="4"/>
  <c r="M2930" i="4"/>
  <c r="L2917" i="4"/>
  <c r="M2914" i="4"/>
  <c r="L2913" i="4"/>
  <c r="M2910" i="4"/>
  <c r="L2901" i="4"/>
  <c r="M2898" i="4"/>
  <c r="L2893" i="4"/>
  <c r="M2890" i="4"/>
  <c r="L2881" i="4"/>
  <c r="M2878" i="4"/>
  <c r="M2874" i="4"/>
  <c r="M2870" i="4"/>
  <c r="L2869" i="4"/>
  <c r="M2866" i="4"/>
  <c r="M2858" i="4"/>
  <c r="L2857" i="4"/>
  <c r="M2854" i="4"/>
  <c r="M2850" i="4"/>
  <c r="L2841" i="4"/>
  <c r="M2840" i="4"/>
  <c r="L2835" i="4"/>
  <c r="M2834" i="4"/>
  <c r="M2831" i="4"/>
  <c r="M2823" i="4"/>
  <c r="L2822" i="4"/>
  <c r="L2821" i="4"/>
  <c r="L2819" i="4"/>
  <c r="M2818" i="4"/>
  <c r="L2813" i="4"/>
  <c r="M2812" i="4"/>
  <c r="M2810" i="4"/>
  <c r="M2808" i="4"/>
  <c r="L2805" i="4"/>
  <c r="M2804" i="4"/>
  <c r="L2801" i="4"/>
  <c r="M2800" i="4"/>
  <c r="L2797" i="4"/>
  <c r="M2796" i="4"/>
  <c r="M2792" i="4"/>
  <c r="L2789" i="4"/>
  <c r="M2788" i="4"/>
  <c r="L2785" i="4"/>
  <c r="M2784" i="4"/>
  <c r="L2781" i="4"/>
  <c r="M2780" i="4"/>
  <c r="M2778" i="4"/>
  <c r="L2773" i="4"/>
  <c r="M2772" i="4"/>
  <c r="M2770" i="4"/>
  <c r="M2768" i="4"/>
  <c r="L2765" i="4"/>
  <c r="M2764" i="4"/>
  <c r="M2762" i="4"/>
  <c r="L2761" i="4"/>
  <c r="M2760" i="4"/>
  <c r="L2757" i="4"/>
  <c r="M2756" i="4"/>
  <c r="M2754" i="4"/>
  <c r="L2753" i="4"/>
  <c r="M2752" i="4"/>
  <c r="L2749" i="4"/>
  <c r="M2748" i="4"/>
  <c r="M2746" i="4"/>
  <c r="L2745" i="4"/>
  <c r="L2741" i="4"/>
  <c r="M2740" i="4"/>
  <c r="M2738" i="4"/>
  <c r="M2736" i="4"/>
  <c r="L2733" i="4"/>
  <c r="M2732" i="4"/>
  <c r="M2730" i="4"/>
  <c r="L2729" i="4"/>
  <c r="M2728" i="4"/>
  <c r="L2725" i="4"/>
  <c r="M2724" i="4"/>
  <c r="M2722" i="4"/>
  <c r="L2721" i="4"/>
  <c r="M2720" i="4"/>
  <c r="L2717" i="4"/>
  <c r="M2716" i="4"/>
  <c r="M2714" i="4"/>
  <c r="L2713" i="4"/>
  <c r="L2709" i="4"/>
  <c r="M2708" i="4"/>
  <c r="M2706" i="4"/>
  <c r="M2704" i="4"/>
  <c r="L2701" i="4"/>
  <c r="M2700" i="4"/>
  <c r="M2698" i="4"/>
  <c r="L2697" i="4"/>
  <c r="M2696" i="4"/>
  <c r="L2693" i="4"/>
  <c r="M2692" i="4"/>
  <c r="M2690" i="4"/>
  <c r="L2689" i="4"/>
  <c r="M2688" i="4"/>
  <c r="L2685" i="4"/>
  <c r="M2684" i="4"/>
  <c r="M2682" i="4"/>
  <c r="L2681" i="4"/>
  <c r="L2677" i="4"/>
  <c r="M2676" i="4"/>
  <c r="M2674" i="4"/>
  <c r="M2672" i="4"/>
  <c r="L2669" i="4"/>
  <c r="M2668" i="4"/>
  <c r="M2666" i="4"/>
  <c r="L2665" i="4"/>
  <c r="M2664" i="4"/>
  <c r="L2661" i="4"/>
  <c r="M2660" i="4"/>
  <c r="M2658" i="4"/>
  <c r="L2657" i="4"/>
  <c r="M2656" i="4"/>
  <c r="L2653" i="4"/>
  <c r="M2652" i="4"/>
  <c r="M2650" i="4"/>
  <c r="L2649" i="4"/>
  <c r="L2645" i="4"/>
  <c r="M2644" i="4"/>
  <c r="M2642" i="4"/>
  <c r="M2640" i="4"/>
  <c r="L2637" i="4"/>
  <c r="M2636" i="4"/>
  <c r="M2634" i="4"/>
  <c r="L2633" i="4"/>
  <c r="M2632" i="4"/>
  <c r="L2629" i="4"/>
  <c r="L2623" i="4"/>
  <c r="M2616" i="4"/>
  <c r="L2615" i="4"/>
  <c r="M2604" i="4"/>
  <c r="L2600" i="4"/>
  <c r="L2599" i="4"/>
  <c r="L2583" i="4"/>
  <c r="L2575" i="4"/>
  <c r="L2572" i="4"/>
  <c r="M2568" i="4"/>
  <c r="L2567" i="4"/>
  <c r="M2565" i="4"/>
  <c r="L2559" i="4"/>
  <c r="M2556" i="4"/>
  <c r="M2549" i="4"/>
  <c r="M2544" i="4"/>
  <c r="L2543" i="4"/>
  <c r="M2541" i="4"/>
  <c r="L2539" i="4"/>
  <c r="M2536" i="4"/>
  <c r="M2533" i="4"/>
  <c r="M2529" i="4"/>
  <c r="L2527" i="4"/>
  <c r="M2524" i="4"/>
  <c r="L2519" i="4"/>
  <c r="M2517" i="4"/>
  <c r="L2511" i="4"/>
  <c r="L2507" i="4"/>
  <c r="M2503" i="4"/>
  <c r="M2500" i="4"/>
  <c r="L2495" i="4"/>
  <c r="M2487" i="4"/>
  <c r="M2484" i="4"/>
  <c r="L2475" i="4"/>
  <c r="M2471" i="4"/>
  <c r="L2464" i="4"/>
  <c r="L2463" i="4"/>
  <c r="M2456" i="4"/>
  <c r="L2455" i="4"/>
  <c r="M2432" i="4"/>
  <c r="L2431" i="4"/>
  <c r="L2428" i="4"/>
  <c r="L2411" i="4"/>
  <c r="L2404" i="4"/>
  <c r="L2399" i="4"/>
  <c r="L2388" i="4"/>
  <c r="L2384" i="4"/>
  <c r="L2380" i="4"/>
  <c r="M2368" i="4"/>
  <c r="L2367" i="4"/>
  <c r="L2363" i="4"/>
  <c r="M2360" i="4"/>
  <c r="L2359" i="4"/>
  <c r="M2352" i="4"/>
  <c r="L2351" i="4"/>
  <c r="L2347" i="4"/>
  <c r="L2343" i="4"/>
  <c r="L2331" i="4"/>
  <c r="M2328" i="4"/>
  <c r="L2315" i="4"/>
  <c r="M2312" i="4"/>
  <c r="L2311" i="4"/>
  <c r="M2308" i="4"/>
  <c r="L2303" i="4"/>
  <c r="M2300" i="4"/>
  <c r="M2296" i="4"/>
  <c r="L2283" i="4"/>
  <c r="M2280" i="4"/>
  <c r="L2279" i="4"/>
  <c r="M2276" i="4"/>
  <c r="L2271" i="4"/>
  <c r="M2268" i="4"/>
  <c r="L2267" i="4"/>
  <c r="L2251" i="4"/>
  <c r="M2248" i="4"/>
  <c r="L2247" i="4"/>
  <c r="M2244" i="4"/>
  <c r="L2239" i="4"/>
  <c r="M2236" i="4"/>
  <c r="L2235" i="4"/>
  <c r="L2219" i="4"/>
  <c r="M2216" i="4"/>
  <c r="M2212" i="4"/>
  <c r="L2207" i="4"/>
  <c r="M2204" i="4"/>
  <c r="L2187" i="4"/>
  <c r="M2184" i="4"/>
  <c r="L2183" i="4"/>
  <c r="M2180" i="4"/>
  <c r="L2175" i="4"/>
  <c r="M2172" i="4"/>
  <c r="M2168" i="4"/>
  <c r="L2167" i="4"/>
  <c r="M2164" i="4"/>
  <c r="L2159" i="4"/>
  <c r="M2156" i="4"/>
  <c r="M2136" i="4"/>
  <c r="L2135" i="4"/>
  <c r="M2132" i="4"/>
  <c r="L2123" i="4"/>
  <c r="L2119" i="4"/>
  <c r="M2116" i="4"/>
  <c r="L2111" i="4"/>
  <c r="M2108" i="4"/>
  <c r="L2107" i="4"/>
  <c r="M2104" i="4"/>
  <c r="L2103" i="4"/>
  <c r="M2100" i="4"/>
  <c r="M2092" i="4"/>
  <c r="M2088" i="4"/>
  <c r="M2080" i="4"/>
  <c r="M2076" i="4"/>
  <c r="L2071" i="4"/>
  <c r="M2070" i="4"/>
  <c r="L2067" i="4"/>
  <c r="M2066" i="4"/>
  <c r="M2063" i="4"/>
  <c r="M2062" i="4"/>
  <c r="L2061" i="4"/>
  <c r="M2059" i="4"/>
  <c r="L2057" i="4"/>
  <c r="M2051" i="4"/>
  <c r="L2049" i="4"/>
  <c r="M2047" i="4"/>
  <c r="L2045" i="4"/>
  <c r="L2041" i="4"/>
  <c r="M2039" i="4"/>
  <c r="L2038" i="4"/>
  <c r="L2037" i="4"/>
  <c r="M2035" i="4"/>
  <c r="M2031" i="4"/>
  <c r="M2030" i="4"/>
  <c r="L2029" i="4"/>
  <c r="M2027" i="4"/>
  <c r="L2025" i="4"/>
  <c r="M2019" i="4"/>
  <c r="L2017" i="4"/>
  <c r="M2015" i="4"/>
  <c r="L2013" i="4"/>
  <c r="L2009" i="4"/>
  <c r="M2007" i="4"/>
  <c r="L2005" i="4"/>
  <c r="L2001" i="4"/>
  <c r="K2000" i="4"/>
  <c r="K1999" i="4"/>
  <c r="M1999" i="4" s="1"/>
  <c r="K1998" i="4"/>
  <c r="K1997" i="4"/>
  <c r="L1997" i="4" s="1"/>
  <c r="K1996" i="4"/>
  <c r="K1995" i="4"/>
  <c r="K1994" i="4"/>
  <c r="M1994" i="4" s="1"/>
  <c r="K1993" i="4"/>
  <c r="L1993" i="4" s="1"/>
  <c r="K1992" i="4"/>
  <c r="K1991" i="4"/>
  <c r="M1991" i="4" s="1"/>
  <c r="K1990" i="4"/>
  <c r="K1989" i="4"/>
  <c r="L1989" i="4" s="1"/>
  <c r="K1988" i="4"/>
  <c r="K1987" i="4"/>
  <c r="K1986" i="4"/>
  <c r="L1986" i="4" s="1"/>
  <c r="K1985" i="4"/>
  <c r="L1985" i="4" s="1"/>
  <c r="K1984" i="4"/>
  <c r="K1983" i="4"/>
  <c r="M1983" i="4" s="1"/>
  <c r="K1982" i="4"/>
  <c r="K1981" i="4"/>
  <c r="K1980" i="4"/>
  <c r="K1979" i="4"/>
  <c r="K1978" i="4"/>
  <c r="L1978" i="4" s="1"/>
  <c r="K1977" i="4"/>
  <c r="L1977" i="4" s="1"/>
  <c r="K1976" i="4"/>
  <c r="K1975" i="4"/>
  <c r="K1974" i="4"/>
  <c r="K1973" i="4"/>
  <c r="K1972" i="4"/>
  <c r="K1971" i="4"/>
  <c r="M1971" i="4" s="1"/>
  <c r="K1970" i="4"/>
  <c r="K1969" i="4"/>
  <c r="L1969" i="4" s="1"/>
  <c r="K1968" i="4"/>
  <c r="K1967" i="4"/>
  <c r="M1967" i="4" s="1"/>
  <c r="K1966" i="4"/>
  <c r="M1966" i="4" s="1"/>
  <c r="K1965" i="4"/>
  <c r="L1965" i="4" s="1"/>
  <c r="K1964" i="4"/>
  <c r="K1963" i="4"/>
  <c r="M1963" i="4" s="1"/>
  <c r="K1962" i="4"/>
  <c r="K1961" i="4"/>
  <c r="L1961" i="4" s="1"/>
  <c r="K1960" i="4"/>
  <c r="K1959" i="4"/>
  <c r="K1958" i="4"/>
  <c r="K1957" i="4"/>
  <c r="K1956" i="4"/>
  <c r="K1955" i="4"/>
  <c r="K1954" i="4"/>
  <c r="K1953" i="4"/>
  <c r="K1952" i="4"/>
  <c r="K1951" i="4"/>
  <c r="M1951" i="4" s="1"/>
  <c r="K1950" i="4"/>
  <c r="K1949" i="4"/>
  <c r="L1949" i="4" s="1"/>
  <c r="K1948" i="4"/>
  <c r="K1947" i="4"/>
  <c r="K1946" i="4"/>
  <c r="K1945" i="4"/>
  <c r="L1945" i="4" s="1"/>
  <c r="K1944" i="4"/>
  <c r="K1943" i="4"/>
  <c r="M1943" i="4" s="1"/>
  <c r="K1942" i="4"/>
  <c r="K1941" i="4"/>
  <c r="L1941" i="4" s="1"/>
  <c r="K1940" i="4"/>
  <c r="K1939" i="4"/>
  <c r="K1938" i="4"/>
  <c r="K1937" i="4"/>
  <c r="K1936" i="4"/>
  <c r="K1935" i="4"/>
  <c r="M1935" i="4" s="1"/>
  <c r="K1934" i="4"/>
  <c r="K1933" i="4"/>
  <c r="L1933" i="4" s="1"/>
  <c r="K1932" i="4"/>
  <c r="K1931" i="4"/>
  <c r="K1930" i="4"/>
  <c r="M1930" i="4" s="1"/>
  <c r="K1929" i="4"/>
  <c r="L1929" i="4" s="1"/>
  <c r="K1928" i="4"/>
  <c r="K1927" i="4"/>
  <c r="K1926" i="4"/>
  <c r="K1925" i="4"/>
  <c r="L1925" i="4" s="1"/>
  <c r="K1924" i="4"/>
  <c r="K1923" i="4"/>
  <c r="M1923" i="4" s="1"/>
  <c r="K1922" i="4"/>
  <c r="L1922" i="4" s="1"/>
  <c r="K1921" i="4"/>
  <c r="L1921" i="4" s="1"/>
  <c r="K1920" i="4"/>
  <c r="K1919" i="4"/>
  <c r="M1919" i="4" s="1"/>
  <c r="K1918" i="4"/>
  <c r="K1917" i="4"/>
  <c r="K1916" i="4"/>
  <c r="K1915" i="4"/>
  <c r="K1914" i="4"/>
  <c r="L1914" i="4" s="1"/>
  <c r="K1913" i="4"/>
  <c r="L1913" i="4" s="1"/>
  <c r="K1912" i="4"/>
  <c r="K1911" i="4"/>
  <c r="K1910" i="4"/>
  <c r="K1909" i="4"/>
  <c r="K1908" i="4"/>
  <c r="K1907" i="4"/>
  <c r="K1906" i="4"/>
  <c r="K1905" i="4"/>
  <c r="L1905" i="4" s="1"/>
  <c r="K1904" i="4"/>
  <c r="K1903" i="4"/>
  <c r="M1903" i="4" s="1"/>
  <c r="K1902" i="4"/>
  <c r="M1902" i="4" s="1"/>
  <c r="K1901" i="4"/>
  <c r="K1900" i="4"/>
  <c r="K1899" i="4"/>
  <c r="K1898" i="4"/>
  <c r="K1897" i="4"/>
  <c r="L1897" i="4" s="1"/>
  <c r="K1896" i="4"/>
  <c r="K1895" i="4"/>
  <c r="K1894" i="4"/>
  <c r="M1894" i="4" s="1"/>
  <c r="K1893" i="4"/>
  <c r="L1893" i="4" s="1"/>
  <c r="K1892" i="4"/>
  <c r="K1891" i="4"/>
  <c r="K1890" i="4"/>
  <c r="K1889" i="4"/>
  <c r="K1888" i="4"/>
  <c r="K1887" i="4"/>
  <c r="M1887" i="4" s="1"/>
  <c r="K1886" i="4"/>
  <c r="L1886" i="4" s="1"/>
  <c r="K1885" i="4"/>
  <c r="L1885" i="4" s="1"/>
  <c r="K1884" i="4"/>
  <c r="K1883" i="4"/>
  <c r="K1882" i="4"/>
  <c r="K1881" i="4"/>
  <c r="L1881" i="4" s="1"/>
  <c r="K1880" i="4"/>
  <c r="K1879" i="4"/>
  <c r="M1879" i="4" s="1"/>
  <c r="K1878" i="4"/>
  <c r="L1878" i="4" s="1"/>
  <c r="K1877" i="4"/>
  <c r="L1877" i="4" s="1"/>
  <c r="K1876" i="4"/>
  <c r="K1875" i="4"/>
  <c r="K1874" i="4"/>
  <c r="K1873" i="4"/>
  <c r="L1873" i="4" s="1"/>
  <c r="K1872" i="4"/>
  <c r="K1871" i="4"/>
  <c r="M1871" i="4" s="1"/>
  <c r="K1870" i="4"/>
  <c r="K1869" i="4"/>
  <c r="L1869" i="4" s="1"/>
  <c r="K1868" i="4"/>
  <c r="K1867" i="4"/>
  <c r="K1866" i="4"/>
  <c r="M1866" i="4" s="1"/>
  <c r="K1865" i="4"/>
  <c r="L1865" i="4" s="1"/>
  <c r="K1864" i="4"/>
  <c r="K1863" i="4"/>
  <c r="K1862" i="4"/>
  <c r="K1861" i="4"/>
  <c r="L1861" i="4" s="1"/>
  <c r="K1860" i="4"/>
  <c r="K1859" i="4"/>
  <c r="M1859" i="4" s="1"/>
  <c r="K1858" i="4"/>
  <c r="L1858" i="4" s="1"/>
  <c r="K1857" i="4"/>
  <c r="L1857" i="4" s="1"/>
  <c r="K1856" i="4"/>
  <c r="K1855" i="4"/>
  <c r="M1855" i="4" s="1"/>
  <c r="K1854" i="4"/>
  <c r="K1853" i="4"/>
  <c r="K1852" i="4"/>
  <c r="K1851" i="4"/>
  <c r="M1851" i="4" s="1"/>
  <c r="K1850" i="4"/>
  <c r="L1850" i="4" s="1"/>
  <c r="K1849" i="4"/>
  <c r="L1849" i="4" s="1"/>
  <c r="K1848" i="4"/>
  <c r="K1847" i="4"/>
  <c r="K1846" i="4"/>
  <c r="K1845" i="4"/>
  <c r="K1844" i="4"/>
  <c r="K1843" i="4"/>
  <c r="K1842" i="4"/>
  <c r="K1841" i="4"/>
  <c r="L1841" i="4" s="1"/>
  <c r="K1840" i="4"/>
  <c r="K1839" i="4"/>
  <c r="M1839" i="4" s="1"/>
  <c r="K1838" i="4"/>
  <c r="M1838" i="4" s="1"/>
  <c r="K1837" i="4"/>
  <c r="L1837" i="4" s="1"/>
  <c r="K1836" i="4"/>
  <c r="K1835" i="4"/>
  <c r="K1834" i="4"/>
  <c r="K1833" i="4"/>
  <c r="L1833" i="4" s="1"/>
  <c r="K1832" i="4"/>
  <c r="K1831" i="4"/>
  <c r="K1830" i="4"/>
  <c r="M1830" i="4" s="1"/>
  <c r="K1829" i="4"/>
  <c r="L1829" i="4" s="1"/>
  <c r="K1828" i="4"/>
  <c r="K1827" i="4"/>
  <c r="K1826" i="4"/>
  <c r="K1825" i="4"/>
  <c r="K1824" i="4"/>
  <c r="K1823" i="4"/>
  <c r="M1823" i="4" s="1"/>
  <c r="K1822" i="4"/>
  <c r="L1822" i="4" s="1"/>
  <c r="K1821" i="4"/>
  <c r="L1821" i="4" s="1"/>
  <c r="K1820" i="4"/>
  <c r="K1819" i="4"/>
  <c r="K1818" i="4"/>
  <c r="K1817" i="4"/>
  <c r="L1817" i="4" s="1"/>
  <c r="K1816" i="4"/>
  <c r="K1815" i="4"/>
  <c r="M1815" i="4" s="1"/>
  <c r="K1814" i="4"/>
  <c r="L1814" i="4" s="1"/>
  <c r="K1813" i="4"/>
  <c r="L1813" i="4" s="1"/>
  <c r="K1812" i="4"/>
  <c r="K1811" i="4"/>
  <c r="K1810" i="4"/>
  <c r="K1809" i="4"/>
  <c r="L1809" i="4" s="1"/>
  <c r="K1808" i="4"/>
  <c r="K1807" i="4"/>
  <c r="M1807" i="4" s="1"/>
  <c r="K1806" i="4"/>
  <c r="K1805" i="4"/>
  <c r="L1805" i="4" s="1"/>
  <c r="K1804" i="4"/>
  <c r="K1803" i="4"/>
  <c r="K1802" i="4"/>
  <c r="M1802" i="4" s="1"/>
  <c r="K1801" i="4"/>
  <c r="L1801" i="4" s="1"/>
  <c r="K1800" i="4"/>
  <c r="K1799" i="4"/>
  <c r="K1798" i="4"/>
  <c r="K1797" i="4"/>
  <c r="L1797" i="4" s="1"/>
  <c r="K1796" i="4"/>
  <c r="K1795" i="4"/>
  <c r="M1795" i="4" s="1"/>
  <c r="K1794" i="4"/>
  <c r="L1794" i="4" s="1"/>
  <c r="K1793" i="4"/>
  <c r="L1793" i="4" s="1"/>
  <c r="K1792" i="4"/>
  <c r="K1791" i="4"/>
  <c r="M1791" i="4" s="1"/>
  <c r="K1790" i="4"/>
  <c r="K1789" i="4"/>
  <c r="K1788" i="4"/>
  <c r="K1787" i="4"/>
  <c r="M1787" i="4" s="1"/>
  <c r="K1786" i="4"/>
  <c r="L1786" i="4" s="1"/>
  <c r="K1785" i="4"/>
  <c r="L1785" i="4" s="1"/>
  <c r="K1784" i="4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L1337" i="4" l="1"/>
  <c r="M2495" i="4"/>
  <c r="M3020" i="4"/>
  <c r="M365" i="4"/>
  <c r="M1425" i="4"/>
  <c r="L2778" i="4"/>
  <c r="L2850" i="4"/>
  <c r="L1474" i="4"/>
  <c r="L2752" i="4"/>
  <c r="L1626" i="4"/>
  <c r="M1837" i="4"/>
  <c r="L2136" i="4"/>
  <c r="L2524" i="4"/>
  <c r="M3332" i="4"/>
  <c r="L1506" i="4"/>
  <c r="L1802" i="4"/>
  <c r="L1350" i="4"/>
  <c r="M1933" i="4"/>
  <c r="L2092" i="4"/>
  <c r="M2428" i="4"/>
  <c r="M2507" i="4"/>
  <c r="M2572" i="4"/>
  <c r="M1965" i="4"/>
  <c r="M2351" i="4"/>
  <c r="M3232" i="4"/>
  <c r="L1374" i="4"/>
  <c r="L1762" i="4"/>
  <c r="L2104" i="4"/>
  <c r="M2123" i="4"/>
  <c r="M2235" i="4"/>
  <c r="L2328" i="4"/>
  <c r="M2384" i="4"/>
  <c r="L2720" i="4"/>
  <c r="M2893" i="4"/>
  <c r="L3041" i="4"/>
  <c r="L490" i="4"/>
  <c r="M1361" i="4"/>
  <c r="M1450" i="4"/>
  <c r="M1761" i="4"/>
  <c r="M1885" i="4"/>
  <c r="L1943" i="4"/>
  <c r="M2001" i="4"/>
  <c r="L2212" i="4"/>
  <c r="M2267" i="4"/>
  <c r="M2367" i="4"/>
  <c r="M2388" i="4"/>
  <c r="L2544" i="4"/>
  <c r="L2656" i="4"/>
  <c r="M2913" i="4"/>
  <c r="M3016" i="4"/>
  <c r="L3025" i="4"/>
  <c r="L3077" i="4"/>
  <c r="M493" i="4"/>
  <c r="M1269" i="4"/>
  <c r="L1305" i="4"/>
  <c r="M1390" i="4"/>
  <c r="L1458" i="4"/>
  <c r="M1725" i="4"/>
  <c r="M1893" i="4"/>
  <c r="L1930" i="4"/>
  <c r="M2038" i="4"/>
  <c r="L2168" i="4"/>
  <c r="M2359" i="4"/>
  <c r="M2463" i="4"/>
  <c r="M2519" i="4"/>
  <c r="M2575" i="4"/>
  <c r="M2600" i="4"/>
  <c r="L2688" i="4"/>
  <c r="L2800" i="4"/>
  <c r="M2822" i="4"/>
  <c r="L2858" i="4"/>
  <c r="L2910" i="4"/>
  <c r="L2958" i="4"/>
  <c r="M3252" i="4"/>
  <c r="M1068" i="4"/>
  <c r="L1438" i="4"/>
  <c r="M1765" i="4"/>
  <c r="M1794" i="4"/>
  <c r="M1809" i="4"/>
  <c r="M1873" i="4"/>
  <c r="M1989" i="4"/>
  <c r="L2059" i="4"/>
  <c r="L2076" i="4"/>
  <c r="M2380" i="4"/>
  <c r="M3312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1942" i="4"/>
  <c r="L2155" i="4"/>
  <c r="M2155" i="4"/>
  <c r="L2356" i="4"/>
  <c r="M2356" i="4"/>
  <c r="M2505" i="4"/>
  <c r="L2505" i="4"/>
  <c r="M346" i="4"/>
  <c r="M353" i="4"/>
  <c r="M369" i="4"/>
  <c r="L1273" i="4"/>
  <c r="M1301" i="4"/>
  <c r="L1367" i="4"/>
  <c r="L1431" i="4"/>
  <c r="L1754" i="4"/>
  <c r="M1979" i="4"/>
  <c r="L1979" i="4"/>
  <c r="M1986" i="4"/>
  <c r="L2058" i="4"/>
  <c r="M2058" i="4"/>
  <c r="M2073" i="4"/>
  <c r="L2073" i="4"/>
  <c r="L2171" i="4"/>
  <c r="M2171" i="4"/>
  <c r="L2379" i="4"/>
  <c r="M2379" i="4"/>
  <c r="L2468" i="4"/>
  <c r="M2468" i="4"/>
  <c r="M2612" i="4"/>
  <c r="L2612" i="4"/>
  <c r="M969" i="4"/>
  <c r="M1594" i="4"/>
  <c r="L1594" i="4"/>
  <c r="L2050" i="4"/>
  <c r="M2050" i="4"/>
  <c r="M2084" i="4"/>
  <c r="L2084" i="4"/>
  <c r="L2443" i="4"/>
  <c r="M2443" i="4"/>
  <c r="L2853" i="4"/>
  <c r="M2853" i="4"/>
  <c r="M366" i="4"/>
  <c r="L882" i="4"/>
  <c r="M1333" i="4"/>
  <c r="L1562" i="4"/>
  <c r="M1786" i="4"/>
  <c r="M1938" i="4"/>
  <c r="L1938" i="4"/>
  <c r="L1950" i="4"/>
  <c r="M1950" i="4"/>
  <c r="L2203" i="4"/>
  <c r="M2203" i="4"/>
  <c r="M2232" i="4"/>
  <c r="L2232" i="4"/>
  <c r="L2364" i="4"/>
  <c r="M2364" i="4"/>
  <c r="L2383" i="4"/>
  <c r="M2383" i="4"/>
  <c r="L2427" i="4"/>
  <c r="M2427" i="4"/>
  <c r="M2475" i="4"/>
  <c r="L2535" i="4"/>
  <c r="M2535" i="4"/>
  <c r="M2576" i="4"/>
  <c r="L2576" i="4"/>
  <c r="L1781" i="4"/>
  <c r="M1781" i="4"/>
  <c r="M1958" i="4"/>
  <c r="L1958" i="4"/>
  <c r="M1978" i="4"/>
  <c r="M1987" i="4"/>
  <c r="L1987" i="4"/>
  <c r="M2120" i="4"/>
  <c r="L2120" i="4"/>
  <c r="L2139" i="4"/>
  <c r="M2139" i="4"/>
  <c r="L2215" i="4"/>
  <c r="M2215" i="4"/>
  <c r="M2491" i="4"/>
  <c r="L2491" i="4"/>
  <c r="L2506" i="4"/>
  <c r="M2506" i="4"/>
  <c r="L2604" i="4"/>
  <c r="M2657" i="4"/>
  <c r="L2664" i="4"/>
  <c r="M2681" i="4"/>
  <c r="M2721" i="4"/>
  <c r="L2728" i="4"/>
  <c r="M2745" i="4"/>
  <c r="L2784" i="4"/>
  <c r="M2835" i="4"/>
  <c r="L2974" i="4"/>
  <c r="L2994" i="4"/>
  <c r="L3019" i="4"/>
  <c r="L3169" i="4"/>
  <c r="M3204" i="4"/>
  <c r="L3229" i="4"/>
  <c r="M3320" i="4"/>
  <c r="L2632" i="4"/>
  <c r="M2649" i="4"/>
  <c r="M2689" i="4"/>
  <c r="L2696" i="4"/>
  <c r="M2713" i="4"/>
  <c r="M2753" i="4"/>
  <c r="L2760" i="4"/>
  <c r="M2801" i="4"/>
  <c r="L2808" i="4"/>
  <c r="L2854" i="4"/>
  <c r="M2857" i="4"/>
  <c r="M2869" i="4"/>
  <c r="L2890" i="4"/>
  <c r="L3002" i="4"/>
  <c r="L3029" i="4"/>
  <c r="L3053" i="4"/>
  <c r="L3153" i="4"/>
  <c r="L3241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2006" i="4"/>
  <c r="M2006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2018" i="4"/>
  <c r="M2018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M1793" i="4"/>
  <c r="M1829" i="4"/>
  <c r="L1830" i="4"/>
  <c r="M1878" i="4"/>
  <c r="L1879" i="4"/>
  <c r="L1901" i="4"/>
  <c r="M1901" i="4"/>
  <c r="L1923" i="4"/>
  <c r="L1937" i="4"/>
  <c r="M1937" i="4"/>
  <c r="M1969" i="4"/>
  <c r="M1997" i="4"/>
  <c r="M2264" i="4"/>
  <c r="L2264" i="4"/>
  <c r="L2299" i="4"/>
  <c r="M2299" i="4"/>
  <c r="L2348" i="4"/>
  <c r="M2348" i="4"/>
  <c r="M2448" i="4"/>
  <c r="L2448" i="4"/>
  <c r="M2473" i="4"/>
  <c r="L2473" i="4"/>
  <c r="M2561" i="4"/>
  <c r="L2561" i="4"/>
  <c r="L2777" i="4"/>
  <c r="M2777" i="4"/>
  <c r="M3015" i="4"/>
  <c r="L3015" i="4"/>
  <c r="M1874" i="4"/>
  <c r="L1874" i="4"/>
  <c r="L2069" i="4"/>
  <c r="M2069" i="4"/>
  <c r="M2152" i="4"/>
  <c r="L2152" i="4"/>
  <c r="M2200" i="4"/>
  <c r="L2200" i="4"/>
  <c r="M2332" i="4"/>
  <c r="L2332" i="4"/>
  <c r="M2408" i="4"/>
  <c r="L2408" i="4"/>
  <c r="M2412" i="4"/>
  <c r="L2412" i="4"/>
  <c r="L2447" i="4"/>
  <c r="M2447" i="4"/>
  <c r="M2452" i="4"/>
  <c r="L2452" i="4"/>
  <c r="M2512" i="4"/>
  <c r="L2512" i="4"/>
  <c r="M2648" i="4"/>
  <c r="L2648" i="4"/>
  <c r="L2673" i="4"/>
  <c r="M2673" i="4"/>
  <c r="M2712" i="4"/>
  <c r="L2712" i="4"/>
  <c r="L2737" i="4"/>
  <c r="M2737" i="4"/>
  <c r="M2776" i="4"/>
  <c r="L2776" i="4"/>
  <c r="L2793" i="4"/>
  <c r="M2793" i="4"/>
  <c r="L2861" i="4"/>
  <c r="M2861" i="4"/>
  <c r="M3010" i="4"/>
  <c r="L3010" i="4"/>
  <c r="M3073" i="4"/>
  <c r="L3073" i="4"/>
  <c r="M3113" i="4"/>
  <c r="L3113" i="4"/>
  <c r="L3152" i="4"/>
  <c r="M3152" i="4"/>
  <c r="L1578" i="4"/>
  <c r="L1642" i="4"/>
  <c r="L1767" i="4"/>
  <c r="L1795" i="4"/>
  <c r="M1810" i="4"/>
  <c r="L1810" i="4"/>
  <c r="M1915" i="4"/>
  <c r="L1915" i="4"/>
  <c r="L1957" i="4"/>
  <c r="M1957" i="4"/>
  <c r="L2027" i="4"/>
  <c r="L2407" i="4"/>
  <c r="M2407" i="4"/>
  <c r="M2476" i="4"/>
  <c r="L2476" i="4"/>
  <c r="M2509" i="4"/>
  <c r="L2509" i="4"/>
  <c r="L2523" i="4"/>
  <c r="M2523" i="4"/>
  <c r="M2580" i="4"/>
  <c r="L2580" i="4"/>
  <c r="M2584" i="4"/>
  <c r="L2584" i="4"/>
  <c r="M2786" i="4"/>
  <c r="L2786" i="4"/>
  <c r="L2809" i="4"/>
  <c r="M2809" i="4"/>
  <c r="L2837" i="4"/>
  <c r="M2837" i="4"/>
  <c r="L1773" i="4"/>
  <c r="M1773" i="4"/>
  <c r="M2002" i="4"/>
  <c r="L2002" i="4"/>
  <c r="L2026" i="4"/>
  <c r="M2026" i="4"/>
  <c r="M2068" i="4"/>
  <c r="L2068" i="4"/>
  <c r="L2072" i="4"/>
  <c r="M2072" i="4"/>
  <c r="L2423" i="4"/>
  <c r="M2423" i="4"/>
  <c r="L2474" i="4"/>
  <c r="M2474" i="4"/>
  <c r="M2488" i="4"/>
  <c r="L2488" i="4"/>
  <c r="L2532" i="4"/>
  <c r="M2532" i="4"/>
  <c r="L2555" i="4"/>
  <c r="M2555" i="4"/>
  <c r="M2564" i="4"/>
  <c r="L2564" i="4"/>
  <c r="L2603" i="4"/>
  <c r="M2603" i="4"/>
  <c r="L2641" i="4"/>
  <c r="M2641" i="4"/>
  <c r="M2680" i="4"/>
  <c r="L2680" i="4"/>
  <c r="L2705" i="4"/>
  <c r="M2705" i="4"/>
  <c r="M2744" i="4"/>
  <c r="L2744" i="4"/>
  <c r="L2769" i="4"/>
  <c r="M2769" i="4"/>
  <c r="M2794" i="4"/>
  <c r="L2794" i="4"/>
  <c r="M2978" i="4"/>
  <c r="L2978" i="4"/>
  <c r="L3236" i="4"/>
  <c r="M3236" i="4"/>
  <c r="L2571" i="4"/>
  <c r="M2571" i="4"/>
  <c r="L2592" i="4"/>
  <c r="M2592" i="4"/>
  <c r="L2624" i="4"/>
  <c r="M2624" i="4"/>
  <c r="M2802" i="4"/>
  <c r="L2802" i="4"/>
  <c r="M3145" i="4"/>
  <c r="L3145" i="4"/>
  <c r="L3248" i="4"/>
  <c r="M3248" i="4"/>
  <c r="M3309" i="4"/>
  <c r="L3309" i="4"/>
  <c r="L3333" i="4"/>
  <c r="M2107" i="4"/>
  <c r="L2296" i="4"/>
  <c r="M2331" i="4"/>
  <c r="M2399" i="4"/>
  <c r="M2411" i="4"/>
  <c r="L2536" i="4"/>
  <c r="M2539" i="4"/>
  <c r="M2633" i="4"/>
  <c r="L2640" i="4"/>
  <c r="M2665" i="4"/>
  <c r="L2672" i="4"/>
  <c r="M2697" i="4"/>
  <c r="L2704" i="4"/>
  <c r="M2729" i="4"/>
  <c r="L2736" i="4"/>
  <c r="M2761" i="4"/>
  <c r="L2768" i="4"/>
  <c r="M2785" i="4"/>
  <c r="L2792" i="4"/>
  <c r="L2810" i="4"/>
  <c r="L2818" i="4"/>
  <c r="M2821" i="4"/>
  <c r="L2823" i="4"/>
  <c r="M2836" i="4"/>
  <c r="L2836" i="4"/>
  <c r="M2838" i="4"/>
  <c r="L2838" i="4"/>
  <c r="L2961" i="4"/>
  <c r="M2961" i="4"/>
  <c r="M2990" i="4"/>
  <c r="L2990" i="4"/>
  <c r="M3201" i="4"/>
  <c r="L3201" i="4"/>
  <c r="L3216" i="4"/>
  <c r="M3216" i="4"/>
  <c r="M3317" i="4"/>
  <c r="L3317" i="4"/>
  <c r="L2551" i="4"/>
  <c r="M2551" i="4"/>
  <c r="L2873" i="4"/>
  <c r="M2873" i="4"/>
  <c r="M3006" i="4"/>
  <c r="L3006" i="4"/>
  <c r="M3109" i="4"/>
  <c r="L3109" i="4"/>
  <c r="M3146" i="4"/>
  <c r="L3146" i="4"/>
  <c r="M3213" i="4"/>
  <c r="L3213" i="4"/>
  <c r="M3249" i="4"/>
  <c r="L3249" i="4"/>
  <c r="L3045" i="4"/>
  <c r="L3061" i="4"/>
  <c r="L3093" i="4"/>
  <c r="M3144" i="4"/>
  <c r="M3188" i="4"/>
  <c r="L3197" i="4"/>
  <c r="M3200" i="4"/>
  <c r="L3225" i="4"/>
  <c r="L3237" i="4"/>
  <c r="L3245" i="4"/>
  <c r="M3316" i="4"/>
  <c r="M3324" i="4"/>
  <c r="L3057" i="4"/>
  <c r="L3089" i="4"/>
  <c r="M3156" i="4"/>
  <c r="M3172" i="4"/>
  <c r="L3185" i="4"/>
  <c r="L3233" i="4"/>
  <c r="L3313" i="4"/>
  <c r="L3321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M1818" i="4"/>
  <c r="L1818" i="4"/>
  <c r="M1827" i="4"/>
  <c r="L1827" i="4"/>
  <c r="M1834" i="4"/>
  <c r="L1834" i="4"/>
  <c r="M1842" i="4"/>
  <c r="L1842" i="4"/>
  <c r="M1854" i="4"/>
  <c r="L1854" i="4"/>
  <c r="M1862" i="4"/>
  <c r="L1862" i="4"/>
  <c r="M1867" i="4"/>
  <c r="L1867" i="4"/>
  <c r="L1889" i="4"/>
  <c r="M1889" i="4"/>
  <c r="M1895" i="4"/>
  <c r="L1895" i="4"/>
  <c r="M1910" i="4"/>
  <c r="L1910" i="4"/>
  <c r="L1917" i="4"/>
  <c r="M1917" i="4"/>
  <c r="M1927" i="4"/>
  <c r="L1927" i="4"/>
  <c r="M1947" i="4"/>
  <c r="L1947" i="4"/>
  <c r="M1955" i="4"/>
  <c r="L1955" i="4"/>
  <c r="M1975" i="4"/>
  <c r="L1975" i="4"/>
  <c r="M1998" i="4"/>
  <c r="L1998" i="4"/>
  <c r="M2023" i="4"/>
  <c r="L2023" i="4"/>
  <c r="M2034" i="4"/>
  <c r="L2034" i="4"/>
  <c r="M2055" i="4"/>
  <c r="L2055" i="4"/>
  <c r="M2096" i="4"/>
  <c r="L2096" i="4"/>
  <c r="M2124" i="4"/>
  <c r="L2124" i="4"/>
  <c r="M2140" i="4"/>
  <c r="L2140" i="4"/>
  <c r="L2191" i="4"/>
  <c r="M2191" i="4"/>
  <c r="M2220" i="4"/>
  <c r="L2220" i="4"/>
  <c r="L2231" i="4"/>
  <c r="M2231" i="4"/>
  <c r="L2255" i="4"/>
  <c r="M2255" i="4"/>
  <c r="M2324" i="4"/>
  <c r="L2324" i="4"/>
  <c r="L2391" i="4"/>
  <c r="M2391" i="4"/>
  <c r="M2396" i="4"/>
  <c r="L2396" i="4"/>
  <c r="L2424" i="4"/>
  <c r="M2424" i="4"/>
  <c r="M2436" i="4"/>
  <c r="L2436" i="4"/>
  <c r="M2560" i="4"/>
  <c r="L2560" i="4"/>
  <c r="M2588" i="4"/>
  <c r="L2588" i="4"/>
  <c r="M2608" i="4"/>
  <c r="L2608" i="4"/>
  <c r="L2635" i="4"/>
  <c r="M2635" i="4"/>
  <c r="L2643" i="4"/>
  <c r="M2643" i="4"/>
  <c r="L2651" i="4"/>
  <c r="M2651" i="4"/>
  <c r="L2659" i="4"/>
  <c r="M2659" i="4"/>
  <c r="L2667" i="4"/>
  <c r="M2667" i="4"/>
  <c r="L2675" i="4"/>
  <c r="M2675" i="4"/>
  <c r="L2683" i="4"/>
  <c r="M2683" i="4"/>
  <c r="L2691" i="4"/>
  <c r="M2691" i="4"/>
  <c r="L2699" i="4"/>
  <c r="M2699" i="4"/>
  <c r="L2707" i="4"/>
  <c r="M2707" i="4"/>
  <c r="L2715" i="4"/>
  <c r="M2715" i="4"/>
  <c r="L2723" i="4"/>
  <c r="M2723" i="4"/>
  <c r="L2731" i="4"/>
  <c r="M2731" i="4"/>
  <c r="L2739" i="4"/>
  <c r="M2739" i="4"/>
  <c r="L2747" i="4"/>
  <c r="M2747" i="4"/>
  <c r="L2755" i="4"/>
  <c r="M2755" i="4"/>
  <c r="L2763" i="4"/>
  <c r="M2763" i="4"/>
  <c r="L2771" i="4"/>
  <c r="M2771" i="4"/>
  <c r="L2787" i="4"/>
  <c r="M2787" i="4"/>
  <c r="L2803" i="4"/>
  <c r="M2803" i="4"/>
  <c r="M2815" i="4"/>
  <c r="L2815" i="4"/>
  <c r="M2862" i="4"/>
  <c r="L2862" i="4"/>
  <c r="M2926" i="4"/>
  <c r="L2926" i="4"/>
  <c r="L3040" i="4"/>
  <c r="M3040" i="4"/>
  <c r="L3056" i="4"/>
  <c r="M3056" i="4"/>
  <c r="L3088" i="4"/>
  <c r="M3088" i="4"/>
  <c r="M3135" i="4"/>
  <c r="L3135" i="4"/>
  <c r="L3184" i="4"/>
  <c r="M3184" i="4"/>
  <c r="M3277" i="4"/>
  <c r="L3277" i="4"/>
  <c r="L3284" i="4"/>
  <c r="M3284" i="4"/>
  <c r="M3329" i="4"/>
  <c r="L3329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M1790" i="4"/>
  <c r="L1790" i="4"/>
  <c r="M1799" i="4"/>
  <c r="L1799" i="4"/>
  <c r="M1806" i="4"/>
  <c r="L1806" i="4"/>
  <c r="L1815" i="4"/>
  <c r="M1822" i="4"/>
  <c r="M1831" i="4"/>
  <c r="L1831" i="4"/>
  <c r="M1846" i="4"/>
  <c r="L1846" i="4"/>
  <c r="L1851" i="4"/>
  <c r="L1853" i="4"/>
  <c r="M1853" i="4"/>
  <c r="L1859" i="4"/>
  <c r="L1866" i="4"/>
  <c r="M1883" i="4"/>
  <c r="L1883" i="4"/>
  <c r="M1886" i="4"/>
  <c r="M1891" i="4"/>
  <c r="L1891" i="4"/>
  <c r="L1894" i="4"/>
  <c r="M1899" i="4"/>
  <c r="L1899" i="4"/>
  <c r="L1902" i="4"/>
  <c r="M1907" i="4"/>
  <c r="L1907" i="4"/>
  <c r="L1909" i="4"/>
  <c r="M1909" i="4"/>
  <c r="M1914" i="4"/>
  <c r="M1922" i="4"/>
  <c r="M1934" i="4"/>
  <c r="L1934" i="4"/>
  <c r="L1966" i="4"/>
  <c r="M1995" i="4"/>
  <c r="L1995" i="4"/>
  <c r="M2010" i="4"/>
  <c r="L2010" i="4"/>
  <c r="M2014" i="4"/>
  <c r="L2014" i="4"/>
  <c r="L2033" i="4"/>
  <c r="M2033" i="4"/>
  <c r="M2042" i="4"/>
  <c r="L2042" i="4"/>
  <c r="M2046" i="4"/>
  <c r="L2046" i="4"/>
  <c r="M2065" i="4"/>
  <c r="L2065" i="4"/>
  <c r="M2071" i="4"/>
  <c r="M2077" i="4"/>
  <c r="L2077" i="4"/>
  <c r="M2085" i="4"/>
  <c r="L2085" i="4"/>
  <c r="M2093" i="4"/>
  <c r="L2093" i="4"/>
  <c r="L2151" i="4"/>
  <c r="M2151" i="4"/>
  <c r="M2188" i="4"/>
  <c r="L2188" i="4"/>
  <c r="L2199" i="4"/>
  <c r="M2199" i="4"/>
  <c r="M2228" i="4"/>
  <c r="L2228" i="4"/>
  <c r="M2252" i="4"/>
  <c r="L2252" i="4"/>
  <c r="L2263" i="4"/>
  <c r="M2263" i="4"/>
  <c r="L2287" i="4"/>
  <c r="M2287" i="4"/>
  <c r="L2400" i="4"/>
  <c r="M2400" i="4"/>
  <c r="M2440" i="4"/>
  <c r="L2440" i="4"/>
  <c r="M2504" i="4"/>
  <c r="L2504" i="4"/>
  <c r="M2516" i="4"/>
  <c r="L2516" i="4"/>
  <c r="L1705" i="4"/>
  <c r="L1721" i="4"/>
  <c r="L1737" i="4"/>
  <c r="M1757" i="4"/>
  <c r="L1787" i="4"/>
  <c r="L1789" i="4"/>
  <c r="M1789" i="4"/>
  <c r="M1811" i="4"/>
  <c r="L1811" i="4"/>
  <c r="M1814" i="4"/>
  <c r="M1819" i="4"/>
  <c r="L1819" i="4"/>
  <c r="M1826" i="4"/>
  <c r="L1826" i="4"/>
  <c r="M1835" i="4"/>
  <c r="L1835" i="4"/>
  <c r="L1838" i="4"/>
  <c r="M1843" i="4"/>
  <c r="L1843" i="4"/>
  <c r="L1845" i="4"/>
  <c r="M1845" i="4"/>
  <c r="M1850" i="4"/>
  <c r="M1858" i="4"/>
  <c r="M1863" i="4"/>
  <c r="L1863" i="4"/>
  <c r="M1870" i="4"/>
  <c r="L1870" i="4"/>
  <c r="M1911" i="4"/>
  <c r="L1911" i="4"/>
  <c r="M1926" i="4"/>
  <c r="L1926" i="4"/>
  <c r="M1931" i="4"/>
  <c r="L1931" i="4"/>
  <c r="M1946" i="4"/>
  <c r="L1946" i="4"/>
  <c r="M1954" i="4"/>
  <c r="L1954" i="4"/>
  <c r="M1962" i="4"/>
  <c r="L1962" i="4"/>
  <c r="M1974" i="4"/>
  <c r="L1974" i="4"/>
  <c r="M1982" i="4"/>
  <c r="L1982" i="4"/>
  <c r="L1994" i="4"/>
  <c r="M2003" i="4"/>
  <c r="L2003" i="4"/>
  <c r="L2007" i="4"/>
  <c r="M2022" i="4"/>
  <c r="L2022" i="4"/>
  <c r="L2030" i="4"/>
  <c r="L2039" i="4"/>
  <c r="M2054" i="4"/>
  <c r="L2054" i="4"/>
  <c r="L2062" i="4"/>
  <c r="L2070" i="4"/>
  <c r="M2148" i="4"/>
  <c r="L2148" i="4"/>
  <c r="M2196" i="4"/>
  <c r="L2196" i="4"/>
  <c r="M2260" i="4"/>
  <c r="L2260" i="4"/>
  <c r="M2284" i="4"/>
  <c r="L2284" i="4"/>
  <c r="L2295" i="4"/>
  <c r="M2295" i="4"/>
  <c r="L2319" i="4"/>
  <c r="M2319" i="4"/>
  <c r="M2336" i="4"/>
  <c r="L2336" i="4"/>
  <c r="L2352" i="4"/>
  <c r="L2368" i="4"/>
  <c r="M2372" i="4"/>
  <c r="L2372" i="4"/>
  <c r="L2376" i="4"/>
  <c r="M2376" i="4"/>
  <c r="L2395" i="4"/>
  <c r="M2395" i="4"/>
  <c r="L2444" i="4"/>
  <c r="M2444" i="4"/>
  <c r="M2460" i="4"/>
  <c r="L2460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M1798" i="4"/>
  <c r="L1798" i="4"/>
  <c r="M1803" i="4"/>
  <c r="L1803" i="4"/>
  <c r="L1825" i="4"/>
  <c r="M1825" i="4"/>
  <c r="M1847" i="4"/>
  <c r="L1847" i="4"/>
  <c r="M1875" i="4"/>
  <c r="L1875" i="4"/>
  <c r="M1882" i="4"/>
  <c r="L1882" i="4"/>
  <c r="M1890" i="4"/>
  <c r="L1890" i="4"/>
  <c r="M1898" i="4"/>
  <c r="L1898" i="4"/>
  <c r="M1906" i="4"/>
  <c r="L1906" i="4"/>
  <c r="M1918" i="4"/>
  <c r="L1918" i="4"/>
  <c r="M1939" i="4"/>
  <c r="L1939" i="4"/>
  <c r="L1953" i="4"/>
  <c r="M1953" i="4"/>
  <c r="M1959" i="4"/>
  <c r="L1959" i="4"/>
  <c r="M1970" i="4"/>
  <c r="L1970" i="4"/>
  <c r="L1973" i="4"/>
  <c r="M1973" i="4"/>
  <c r="L1981" i="4"/>
  <c r="M1981" i="4"/>
  <c r="M1990" i="4"/>
  <c r="L1990" i="4"/>
  <c r="M2011" i="4"/>
  <c r="L2011" i="4"/>
  <c r="L2021" i="4"/>
  <c r="M2021" i="4"/>
  <c r="M2043" i="4"/>
  <c r="L2043" i="4"/>
  <c r="L2053" i="4"/>
  <c r="M2053" i="4"/>
  <c r="L2075" i="4"/>
  <c r="M2075" i="4"/>
  <c r="L2083" i="4"/>
  <c r="M2083" i="4"/>
  <c r="L2091" i="4"/>
  <c r="M2091" i="4"/>
  <c r="L2127" i="4"/>
  <c r="M2127" i="4"/>
  <c r="L2143" i="4"/>
  <c r="M2143" i="4"/>
  <c r="L2223" i="4"/>
  <c r="M2223" i="4"/>
  <c r="M2292" i="4"/>
  <c r="L2292" i="4"/>
  <c r="M2316" i="4"/>
  <c r="L2316" i="4"/>
  <c r="L2327" i="4"/>
  <c r="M2327" i="4"/>
  <c r="L2335" i="4"/>
  <c r="M2335" i="4"/>
  <c r="M2340" i="4"/>
  <c r="L2340" i="4"/>
  <c r="M2344" i="4"/>
  <c r="L2344" i="4"/>
  <c r="M2392" i="4"/>
  <c r="L2392" i="4"/>
  <c r="M2416" i="4"/>
  <c r="L2416" i="4"/>
  <c r="M2420" i="4"/>
  <c r="L2420" i="4"/>
  <c r="L2439" i="4"/>
  <c r="M2439" i="4"/>
  <c r="L2459" i="4"/>
  <c r="M2459" i="4"/>
  <c r="M2472" i="4"/>
  <c r="L2472" i="4"/>
  <c r="L2490" i="4"/>
  <c r="M2490" i="4"/>
  <c r="M2508" i="4"/>
  <c r="L2508" i="4"/>
  <c r="M2513" i="4"/>
  <c r="L2513" i="4"/>
  <c r="M2520" i="4"/>
  <c r="L2520" i="4"/>
  <c r="M2540" i="4"/>
  <c r="L2540" i="4"/>
  <c r="M2557" i="4"/>
  <c r="L2557" i="4"/>
  <c r="L2587" i="4"/>
  <c r="M2587" i="4"/>
  <c r="L2607" i="4"/>
  <c r="M2607" i="4"/>
  <c r="M2620" i="4"/>
  <c r="L2620" i="4"/>
  <c r="M2894" i="4"/>
  <c r="L2894" i="4"/>
  <c r="M1797" i="4"/>
  <c r="M1805" i="4"/>
  <c r="M1841" i="4"/>
  <c r="M1861" i="4"/>
  <c r="M1869" i="4"/>
  <c r="M1905" i="4"/>
  <c r="M1925" i="4"/>
  <c r="L2184" i="4"/>
  <c r="M2187" i="4"/>
  <c r="L2216" i="4"/>
  <c r="M2219" i="4"/>
  <c r="L2248" i="4"/>
  <c r="M2251" i="4"/>
  <c r="L2280" i="4"/>
  <c r="M2283" i="4"/>
  <c r="L2312" i="4"/>
  <c r="M2315" i="4"/>
  <c r="M2343" i="4"/>
  <c r="L2360" i="4"/>
  <c r="L2375" i="4"/>
  <c r="M2375" i="4"/>
  <c r="M2431" i="4"/>
  <c r="L2432" i="4"/>
  <c r="M2455" i="4"/>
  <c r="L2456" i="4"/>
  <c r="M2464" i="4"/>
  <c r="M2479" i="4"/>
  <c r="L2479" i="4"/>
  <c r="M2489" i="4"/>
  <c r="L2489" i="4"/>
  <c r="M2528" i="4"/>
  <c r="L2528" i="4"/>
  <c r="M2548" i="4"/>
  <c r="L2548" i="4"/>
  <c r="L2556" i="4"/>
  <c r="L2596" i="4"/>
  <c r="M2596" i="4"/>
  <c r="M2938" i="4"/>
  <c r="L2938" i="4"/>
  <c r="L2945" i="4"/>
  <c r="M2945" i="4"/>
  <c r="L2985" i="4"/>
  <c r="M2985" i="4"/>
  <c r="M1813" i="4"/>
  <c r="M1821" i="4"/>
  <c r="M1857" i="4"/>
  <c r="M1877" i="4"/>
  <c r="M1921" i="4"/>
  <c r="M1941" i="4"/>
  <c r="M1949" i="4"/>
  <c r="L1963" i="4"/>
  <c r="L1971" i="4"/>
  <c r="M1985" i="4"/>
  <c r="L1991" i="4"/>
  <c r="M2005" i="4"/>
  <c r="M2017" i="4"/>
  <c r="M2037" i="4"/>
  <c r="M2049" i="4"/>
  <c r="L2066" i="4"/>
  <c r="M2067" i="4"/>
  <c r="L2108" i="4"/>
  <c r="M2111" i="4"/>
  <c r="L2116" i="4"/>
  <c r="M2119" i="4"/>
  <c r="L2156" i="4"/>
  <c r="M2159" i="4"/>
  <c r="L2172" i="4"/>
  <c r="M2175" i="4"/>
  <c r="L2180" i="4"/>
  <c r="M2183" i="4"/>
  <c r="L2204" i="4"/>
  <c r="M2207" i="4"/>
  <c r="L2236" i="4"/>
  <c r="M2239" i="4"/>
  <c r="L2244" i="4"/>
  <c r="M2247" i="4"/>
  <c r="L2268" i="4"/>
  <c r="M2271" i="4"/>
  <c r="L2276" i="4"/>
  <c r="M2279" i="4"/>
  <c r="L2300" i="4"/>
  <c r="M2303" i="4"/>
  <c r="L2308" i="4"/>
  <c r="M2311" i="4"/>
  <c r="M2347" i="4"/>
  <c r="M2363" i="4"/>
  <c r="M2404" i="4"/>
  <c r="L2415" i="4"/>
  <c r="M2415" i="4"/>
  <c r="M2492" i="4"/>
  <c r="L2492" i="4"/>
  <c r="M2525" i="4"/>
  <c r="L2525" i="4"/>
  <c r="M2545" i="4"/>
  <c r="L2545" i="4"/>
  <c r="M2552" i="4"/>
  <c r="L2552" i="4"/>
  <c r="L2591" i="4"/>
  <c r="M2591" i="4"/>
  <c r="M2826" i="4"/>
  <c r="L2826" i="4"/>
  <c r="L2929" i="4"/>
  <c r="M2929" i="4"/>
  <c r="L2989" i="4"/>
  <c r="M2989" i="4"/>
  <c r="L3005" i="4"/>
  <c r="M3005" i="4"/>
  <c r="L3036" i="4"/>
  <c r="M3036" i="4"/>
  <c r="L2845" i="4"/>
  <c r="M2845" i="4"/>
  <c r="L2877" i="4"/>
  <c r="M2877" i="4"/>
  <c r="M2942" i="4"/>
  <c r="L2942" i="4"/>
  <c r="L2977" i="4"/>
  <c r="M2977" i="4"/>
  <c r="M2982" i="4"/>
  <c r="L2982" i="4"/>
  <c r="L3001" i="4"/>
  <c r="M3001" i="4"/>
  <c r="L3028" i="4"/>
  <c r="M3028" i="4"/>
  <c r="M3033" i="4"/>
  <c r="L3033" i="4"/>
  <c r="L3052" i="4"/>
  <c r="M3052" i="4"/>
  <c r="L3068" i="4"/>
  <c r="M3068" i="4"/>
  <c r="L3076" i="4"/>
  <c r="M3076" i="4"/>
  <c r="M3085" i="4"/>
  <c r="L3085" i="4"/>
  <c r="M3181" i="4"/>
  <c r="L3181" i="4"/>
  <c r="L3228" i="4"/>
  <c r="M3228" i="4"/>
  <c r="L2619" i="4"/>
  <c r="M2619" i="4"/>
  <c r="L2779" i="4"/>
  <c r="M2779" i="4"/>
  <c r="L2795" i="4"/>
  <c r="M2795" i="4"/>
  <c r="L2811" i="4"/>
  <c r="M2811" i="4"/>
  <c r="L2909" i="4"/>
  <c r="M2909" i="4"/>
  <c r="L2957" i="4"/>
  <c r="M2957" i="4"/>
  <c r="L2973" i="4"/>
  <c r="M2973" i="4"/>
  <c r="L2993" i="4"/>
  <c r="M2993" i="4"/>
  <c r="M2998" i="4"/>
  <c r="L2998" i="4"/>
  <c r="L3024" i="4"/>
  <c r="M3024" i="4"/>
  <c r="L3044" i="4"/>
  <c r="M3044" i="4"/>
  <c r="M3049" i="4"/>
  <c r="L3049" i="4"/>
  <c r="L3072" i="4"/>
  <c r="M3072" i="4"/>
  <c r="M3117" i="4"/>
  <c r="L3117" i="4"/>
  <c r="M3121" i="4"/>
  <c r="L3121" i="4"/>
  <c r="L3220" i="4"/>
  <c r="M3220" i="4"/>
  <c r="L3268" i="4"/>
  <c r="M3268" i="4"/>
  <c r="M3293" i="4"/>
  <c r="L3293" i="4"/>
  <c r="L2529" i="4"/>
  <c r="L2541" i="4"/>
  <c r="M2567" i="4"/>
  <c r="L2568" i="4"/>
  <c r="L2616" i="4"/>
  <c r="L2839" i="4"/>
  <c r="M2839" i="4"/>
  <c r="L2865" i="4"/>
  <c r="M2865" i="4"/>
  <c r="L2885" i="4"/>
  <c r="M2885" i="4"/>
  <c r="L2897" i="4"/>
  <c r="M2897" i="4"/>
  <c r="M2954" i="4"/>
  <c r="L2954" i="4"/>
  <c r="L2986" i="4"/>
  <c r="L3009" i="4"/>
  <c r="M3009" i="4"/>
  <c r="L3037" i="4"/>
  <c r="L3060" i="4"/>
  <c r="M3060" i="4"/>
  <c r="M3069" i="4"/>
  <c r="L3069" i="4"/>
  <c r="L3084" i="4"/>
  <c r="M3084" i="4"/>
  <c r="L3092" i="4"/>
  <c r="M3092" i="4"/>
  <c r="M3105" i="4"/>
  <c r="L3105" i="4"/>
  <c r="M3125" i="4"/>
  <c r="L3125" i="4"/>
  <c r="M3138" i="4"/>
  <c r="L3138" i="4"/>
  <c r="L3244" i="4"/>
  <c r="M3244" i="4"/>
  <c r="M3265" i="4"/>
  <c r="L3265" i="4"/>
  <c r="L3272" i="4"/>
  <c r="M3272" i="4"/>
  <c r="M3281" i="4"/>
  <c r="L3281" i="4"/>
  <c r="L3288" i="4"/>
  <c r="M3288" i="4"/>
  <c r="M2906" i="4"/>
  <c r="L2906" i="4"/>
  <c r="L2925" i="4"/>
  <c r="M2925" i="4"/>
  <c r="M2970" i="4"/>
  <c r="L2970" i="4"/>
  <c r="L3065" i="4"/>
  <c r="L3081" i="4"/>
  <c r="L3097" i="4"/>
  <c r="M3100" i="4"/>
  <c r="M3134" i="4"/>
  <c r="L3137" i="4"/>
  <c r="L3165" i="4"/>
  <c r="M3168" i="4"/>
  <c r="M3240" i="4"/>
  <c r="M3269" i="4"/>
  <c r="L3269" i="4"/>
  <c r="L3276" i="4"/>
  <c r="M3276" i="4"/>
  <c r="M3285" i="4"/>
  <c r="L3285" i="4"/>
  <c r="L3292" i="4"/>
  <c r="M3292" i="4"/>
  <c r="L3328" i="4"/>
  <c r="M3328" i="4"/>
  <c r="M2623" i="4"/>
  <c r="L2634" i="4"/>
  <c r="L2642" i="4"/>
  <c r="L2650" i="4"/>
  <c r="L2658" i="4"/>
  <c r="L2666" i="4"/>
  <c r="L2674" i="4"/>
  <c r="L2682" i="4"/>
  <c r="L2690" i="4"/>
  <c r="L2698" i="4"/>
  <c r="L2706" i="4"/>
  <c r="L2714" i="4"/>
  <c r="L2722" i="4"/>
  <c r="L2730" i="4"/>
  <c r="L2738" i="4"/>
  <c r="L2746" i="4"/>
  <c r="L2754" i="4"/>
  <c r="L2762" i="4"/>
  <c r="L2770" i="4"/>
  <c r="M2922" i="4"/>
  <c r="L2922" i="4"/>
  <c r="L2941" i="4"/>
  <c r="M2941" i="4"/>
  <c r="L2981" i="4"/>
  <c r="M2981" i="4"/>
  <c r="L2997" i="4"/>
  <c r="M2997" i="4"/>
  <c r="L3032" i="4"/>
  <c r="M3032" i="4"/>
  <c r="L3048" i="4"/>
  <c r="M3048" i="4"/>
  <c r="L3064" i="4"/>
  <c r="M3064" i="4"/>
  <c r="L3080" i="4"/>
  <c r="M3080" i="4"/>
  <c r="L3096" i="4"/>
  <c r="M3096" i="4"/>
  <c r="L3136" i="4"/>
  <c r="M3136" i="4"/>
  <c r="M3273" i="4"/>
  <c r="L3273" i="4"/>
  <c r="L3280" i="4"/>
  <c r="M3280" i="4"/>
  <c r="M3289" i="4"/>
  <c r="L3289" i="4"/>
  <c r="L3296" i="4"/>
  <c r="M3296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M1820" i="4"/>
  <c r="L1820" i="4"/>
  <c r="M1884" i="4"/>
  <c r="L1884" i="4"/>
  <c r="M1948" i="4"/>
  <c r="L1948" i="4"/>
  <c r="M2012" i="4"/>
  <c r="L2012" i="4"/>
  <c r="M2016" i="4"/>
  <c r="L2016" i="4"/>
  <c r="M2044" i="4"/>
  <c r="L2044" i="4"/>
  <c r="M2048" i="4"/>
  <c r="L20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M1836" i="4"/>
  <c r="L1836" i="4"/>
  <c r="M1900" i="4"/>
  <c r="L1900" i="4"/>
  <c r="M1964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M1788" i="4"/>
  <c r="L1788" i="4"/>
  <c r="M1852" i="4"/>
  <c r="L1852" i="4"/>
  <c r="M1916" i="4"/>
  <c r="L1916" i="4"/>
  <c r="M1980" i="4"/>
  <c r="L1980" i="4"/>
  <c r="M2028" i="4"/>
  <c r="L2028" i="4"/>
  <c r="M2032" i="4"/>
  <c r="L2032" i="4"/>
  <c r="M2060" i="4"/>
  <c r="L2060" i="4"/>
  <c r="M2064" i="4"/>
  <c r="L2064" i="4"/>
  <c r="M2074" i="4"/>
  <c r="L2074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M1804" i="4"/>
  <c r="L1804" i="4"/>
  <c r="M1868" i="4"/>
  <c r="L1868" i="4"/>
  <c r="M1932" i="4"/>
  <c r="L1932" i="4"/>
  <c r="M1996" i="4"/>
  <c r="L1996" i="4"/>
  <c r="M1764" i="4"/>
  <c r="L1764" i="4"/>
  <c r="M1780" i="4"/>
  <c r="L1780" i="4"/>
  <c r="M1796" i="4"/>
  <c r="L1796" i="4"/>
  <c r="M1812" i="4"/>
  <c r="L1812" i="4"/>
  <c r="M1828" i="4"/>
  <c r="L1828" i="4"/>
  <c r="M1844" i="4"/>
  <c r="L1844" i="4"/>
  <c r="M1860" i="4"/>
  <c r="L1860" i="4"/>
  <c r="M1876" i="4"/>
  <c r="L1876" i="4"/>
  <c r="M1892" i="4"/>
  <c r="L1892" i="4"/>
  <c r="M1908" i="4"/>
  <c r="L1908" i="4"/>
  <c r="M1924" i="4"/>
  <c r="L1924" i="4"/>
  <c r="M1940" i="4"/>
  <c r="L1940" i="4"/>
  <c r="M1956" i="4"/>
  <c r="L1956" i="4"/>
  <c r="M1972" i="4"/>
  <c r="L1972" i="4"/>
  <c r="M1988" i="4"/>
  <c r="L1988" i="4"/>
  <c r="M2004" i="4"/>
  <c r="L2004" i="4"/>
  <c r="M2020" i="4"/>
  <c r="L2020" i="4"/>
  <c r="M2036" i="4"/>
  <c r="L2036" i="4"/>
  <c r="M2052" i="4"/>
  <c r="L2052" i="4"/>
  <c r="M2081" i="4"/>
  <c r="L2081" i="4"/>
  <c r="M2090" i="4"/>
  <c r="L2090" i="4"/>
  <c r="L2095" i="4"/>
  <c r="M2095" i="4"/>
  <c r="M2101" i="4"/>
  <c r="L2101" i="4"/>
  <c r="M2110" i="4"/>
  <c r="L2110" i="4"/>
  <c r="M2113" i="4"/>
  <c r="L2113" i="4"/>
  <c r="L2115" i="4"/>
  <c r="M2115" i="4"/>
  <c r="M2133" i="4"/>
  <c r="L2133" i="4"/>
  <c r="M2142" i="4"/>
  <c r="L2142" i="4"/>
  <c r="M2145" i="4"/>
  <c r="L2145" i="4"/>
  <c r="L2147" i="4"/>
  <c r="M2147" i="4"/>
  <c r="M2165" i="4"/>
  <c r="L2165" i="4"/>
  <c r="M2174" i="4"/>
  <c r="L2174" i="4"/>
  <c r="M2177" i="4"/>
  <c r="L2177" i="4"/>
  <c r="L2179" i="4"/>
  <c r="M2179" i="4"/>
  <c r="M2209" i="4"/>
  <c r="L2209" i="4"/>
  <c r="L2211" i="4"/>
  <c r="M2211" i="4"/>
  <c r="M2241" i="4"/>
  <c r="L2241" i="4"/>
  <c r="L2243" i="4"/>
  <c r="M2243" i="4"/>
  <c r="M2273" i="4"/>
  <c r="L2273" i="4"/>
  <c r="L2275" i="4"/>
  <c r="M2275" i="4"/>
  <c r="M2305" i="4"/>
  <c r="L2305" i="4"/>
  <c r="L2307" i="4"/>
  <c r="M2307" i="4"/>
  <c r="M2346" i="4"/>
  <c r="L2346" i="4"/>
  <c r="M2353" i="4"/>
  <c r="L2353" i="4"/>
  <c r="L2355" i="4"/>
  <c r="M2355" i="4"/>
  <c r="M2410" i="4"/>
  <c r="L2410" i="4"/>
  <c r="M2417" i="4"/>
  <c r="L2417" i="4"/>
  <c r="L2419" i="4"/>
  <c r="M2419" i="4"/>
  <c r="M2480" i="4"/>
  <c r="L2480" i="4"/>
  <c r="L2482" i="4"/>
  <c r="M2482" i="4"/>
  <c r="M2493" i="4"/>
  <c r="L2493" i="4"/>
  <c r="M2497" i="4"/>
  <c r="L2497" i="4"/>
  <c r="M2499" i="4"/>
  <c r="L2499" i="4"/>
  <c r="L2515" i="4"/>
  <c r="M2515" i="4"/>
  <c r="M2522" i="4"/>
  <c r="L2522" i="4"/>
  <c r="M2530" i="4"/>
  <c r="L2530" i="4"/>
  <c r="M2534" i="4"/>
  <c r="L2534" i="4"/>
  <c r="L2547" i="4"/>
  <c r="M2547" i="4"/>
  <c r="M2554" i="4"/>
  <c r="L2554" i="4"/>
  <c r="M2562" i="4"/>
  <c r="L2562" i="4"/>
  <c r="M2566" i="4"/>
  <c r="L2566" i="4"/>
  <c r="M2586" i="4"/>
  <c r="L2586" i="4"/>
  <c r="M2593" i="4"/>
  <c r="L2593" i="4"/>
  <c r="L2595" i="4"/>
  <c r="M2595" i="4"/>
  <c r="M2618" i="4"/>
  <c r="L2618" i="4"/>
  <c r="M2625" i="4"/>
  <c r="L2625" i="4"/>
  <c r="L2627" i="4"/>
  <c r="M2627" i="4"/>
  <c r="M2824" i="4"/>
  <c r="L2824" i="4"/>
  <c r="M2832" i="4"/>
  <c r="L2832" i="4"/>
  <c r="M2864" i="4"/>
  <c r="L2864" i="4"/>
  <c r="M2896" i="4"/>
  <c r="L2896" i="4"/>
  <c r="M2912" i="4"/>
  <c r="L2912" i="4"/>
  <c r="M2928" i="4"/>
  <c r="L2928" i="4"/>
  <c r="M2944" i="4"/>
  <c r="L2944" i="4"/>
  <c r="M2960" i="4"/>
  <c r="L2960" i="4"/>
  <c r="M2976" i="4"/>
  <c r="L2976" i="4"/>
  <c r="M2980" i="4"/>
  <c r="L2980" i="4"/>
  <c r="M2984" i="4"/>
  <c r="L2984" i="4"/>
  <c r="M2988" i="4"/>
  <c r="L2988" i="4"/>
  <c r="M2992" i="4"/>
  <c r="L2992" i="4"/>
  <c r="M2996" i="4"/>
  <c r="L2996" i="4"/>
  <c r="M3000" i="4"/>
  <c r="L3000" i="4"/>
  <c r="M3004" i="4"/>
  <c r="L3004" i="4"/>
  <c r="M3008" i="4"/>
  <c r="L3008" i="4"/>
  <c r="M3012" i="4"/>
  <c r="L3012" i="4"/>
  <c r="M1760" i="4"/>
  <c r="L1760" i="4"/>
  <c r="M1776" i="4"/>
  <c r="L1776" i="4"/>
  <c r="M1792" i="4"/>
  <c r="L1792" i="4"/>
  <c r="M1808" i="4"/>
  <c r="L1808" i="4"/>
  <c r="M1824" i="4"/>
  <c r="L1824" i="4"/>
  <c r="M1840" i="4"/>
  <c r="L1840" i="4"/>
  <c r="M1856" i="4"/>
  <c r="L1856" i="4"/>
  <c r="M1872" i="4"/>
  <c r="L1872" i="4"/>
  <c r="M1888" i="4"/>
  <c r="L1888" i="4"/>
  <c r="M1904" i="4"/>
  <c r="L1904" i="4"/>
  <c r="M1920" i="4"/>
  <c r="L1920" i="4"/>
  <c r="M1936" i="4"/>
  <c r="L1936" i="4"/>
  <c r="M1952" i="4"/>
  <c r="L1952" i="4"/>
  <c r="M1968" i="4"/>
  <c r="L1968" i="4"/>
  <c r="M1984" i="4"/>
  <c r="L1984" i="4"/>
  <c r="M2000" i="4"/>
  <c r="L2000" i="4"/>
  <c r="M2013" i="4"/>
  <c r="L2019" i="4"/>
  <c r="M2029" i="4"/>
  <c r="L2035" i="4"/>
  <c r="M2045" i="4"/>
  <c r="L2051" i="4"/>
  <c r="M2061" i="4"/>
  <c r="L2080" i="4"/>
  <c r="M2089" i="4"/>
  <c r="L2089" i="4"/>
  <c r="L2100" i="4"/>
  <c r="M2103" i="4"/>
  <c r="M2106" i="4"/>
  <c r="L2106" i="4"/>
  <c r="M2112" i="4"/>
  <c r="L2112" i="4"/>
  <c r="L2132" i="4"/>
  <c r="M2135" i="4"/>
  <c r="M2138" i="4"/>
  <c r="L2138" i="4"/>
  <c r="M2144" i="4"/>
  <c r="L2144" i="4"/>
  <c r="L2164" i="4"/>
  <c r="M2167" i="4"/>
  <c r="M2170" i="4"/>
  <c r="L2170" i="4"/>
  <c r="M2176" i="4"/>
  <c r="L2176" i="4"/>
  <c r="M2202" i="4"/>
  <c r="L2202" i="4"/>
  <c r="M2208" i="4"/>
  <c r="L2208" i="4"/>
  <c r="M2234" i="4"/>
  <c r="L2234" i="4"/>
  <c r="M2240" i="4"/>
  <c r="L2240" i="4"/>
  <c r="M2266" i="4"/>
  <c r="L2266" i="4"/>
  <c r="M2272" i="4"/>
  <c r="L2272" i="4"/>
  <c r="M2298" i="4"/>
  <c r="L2298" i="4"/>
  <c r="M2304" i="4"/>
  <c r="L2304" i="4"/>
  <c r="M2330" i="4"/>
  <c r="L2330" i="4"/>
  <c r="M2337" i="4"/>
  <c r="L2337" i="4"/>
  <c r="L2339" i="4"/>
  <c r="M2339" i="4"/>
  <c r="M2394" i="4"/>
  <c r="L2394" i="4"/>
  <c r="M2401" i="4"/>
  <c r="L2401" i="4"/>
  <c r="L2403" i="4"/>
  <c r="M2403" i="4"/>
  <c r="M2458" i="4"/>
  <c r="L2458" i="4"/>
  <c r="M2465" i="4"/>
  <c r="L2465" i="4"/>
  <c r="L2467" i="4"/>
  <c r="M2467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M1785" i="4"/>
  <c r="L1791" i="4"/>
  <c r="M1801" i="4"/>
  <c r="L1807" i="4"/>
  <c r="M1817" i="4"/>
  <c r="L1823" i="4"/>
  <c r="M1833" i="4"/>
  <c r="L1839" i="4"/>
  <c r="M1849" i="4"/>
  <c r="L1855" i="4"/>
  <c r="M1865" i="4"/>
  <c r="L1871" i="4"/>
  <c r="M1881" i="4"/>
  <c r="L1887" i="4"/>
  <c r="M1897" i="4"/>
  <c r="L1903" i="4"/>
  <c r="M1913" i="4"/>
  <c r="L1919" i="4"/>
  <c r="M1929" i="4"/>
  <c r="L1935" i="4"/>
  <c r="M1945" i="4"/>
  <c r="L1951" i="4"/>
  <c r="M1961" i="4"/>
  <c r="L1967" i="4"/>
  <c r="M1977" i="4"/>
  <c r="L1983" i="4"/>
  <c r="M1993" i="4"/>
  <c r="L1999" i="4"/>
  <c r="M2009" i="4"/>
  <c r="L2015" i="4"/>
  <c r="M2025" i="4"/>
  <c r="L2031" i="4"/>
  <c r="M2041" i="4"/>
  <c r="L2047" i="4"/>
  <c r="M2057" i="4"/>
  <c r="L2063" i="4"/>
  <c r="L2079" i="4"/>
  <c r="M2079" i="4"/>
  <c r="L2088" i="4"/>
  <c r="M2097" i="4"/>
  <c r="L2097" i="4"/>
  <c r="L2099" i="4"/>
  <c r="M2099" i="4"/>
  <c r="M2117" i="4"/>
  <c r="L2117" i="4"/>
  <c r="M2126" i="4"/>
  <c r="L2126" i="4"/>
  <c r="M2129" i="4"/>
  <c r="L2129" i="4"/>
  <c r="L2131" i="4"/>
  <c r="M2131" i="4"/>
  <c r="M2149" i="4"/>
  <c r="L2149" i="4"/>
  <c r="M2158" i="4"/>
  <c r="L2158" i="4"/>
  <c r="M2161" i="4"/>
  <c r="L2161" i="4"/>
  <c r="L2163" i="4"/>
  <c r="M2163" i="4"/>
  <c r="M2181" i="4"/>
  <c r="L2181" i="4"/>
  <c r="M2193" i="4"/>
  <c r="L2193" i="4"/>
  <c r="L2195" i="4"/>
  <c r="M2195" i="4"/>
  <c r="M2225" i="4"/>
  <c r="L2225" i="4"/>
  <c r="L2227" i="4"/>
  <c r="M2227" i="4"/>
  <c r="M2257" i="4"/>
  <c r="L2257" i="4"/>
  <c r="L2259" i="4"/>
  <c r="M2259" i="4"/>
  <c r="M2289" i="4"/>
  <c r="L2289" i="4"/>
  <c r="L2291" i="4"/>
  <c r="M2291" i="4"/>
  <c r="M2321" i="4"/>
  <c r="L2321" i="4"/>
  <c r="L2323" i="4"/>
  <c r="M2323" i="4"/>
  <c r="M2378" i="4"/>
  <c r="L2378" i="4"/>
  <c r="M2385" i="4"/>
  <c r="L2385" i="4"/>
  <c r="L2387" i="4"/>
  <c r="M2387" i="4"/>
  <c r="M2442" i="4"/>
  <c r="L2442" i="4"/>
  <c r="M2449" i="4"/>
  <c r="L2449" i="4"/>
  <c r="L2451" i="4"/>
  <c r="M2451" i="4"/>
  <c r="M1752" i="4"/>
  <c r="L1752" i="4"/>
  <c r="M1768" i="4"/>
  <c r="L1768" i="4"/>
  <c r="M1784" i="4"/>
  <c r="L1784" i="4"/>
  <c r="M1800" i="4"/>
  <c r="L1800" i="4"/>
  <c r="M1816" i="4"/>
  <c r="L1816" i="4"/>
  <c r="M1832" i="4"/>
  <c r="L1832" i="4"/>
  <c r="M1848" i="4"/>
  <c r="L1848" i="4"/>
  <c r="M1864" i="4"/>
  <c r="L1864" i="4"/>
  <c r="M1880" i="4"/>
  <c r="L1880" i="4"/>
  <c r="M1896" i="4"/>
  <c r="L1896" i="4"/>
  <c r="M1912" i="4"/>
  <c r="L1912" i="4"/>
  <c r="M1928" i="4"/>
  <c r="L1928" i="4"/>
  <c r="M1944" i="4"/>
  <c r="L1944" i="4"/>
  <c r="M1960" i="4"/>
  <c r="L1960" i="4"/>
  <c r="M1976" i="4"/>
  <c r="L1976" i="4"/>
  <c r="M1992" i="4"/>
  <c r="L1992" i="4"/>
  <c r="M2008" i="4"/>
  <c r="L2008" i="4"/>
  <c r="M2024" i="4"/>
  <c r="L2024" i="4"/>
  <c r="M2040" i="4"/>
  <c r="L2040" i="4"/>
  <c r="M2056" i="4"/>
  <c r="L2056" i="4"/>
  <c r="M2082" i="4"/>
  <c r="L2082" i="4"/>
  <c r="L2087" i="4"/>
  <c r="M2087" i="4"/>
  <c r="M2122" i="4"/>
  <c r="L2122" i="4"/>
  <c r="M2128" i="4"/>
  <c r="L2128" i="4"/>
  <c r="M2154" i="4"/>
  <c r="L2154" i="4"/>
  <c r="M2160" i="4"/>
  <c r="L2160" i="4"/>
  <c r="M2186" i="4"/>
  <c r="L2186" i="4"/>
  <c r="M2192" i="4"/>
  <c r="L2192" i="4"/>
  <c r="M2218" i="4"/>
  <c r="L2218" i="4"/>
  <c r="M2224" i="4"/>
  <c r="L2224" i="4"/>
  <c r="M2250" i="4"/>
  <c r="L2250" i="4"/>
  <c r="M2256" i="4"/>
  <c r="L2256" i="4"/>
  <c r="M2282" i="4"/>
  <c r="L2282" i="4"/>
  <c r="M2288" i="4"/>
  <c r="L2288" i="4"/>
  <c r="M2314" i="4"/>
  <c r="L2314" i="4"/>
  <c r="M2320" i="4"/>
  <c r="L2320" i="4"/>
  <c r="M2362" i="4"/>
  <c r="L2362" i="4"/>
  <c r="M2369" i="4"/>
  <c r="L2369" i="4"/>
  <c r="L2371" i="4"/>
  <c r="M2371" i="4"/>
  <c r="M2426" i="4"/>
  <c r="L2426" i="4"/>
  <c r="M2433" i="4"/>
  <c r="L2433" i="4"/>
  <c r="L2435" i="4"/>
  <c r="M2435" i="4"/>
  <c r="M3111" i="4"/>
  <c r="L3111" i="4"/>
  <c r="M3127" i="4"/>
  <c r="L3127" i="4"/>
  <c r="M3129" i="4"/>
  <c r="L3129" i="4"/>
  <c r="M3143" i="4"/>
  <c r="L3143" i="4"/>
  <c r="M3161" i="4"/>
  <c r="L3161" i="4"/>
  <c r="M3177" i="4"/>
  <c r="L3177" i="4"/>
  <c r="M3193" i="4"/>
  <c r="L3193" i="4"/>
  <c r="M3209" i="4"/>
  <c r="L3209" i="4"/>
  <c r="M3255" i="4"/>
  <c r="L3255" i="4"/>
  <c r="M3262" i="4"/>
  <c r="L3262" i="4"/>
  <c r="L3264" i="4"/>
  <c r="M3264" i="4"/>
  <c r="M3327" i="4"/>
  <c r="L3327" i="4"/>
  <c r="M2102" i="4"/>
  <c r="L2102" i="4"/>
  <c r="M2109" i="4"/>
  <c r="L2109" i="4"/>
  <c r="M2118" i="4"/>
  <c r="L2118" i="4"/>
  <c r="M2125" i="4"/>
  <c r="L2125" i="4"/>
  <c r="M2134" i="4"/>
  <c r="L2134" i="4"/>
  <c r="M2141" i="4"/>
  <c r="L2141" i="4"/>
  <c r="M2150" i="4"/>
  <c r="L2150" i="4"/>
  <c r="M2157" i="4"/>
  <c r="L2157" i="4"/>
  <c r="M2166" i="4"/>
  <c r="L2166" i="4"/>
  <c r="M2173" i="4"/>
  <c r="L2173" i="4"/>
  <c r="M2182" i="4"/>
  <c r="L2182" i="4"/>
  <c r="M2189" i="4"/>
  <c r="L2189" i="4"/>
  <c r="M2198" i="4"/>
  <c r="L2198" i="4"/>
  <c r="M2205" i="4"/>
  <c r="L2205" i="4"/>
  <c r="M2214" i="4"/>
  <c r="L2214" i="4"/>
  <c r="M2221" i="4"/>
  <c r="L2221" i="4"/>
  <c r="M2230" i="4"/>
  <c r="L2230" i="4"/>
  <c r="M2237" i="4"/>
  <c r="L2237" i="4"/>
  <c r="M2246" i="4"/>
  <c r="L2246" i="4"/>
  <c r="M2253" i="4"/>
  <c r="L2253" i="4"/>
  <c r="M2262" i="4"/>
  <c r="L2262" i="4"/>
  <c r="M2269" i="4"/>
  <c r="L2269" i="4"/>
  <c r="M2278" i="4"/>
  <c r="L2278" i="4"/>
  <c r="M2285" i="4"/>
  <c r="L2285" i="4"/>
  <c r="M2294" i="4"/>
  <c r="L2294" i="4"/>
  <c r="M2301" i="4"/>
  <c r="L2301" i="4"/>
  <c r="M2310" i="4"/>
  <c r="L2310" i="4"/>
  <c r="M2317" i="4"/>
  <c r="L2317" i="4"/>
  <c r="M2326" i="4"/>
  <c r="L2326" i="4"/>
  <c r="M2334" i="4"/>
  <c r="L2334" i="4"/>
  <c r="M2341" i="4"/>
  <c r="L2341" i="4"/>
  <c r="M2350" i="4"/>
  <c r="L2350" i="4"/>
  <c r="M2357" i="4"/>
  <c r="L2357" i="4"/>
  <c r="M2366" i="4"/>
  <c r="L2366" i="4"/>
  <c r="M2373" i="4"/>
  <c r="L2373" i="4"/>
  <c r="M2382" i="4"/>
  <c r="L2382" i="4"/>
  <c r="M2389" i="4"/>
  <c r="L2389" i="4"/>
  <c r="M2398" i="4"/>
  <c r="L2398" i="4"/>
  <c r="M2405" i="4"/>
  <c r="L2405" i="4"/>
  <c r="M2414" i="4"/>
  <c r="L2414" i="4"/>
  <c r="M2421" i="4"/>
  <c r="L2421" i="4"/>
  <c r="M2430" i="4"/>
  <c r="L2430" i="4"/>
  <c r="M2437" i="4"/>
  <c r="L2437" i="4"/>
  <c r="M2446" i="4"/>
  <c r="L2446" i="4"/>
  <c r="M2453" i="4"/>
  <c r="L2453" i="4"/>
  <c r="M2462" i="4"/>
  <c r="L2462" i="4"/>
  <c r="M2469" i="4"/>
  <c r="L2469" i="4"/>
  <c r="L2478" i="4"/>
  <c r="M2478" i="4"/>
  <c r="L2486" i="4"/>
  <c r="M2486" i="4"/>
  <c r="M2501" i="4"/>
  <c r="L2501" i="4"/>
  <c r="M2521" i="4"/>
  <c r="L2521" i="4"/>
  <c r="M2553" i="4"/>
  <c r="L2553" i="4"/>
  <c r="M2078" i="4"/>
  <c r="L2078" i="4"/>
  <c r="M2086" i="4"/>
  <c r="L2086" i="4"/>
  <c r="M2094" i="4"/>
  <c r="L2094" i="4"/>
  <c r="M2098" i="4"/>
  <c r="L2098" i="4"/>
  <c r="M2105" i="4"/>
  <c r="L2105" i="4"/>
  <c r="M2114" i="4"/>
  <c r="L2114" i="4"/>
  <c r="M2121" i="4"/>
  <c r="L2121" i="4"/>
  <c r="M2130" i="4"/>
  <c r="L2130" i="4"/>
  <c r="M2137" i="4"/>
  <c r="L2137" i="4"/>
  <c r="M2146" i="4"/>
  <c r="L2146" i="4"/>
  <c r="M2153" i="4"/>
  <c r="L2153" i="4"/>
  <c r="M2162" i="4"/>
  <c r="L2162" i="4"/>
  <c r="M2169" i="4"/>
  <c r="L2169" i="4"/>
  <c r="M2178" i="4"/>
  <c r="L2178" i="4"/>
  <c r="M2185" i="4"/>
  <c r="L2185" i="4"/>
  <c r="M2194" i="4"/>
  <c r="L2194" i="4"/>
  <c r="M2201" i="4"/>
  <c r="L2201" i="4"/>
  <c r="M2210" i="4"/>
  <c r="L2210" i="4"/>
  <c r="M2217" i="4"/>
  <c r="L2217" i="4"/>
  <c r="M2226" i="4"/>
  <c r="L2226" i="4"/>
  <c r="M2233" i="4"/>
  <c r="L2233" i="4"/>
  <c r="M2242" i="4"/>
  <c r="L2242" i="4"/>
  <c r="M2249" i="4"/>
  <c r="L2249" i="4"/>
  <c r="M2258" i="4"/>
  <c r="L2258" i="4"/>
  <c r="M2265" i="4"/>
  <c r="L2265" i="4"/>
  <c r="M2274" i="4"/>
  <c r="L2274" i="4"/>
  <c r="M2281" i="4"/>
  <c r="L2281" i="4"/>
  <c r="M2290" i="4"/>
  <c r="L2290" i="4"/>
  <c r="M2297" i="4"/>
  <c r="L2297" i="4"/>
  <c r="M2306" i="4"/>
  <c r="L2306" i="4"/>
  <c r="M2313" i="4"/>
  <c r="L2313" i="4"/>
  <c r="M2322" i="4"/>
  <c r="L2322" i="4"/>
  <c r="M2329" i="4"/>
  <c r="L2329" i="4"/>
  <c r="M2338" i="4"/>
  <c r="L2338" i="4"/>
  <c r="M2345" i="4"/>
  <c r="L2345" i="4"/>
  <c r="M2354" i="4"/>
  <c r="L2354" i="4"/>
  <c r="M2361" i="4"/>
  <c r="L2361" i="4"/>
  <c r="M2370" i="4"/>
  <c r="L2370" i="4"/>
  <c r="M2377" i="4"/>
  <c r="L2377" i="4"/>
  <c r="M2386" i="4"/>
  <c r="L2386" i="4"/>
  <c r="M2393" i="4"/>
  <c r="L2393" i="4"/>
  <c r="M2402" i="4"/>
  <c r="L2402" i="4"/>
  <c r="M2409" i="4"/>
  <c r="L2409" i="4"/>
  <c r="M2418" i="4"/>
  <c r="L2418" i="4"/>
  <c r="M2425" i="4"/>
  <c r="L2425" i="4"/>
  <c r="M2434" i="4"/>
  <c r="L2434" i="4"/>
  <c r="M2441" i="4"/>
  <c r="L2441" i="4"/>
  <c r="M2450" i="4"/>
  <c r="L2450" i="4"/>
  <c r="M2457" i="4"/>
  <c r="L2457" i="4"/>
  <c r="M2466" i="4"/>
  <c r="L2466" i="4"/>
  <c r="M2477" i="4"/>
  <c r="L2477" i="4"/>
  <c r="M2481" i="4"/>
  <c r="L2481" i="4"/>
  <c r="M2483" i="4"/>
  <c r="L2483" i="4"/>
  <c r="M2496" i="4"/>
  <c r="L2496" i="4"/>
  <c r="L2498" i="4"/>
  <c r="M2498" i="4"/>
  <c r="M2514" i="4"/>
  <c r="L2514" i="4"/>
  <c r="M2518" i="4"/>
  <c r="L2518" i="4"/>
  <c r="L2531" i="4"/>
  <c r="M2531" i="4"/>
  <c r="M2538" i="4"/>
  <c r="L2538" i="4"/>
  <c r="M2546" i="4"/>
  <c r="L2546" i="4"/>
  <c r="M2550" i="4"/>
  <c r="L2550" i="4"/>
  <c r="L2563" i="4"/>
  <c r="M2563" i="4"/>
  <c r="M2570" i="4"/>
  <c r="L2570" i="4"/>
  <c r="M2577" i="4"/>
  <c r="L2577" i="4"/>
  <c r="L2579" i="4"/>
  <c r="M2579" i="4"/>
  <c r="M2602" i="4"/>
  <c r="L2602" i="4"/>
  <c r="M2609" i="4"/>
  <c r="L2609" i="4"/>
  <c r="L2611" i="4"/>
  <c r="M2611" i="4"/>
  <c r="M2190" i="4"/>
  <c r="L2190" i="4"/>
  <c r="M2197" i="4"/>
  <c r="L2197" i="4"/>
  <c r="M2206" i="4"/>
  <c r="L2206" i="4"/>
  <c r="M2213" i="4"/>
  <c r="L2213" i="4"/>
  <c r="M2222" i="4"/>
  <c r="L2222" i="4"/>
  <c r="M2229" i="4"/>
  <c r="L2229" i="4"/>
  <c r="M2238" i="4"/>
  <c r="L2238" i="4"/>
  <c r="M2245" i="4"/>
  <c r="L2245" i="4"/>
  <c r="M2254" i="4"/>
  <c r="L2254" i="4"/>
  <c r="M2261" i="4"/>
  <c r="L2261" i="4"/>
  <c r="M2270" i="4"/>
  <c r="L2270" i="4"/>
  <c r="M2277" i="4"/>
  <c r="L2277" i="4"/>
  <c r="M2286" i="4"/>
  <c r="L2286" i="4"/>
  <c r="M2293" i="4"/>
  <c r="L2293" i="4"/>
  <c r="M2302" i="4"/>
  <c r="L2302" i="4"/>
  <c r="M2309" i="4"/>
  <c r="L2309" i="4"/>
  <c r="M2318" i="4"/>
  <c r="L2318" i="4"/>
  <c r="M2325" i="4"/>
  <c r="L2325" i="4"/>
  <c r="M2333" i="4"/>
  <c r="L2333" i="4"/>
  <c r="M2342" i="4"/>
  <c r="L2342" i="4"/>
  <c r="M2349" i="4"/>
  <c r="L2349" i="4"/>
  <c r="M2358" i="4"/>
  <c r="L2358" i="4"/>
  <c r="M2365" i="4"/>
  <c r="L2365" i="4"/>
  <c r="M2374" i="4"/>
  <c r="L2374" i="4"/>
  <c r="M2381" i="4"/>
  <c r="L2381" i="4"/>
  <c r="M2390" i="4"/>
  <c r="L2390" i="4"/>
  <c r="M2397" i="4"/>
  <c r="L2397" i="4"/>
  <c r="M2406" i="4"/>
  <c r="L2406" i="4"/>
  <c r="M2413" i="4"/>
  <c r="L2413" i="4"/>
  <c r="M2422" i="4"/>
  <c r="L2422" i="4"/>
  <c r="M2429" i="4"/>
  <c r="L2429" i="4"/>
  <c r="M2438" i="4"/>
  <c r="L2438" i="4"/>
  <c r="M2445" i="4"/>
  <c r="L2445" i="4"/>
  <c r="M2454" i="4"/>
  <c r="L2454" i="4"/>
  <c r="M2461" i="4"/>
  <c r="L2461" i="4"/>
  <c r="M2470" i="4"/>
  <c r="L2470" i="4"/>
  <c r="M2485" i="4"/>
  <c r="L2485" i="4"/>
  <c r="L2494" i="4"/>
  <c r="M2494" i="4"/>
  <c r="L2502" i="4"/>
  <c r="M2502" i="4"/>
  <c r="M2537" i="4"/>
  <c r="L2537" i="4"/>
  <c r="M2569" i="4"/>
  <c r="L2569" i="4"/>
  <c r="M2574" i="4"/>
  <c r="L2574" i="4"/>
  <c r="M2581" i="4"/>
  <c r="L2581" i="4"/>
  <c r="M2590" i="4"/>
  <c r="L2590" i="4"/>
  <c r="M2597" i="4"/>
  <c r="L2597" i="4"/>
  <c r="M2606" i="4"/>
  <c r="L2606" i="4"/>
  <c r="M2613" i="4"/>
  <c r="L2613" i="4"/>
  <c r="M2622" i="4"/>
  <c r="L2622" i="4"/>
  <c r="M2820" i="4"/>
  <c r="L2820" i="4"/>
  <c r="L2471" i="4"/>
  <c r="L2484" i="4"/>
  <c r="L2487" i="4"/>
  <c r="L2500" i="4"/>
  <c r="L2503" i="4"/>
  <c r="M2511" i="4"/>
  <c r="L2517" i="4"/>
  <c r="M2527" i="4"/>
  <c r="L2533" i="4"/>
  <c r="M2543" i="4"/>
  <c r="L2549" i="4"/>
  <c r="M2559" i="4"/>
  <c r="L2565" i="4"/>
  <c r="M2578" i="4"/>
  <c r="L2578" i="4"/>
  <c r="M2583" i="4"/>
  <c r="M2585" i="4"/>
  <c r="L2585" i="4"/>
  <c r="M2594" i="4"/>
  <c r="L2594" i="4"/>
  <c r="M2599" i="4"/>
  <c r="M2601" i="4"/>
  <c r="L2601" i="4"/>
  <c r="M2610" i="4"/>
  <c r="L2610" i="4"/>
  <c r="M2615" i="4"/>
  <c r="M2617" i="4"/>
  <c r="L2617" i="4"/>
  <c r="M2626" i="4"/>
  <c r="L2626" i="4"/>
  <c r="M2628" i="4"/>
  <c r="L2628" i="4"/>
  <c r="L2631" i="4"/>
  <c r="M2631" i="4"/>
  <c r="L2639" i="4"/>
  <c r="M2639" i="4"/>
  <c r="L2647" i="4"/>
  <c r="M2647" i="4"/>
  <c r="L2655" i="4"/>
  <c r="M2655" i="4"/>
  <c r="L2663" i="4"/>
  <c r="M2663" i="4"/>
  <c r="L2671" i="4"/>
  <c r="M2671" i="4"/>
  <c r="L2679" i="4"/>
  <c r="M2679" i="4"/>
  <c r="L2687" i="4"/>
  <c r="M2687" i="4"/>
  <c r="L2695" i="4"/>
  <c r="M2695" i="4"/>
  <c r="L2703" i="4"/>
  <c r="M2703" i="4"/>
  <c r="L2711" i="4"/>
  <c r="M2711" i="4"/>
  <c r="L2719" i="4"/>
  <c r="M2719" i="4"/>
  <c r="L2727" i="4"/>
  <c r="M2727" i="4"/>
  <c r="L2735" i="4"/>
  <c r="M2735" i="4"/>
  <c r="L2743" i="4"/>
  <c r="M2743" i="4"/>
  <c r="L2751" i="4"/>
  <c r="M2751" i="4"/>
  <c r="L2759" i="4"/>
  <c r="M2759" i="4"/>
  <c r="L2767" i="4"/>
  <c r="M2767" i="4"/>
  <c r="L2775" i="4"/>
  <c r="M2775" i="4"/>
  <c r="L2783" i="4"/>
  <c r="M2783" i="4"/>
  <c r="L2791" i="4"/>
  <c r="M2791" i="4"/>
  <c r="L2799" i="4"/>
  <c r="M2799" i="4"/>
  <c r="L2807" i="4"/>
  <c r="M2807" i="4"/>
  <c r="M2816" i="4"/>
  <c r="L2816" i="4"/>
  <c r="M2510" i="4"/>
  <c r="L2510" i="4"/>
  <c r="M2526" i="4"/>
  <c r="L2526" i="4"/>
  <c r="M2542" i="4"/>
  <c r="L2542" i="4"/>
  <c r="M2558" i="4"/>
  <c r="L2558" i="4"/>
  <c r="M2573" i="4"/>
  <c r="L2573" i="4"/>
  <c r="M2582" i="4"/>
  <c r="L2582" i="4"/>
  <c r="M2589" i="4"/>
  <c r="L2589" i="4"/>
  <c r="M2598" i="4"/>
  <c r="L2598" i="4"/>
  <c r="M2605" i="4"/>
  <c r="L2605" i="4"/>
  <c r="M2614" i="4"/>
  <c r="L2614" i="4"/>
  <c r="M2621" i="4"/>
  <c r="L2621" i="4"/>
  <c r="M2630" i="4"/>
  <c r="L2630" i="4"/>
  <c r="M2638" i="4"/>
  <c r="L2638" i="4"/>
  <c r="M2646" i="4"/>
  <c r="L2646" i="4"/>
  <c r="M2654" i="4"/>
  <c r="L2654" i="4"/>
  <c r="M2662" i="4"/>
  <c r="L2662" i="4"/>
  <c r="M2670" i="4"/>
  <c r="L2670" i="4"/>
  <c r="M2678" i="4"/>
  <c r="L2678" i="4"/>
  <c r="M2686" i="4"/>
  <c r="L2686" i="4"/>
  <c r="M2694" i="4"/>
  <c r="L2694" i="4"/>
  <c r="M2702" i="4"/>
  <c r="L2702" i="4"/>
  <c r="M2710" i="4"/>
  <c r="L2710" i="4"/>
  <c r="M2718" i="4"/>
  <c r="L2718" i="4"/>
  <c r="M2726" i="4"/>
  <c r="L2726" i="4"/>
  <c r="M2734" i="4"/>
  <c r="L2734" i="4"/>
  <c r="M2742" i="4"/>
  <c r="L2742" i="4"/>
  <c r="M2750" i="4"/>
  <c r="L2750" i="4"/>
  <c r="M2758" i="4"/>
  <c r="L2758" i="4"/>
  <c r="M2766" i="4"/>
  <c r="L2766" i="4"/>
  <c r="M2774" i="4"/>
  <c r="L2774" i="4"/>
  <c r="M2782" i="4"/>
  <c r="L2782" i="4"/>
  <c r="M2790" i="4"/>
  <c r="L2790" i="4"/>
  <c r="M2798" i="4"/>
  <c r="L2798" i="4"/>
  <c r="M2806" i="4"/>
  <c r="L2806" i="4"/>
  <c r="L2814" i="4"/>
  <c r="M2814" i="4"/>
  <c r="M2827" i="4"/>
  <c r="L2827" i="4"/>
  <c r="L2829" i="4"/>
  <c r="M2829" i="4"/>
  <c r="M2847" i="4"/>
  <c r="L2847" i="4"/>
  <c r="L2849" i="4"/>
  <c r="M2849" i="4"/>
  <c r="M2887" i="4"/>
  <c r="L2887" i="4"/>
  <c r="L2889" i="4"/>
  <c r="M2889" i="4"/>
  <c r="M2903" i="4"/>
  <c r="L2903" i="4"/>
  <c r="L2905" i="4"/>
  <c r="M2905" i="4"/>
  <c r="M2919" i="4"/>
  <c r="L2919" i="4"/>
  <c r="L2921" i="4"/>
  <c r="M2921" i="4"/>
  <c r="M2935" i="4"/>
  <c r="L2935" i="4"/>
  <c r="L2937" i="4"/>
  <c r="M2937" i="4"/>
  <c r="M2951" i="4"/>
  <c r="L2951" i="4"/>
  <c r="L2953" i="4"/>
  <c r="M2953" i="4"/>
  <c r="M2967" i="4"/>
  <c r="L2967" i="4"/>
  <c r="L2969" i="4"/>
  <c r="M2969" i="4"/>
  <c r="M2629" i="4"/>
  <c r="L2636" i="4"/>
  <c r="M2637" i="4"/>
  <c r="L2644" i="4"/>
  <c r="M2645" i="4"/>
  <c r="L2652" i="4"/>
  <c r="M2653" i="4"/>
  <c r="L2660" i="4"/>
  <c r="M2661" i="4"/>
  <c r="L2668" i="4"/>
  <c r="M2669" i="4"/>
  <c r="L2676" i="4"/>
  <c r="M2677" i="4"/>
  <c r="L2684" i="4"/>
  <c r="M2685" i="4"/>
  <c r="L2692" i="4"/>
  <c r="M2693" i="4"/>
  <c r="L2700" i="4"/>
  <c r="M2701" i="4"/>
  <c r="L2708" i="4"/>
  <c r="M2709" i="4"/>
  <c r="L2716" i="4"/>
  <c r="M2717" i="4"/>
  <c r="L2724" i="4"/>
  <c r="M2725" i="4"/>
  <c r="L2732" i="4"/>
  <c r="M2733" i="4"/>
  <c r="L2740" i="4"/>
  <c r="M2741" i="4"/>
  <c r="L2748" i="4"/>
  <c r="M2749" i="4"/>
  <c r="L2756" i="4"/>
  <c r="M2757" i="4"/>
  <c r="L2764" i="4"/>
  <c r="M2765" i="4"/>
  <c r="L2772" i="4"/>
  <c r="M2773" i="4"/>
  <c r="L2780" i="4"/>
  <c r="M2781" i="4"/>
  <c r="L2788" i="4"/>
  <c r="M2789" i="4"/>
  <c r="L2796" i="4"/>
  <c r="M2797" i="4"/>
  <c r="L2804" i="4"/>
  <c r="M2805" i="4"/>
  <c r="L2812" i="4"/>
  <c r="M2813" i="4"/>
  <c r="M2819" i="4"/>
  <c r="L2833" i="4"/>
  <c r="M2833" i="4"/>
  <c r="M2843" i="4"/>
  <c r="L2843" i="4"/>
  <c r="M2846" i="4"/>
  <c r="L2846" i="4"/>
  <c r="M2883" i="4"/>
  <c r="L2883" i="4"/>
  <c r="M2886" i="4"/>
  <c r="L2886" i="4"/>
  <c r="M2902" i="4"/>
  <c r="L2902" i="4"/>
  <c r="M2918" i="4"/>
  <c r="L2918" i="4"/>
  <c r="M2934" i="4"/>
  <c r="L2934" i="4"/>
  <c r="M2950" i="4"/>
  <c r="L2950" i="4"/>
  <c r="M2966" i="4"/>
  <c r="L2966" i="4"/>
  <c r="L2817" i="4"/>
  <c r="M2817" i="4"/>
  <c r="L2825" i="4"/>
  <c r="M2825" i="4"/>
  <c r="M2828" i="4"/>
  <c r="L2828" i="4"/>
  <c r="M2830" i="4"/>
  <c r="L2830" i="4"/>
  <c r="M2842" i="4"/>
  <c r="L2842" i="4"/>
  <c r="M2882" i="4"/>
  <c r="L2882" i="4"/>
  <c r="M2852" i="4"/>
  <c r="L2852" i="4"/>
  <c r="M2856" i="4"/>
  <c r="L2856" i="4"/>
  <c r="M2860" i="4"/>
  <c r="L2860" i="4"/>
  <c r="M2867" i="4"/>
  <c r="L2867" i="4"/>
  <c r="M2871" i="4"/>
  <c r="L2871" i="4"/>
  <c r="M2875" i="4"/>
  <c r="L2875" i="4"/>
  <c r="M2879" i="4"/>
  <c r="L2879" i="4"/>
  <c r="M2892" i="4"/>
  <c r="L2892" i="4"/>
  <c r="M2899" i="4"/>
  <c r="L2899" i="4"/>
  <c r="M2908" i="4"/>
  <c r="L2908" i="4"/>
  <c r="M2915" i="4"/>
  <c r="L2915" i="4"/>
  <c r="M2924" i="4"/>
  <c r="L2924" i="4"/>
  <c r="M2931" i="4"/>
  <c r="L2931" i="4"/>
  <c r="M2940" i="4"/>
  <c r="L2940" i="4"/>
  <c r="M2947" i="4"/>
  <c r="L2947" i="4"/>
  <c r="M2956" i="4"/>
  <c r="L2956" i="4"/>
  <c r="M2963" i="4"/>
  <c r="L2963" i="4"/>
  <c r="M2972" i="4"/>
  <c r="L2972" i="4"/>
  <c r="M3107" i="4"/>
  <c r="L3107" i="4"/>
  <c r="M3123" i="4"/>
  <c r="L3123" i="4"/>
  <c r="L2831" i="4"/>
  <c r="L2834" i="4"/>
  <c r="L2840" i="4"/>
  <c r="M2841" i="4"/>
  <c r="M2844" i="4"/>
  <c r="L2844" i="4"/>
  <c r="M2848" i="4"/>
  <c r="L2848" i="4"/>
  <c r="M2863" i="4"/>
  <c r="L2863" i="4"/>
  <c r="L2866" i="4"/>
  <c r="L2870" i="4"/>
  <c r="L2874" i="4"/>
  <c r="L2878" i="4"/>
  <c r="M2881" i="4"/>
  <c r="M2884" i="4"/>
  <c r="L2884" i="4"/>
  <c r="M2888" i="4"/>
  <c r="L2888" i="4"/>
  <c r="M2895" i="4"/>
  <c r="L2895" i="4"/>
  <c r="L2898" i="4"/>
  <c r="M2901" i="4"/>
  <c r="M2904" i="4"/>
  <c r="L2904" i="4"/>
  <c r="M2911" i="4"/>
  <c r="L2911" i="4"/>
  <c r="L2914" i="4"/>
  <c r="M2917" i="4"/>
  <c r="M2920" i="4"/>
  <c r="L2920" i="4"/>
  <c r="M2927" i="4"/>
  <c r="L2927" i="4"/>
  <c r="L2930" i="4"/>
  <c r="M2933" i="4"/>
  <c r="M2936" i="4"/>
  <c r="L2936" i="4"/>
  <c r="M2943" i="4"/>
  <c r="L2943" i="4"/>
  <c r="L2946" i="4"/>
  <c r="M2949" i="4"/>
  <c r="M2952" i="4"/>
  <c r="L2952" i="4"/>
  <c r="M2959" i="4"/>
  <c r="L2959" i="4"/>
  <c r="L2962" i="4"/>
  <c r="M2965" i="4"/>
  <c r="M2968" i="4"/>
  <c r="L2968" i="4"/>
  <c r="M2975" i="4"/>
  <c r="L2975" i="4"/>
  <c r="M2979" i="4"/>
  <c r="L2979" i="4"/>
  <c r="M2983" i="4"/>
  <c r="L2983" i="4"/>
  <c r="M2987" i="4"/>
  <c r="L2987" i="4"/>
  <c r="M2991" i="4"/>
  <c r="L2991" i="4"/>
  <c r="M2995" i="4"/>
  <c r="L2995" i="4"/>
  <c r="M2999" i="4"/>
  <c r="L2999" i="4"/>
  <c r="M3003" i="4"/>
  <c r="L3003" i="4"/>
  <c r="M3007" i="4"/>
  <c r="L3007" i="4"/>
  <c r="M3011" i="4"/>
  <c r="L3011" i="4"/>
  <c r="L3018" i="4"/>
  <c r="M3018" i="4"/>
  <c r="M3103" i="4"/>
  <c r="L3103" i="4"/>
  <c r="M3119" i="4"/>
  <c r="L3119" i="4"/>
  <c r="M2851" i="4"/>
  <c r="L2851" i="4"/>
  <c r="M2855" i="4"/>
  <c r="L2855" i="4"/>
  <c r="M2859" i="4"/>
  <c r="L2859" i="4"/>
  <c r="M2868" i="4"/>
  <c r="L2868" i="4"/>
  <c r="M2872" i="4"/>
  <c r="L2872" i="4"/>
  <c r="M2876" i="4"/>
  <c r="L2876" i="4"/>
  <c r="M2880" i="4"/>
  <c r="L2880" i="4"/>
  <c r="M2891" i="4"/>
  <c r="L2891" i="4"/>
  <c r="M2900" i="4"/>
  <c r="L2900" i="4"/>
  <c r="M2907" i="4"/>
  <c r="L2907" i="4"/>
  <c r="M2916" i="4"/>
  <c r="L2916" i="4"/>
  <c r="M2923" i="4"/>
  <c r="L2923" i="4"/>
  <c r="M2932" i="4"/>
  <c r="L2932" i="4"/>
  <c r="M2939" i="4"/>
  <c r="L2939" i="4"/>
  <c r="M2948" i="4"/>
  <c r="L2948" i="4"/>
  <c r="M2955" i="4"/>
  <c r="L2955" i="4"/>
  <c r="M2964" i="4"/>
  <c r="L2964" i="4"/>
  <c r="M2971" i="4"/>
  <c r="L2971" i="4"/>
  <c r="M3017" i="4"/>
  <c r="L3017" i="4"/>
  <c r="M3115" i="4"/>
  <c r="L3115" i="4"/>
  <c r="M3023" i="4"/>
  <c r="L3023" i="4"/>
  <c r="M3027" i="4"/>
  <c r="L3027" i="4"/>
  <c r="M3031" i="4"/>
  <c r="L3031" i="4"/>
  <c r="M3035" i="4"/>
  <c r="L3035" i="4"/>
  <c r="M3039" i="4"/>
  <c r="L3039" i="4"/>
  <c r="M3043" i="4"/>
  <c r="L3043" i="4"/>
  <c r="M3047" i="4"/>
  <c r="L3047" i="4"/>
  <c r="M3051" i="4"/>
  <c r="L3051" i="4"/>
  <c r="M3055" i="4"/>
  <c r="L3055" i="4"/>
  <c r="M3059" i="4"/>
  <c r="L3059" i="4"/>
  <c r="M3063" i="4"/>
  <c r="L3063" i="4"/>
  <c r="M3067" i="4"/>
  <c r="L3067" i="4"/>
  <c r="M3071" i="4"/>
  <c r="L3071" i="4"/>
  <c r="M3075" i="4"/>
  <c r="L3075" i="4"/>
  <c r="M3079" i="4"/>
  <c r="L3079" i="4"/>
  <c r="M3083" i="4"/>
  <c r="L3083" i="4"/>
  <c r="M3087" i="4"/>
  <c r="L3087" i="4"/>
  <c r="M3091" i="4"/>
  <c r="L3091" i="4"/>
  <c r="M3095" i="4"/>
  <c r="L3095" i="4"/>
  <c r="M3099" i="4"/>
  <c r="L3099" i="4"/>
  <c r="M3131" i="4"/>
  <c r="L3131" i="4"/>
  <c r="M3219" i="4"/>
  <c r="L3219" i="4"/>
  <c r="M3102" i="4"/>
  <c r="L3102" i="4"/>
  <c r="M3106" i="4"/>
  <c r="L3106" i="4"/>
  <c r="M3110" i="4"/>
  <c r="L3110" i="4"/>
  <c r="M3114" i="4"/>
  <c r="L3114" i="4"/>
  <c r="M3118" i="4"/>
  <c r="L3118" i="4"/>
  <c r="M3122" i="4"/>
  <c r="L3122" i="4"/>
  <c r="M3126" i="4"/>
  <c r="L3126" i="4"/>
  <c r="L3128" i="4"/>
  <c r="M3128" i="4"/>
  <c r="M3149" i="4"/>
  <c r="L3149" i="4"/>
  <c r="M3155" i="4"/>
  <c r="L3155" i="4"/>
  <c r="M3171" i="4"/>
  <c r="L3171" i="4"/>
  <c r="M3187" i="4"/>
  <c r="L3187" i="4"/>
  <c r="M3203" i="4"/>
  <c r="L3203" i="4"/>
  <c r="L3013" i="4"/>
  <c r="M3014" i="4"/>
  <c r="L3021" i="4"/>
  <c r="M3022" i="4"/>
  <c r="M3026" i="4"/>
  <c r="L3026" i="4"/>
  <c r="M3030" i="4"/>
  <c r="L3030" i="4"/>
  <c r="M3034" i="4"/>
  <c r="L3034" i="4"/>
  <c r="M3038" i="4"/>
  <c r="L3038" i="4"/>
  <c r="M3042" i="4"/>
  <c r="L3042" i="4"/>
  <c r="M3046" i="4"/>
  <c r="L3046" i="4"/>
  <c r="M3050" i="4"/>
  <c r="L3050" i="4"/>
  <c r="M3054" i="4"/>
  <c r="L3054" i="4"/>
  <c r="M3058" i="4"/>
  <c r="L3058" i="4"/>
  <c r="M3062" i="4"/>
  <c r="L3062" i="4"/>
  <c r="M3066" i="4"/>
  <c r="L3066" i="4"/>
  <c r="M3070" i="4"/>
  <c r="L3070" i="4"/>
  <c r="M3074" i="4"/>
  <c r="L3074" i="4"/>
  <c r="M3078" i="4"/>
  <c r="L3078" i="4"/>
  <c r="M3082" i="4"/>
  <c r="L3082" i="4"/>
  <c r="M3086" i="4"/>
  <c r="L3086" i="4"/>
  <c r="M3090" i="4"/>
  <c r="L3090" i="4"/>
  <c r="M3094" i="4"/>
  <c r="L3094" i="4"/>
  <c r="M3098" i="4"/>
  <c r="L3098" i="4"/>
  <c r="L3101" i="4"/>
  <c r="M3104" i="4"/>
  <c r="M3108" i="4"/>
  <c r="M3112" i="4"/>
  <c r="M3116" i="4"/>
  <c r="M3120" i="4"/>
  <c r="M3124" i="4"/>
  <c r="L3132" i="4"/>
  <c r="M3132" i="4"/>
  <c r="M3141" i="4"/>
  <c r="L3141" i="4"/>
  <c r="M3151" i="4"/>
  <c r="L3151" i="4"/>
  <c r="M3162" i="4"/>
  <c r="L3162" i="4"/>
  <c r="L3164" i="4"/>
  <c r="M3164" i="4"/>
  <c r="M3178" i="4"/>
  <c r="L3178" i="4"/>
  <c r="L3180" i="4"/>
  <c r="M3180" i="4"/>
  <c r="M3194" i="4"/>
  <c r="L3194" i="4"/>
  <c r="L3196" i="4"/>
  <c r="M3196" i="4"/>
  <c r="M3210" i="4"/>
  <c r="L3210" i="4"/>
  <c r="L3212" i="4"/>
  <c r="M3212" i="4"/>
  <c r="M3158" i="4"/>
  <c r="L3158" i="4"/>
  <c r="M3167" i="4"/>
  <c r="L3167" i="4"/>
  <c r="M3174" i="4"/>
  <c r="L3174" i="4"/>
  <c r="M3183" i="4"/>
  <c r="L3183" i="4"/>
  <c r="M3190" i="4"/>
  <c r="L3190" i="4"/>
  <c r="M3199" i="4"/>
  <c r="L3199" i="4"/>
  <c r="M3206" i="4"/>
  <c r="L3206" i="4"/>
  <c r="M3215" i="4"/>
  <c r="L3215" i="4"/>
  <c r="M3222" i="4"/>
  <c r="L3222" i="4"/>
  <c r="M3261" i="4"/>
  <c r="L3261" i="4"/>
  <c r="L3130" i="4"/>
  <c r="L3133" i="4"/>
  <c r="M3140" i="4"/>
  <c r="L3142" i="4"/>
  <c r="M3148" i="4"/>
  <c r="L3150" i="4"/>
  <c r="M3154" i="4"/>
  <c r="L3154" i="4"/>
  <c r="L3157" i="4"/>
  <c r="M3160" i="4"/>
  <c r="M3163" i="4"/>
  <c r="L3163" i="4"/>
  <c r="M3170" i="4"/>
  <c r="L3170" i="4"/>
  <c r="L3173" i="4"/>
  <c r="M3176" i="4"/>
  <c r="M3179" i="4"/>
  <c r="L3179" i="4"/>
  <c r="M3186" i="4"/>
  <c r="L3186" i="4"/>
  <c r="L3189" i="4"/>
  <c r="M3192" i="4"/>
  <c r="M3195" i="4"/>
  <c r="L3195" i="4"/>
  <c r="M3202" i="4"/>
  <c r="L3202" i="4"/>
  <c r="L3205" i="4"/>
  <c r="M3208" i="4"/>
  <c r="M3211" i="4"/>
  <c r="L3211" i="4"/>
  <c r="M3218" i="4"/>
  <c r="L3218" i="4"/>
  <c r="L3221" i="4"/>
  <c r="L3224" i="4"/>
  <c r="M3224" i="4"/>
  <c r="M3299" i="4"/>
  <c r="L3299" i="4"/>
  <c r="M3306" i="4"/>
  <c r="L3306" i="4"/>
  <c r="L3308" i="4"/>
  <c r="M3308" i="4"/>
  <c r="M3139" i="4"/>
  <c r="L3139" i="4"/>
  <c r="M3147" i="4"/>
  <c r="L3147" i="4"/>
  <c r="M3159" i="4"/>
  <c r="L3159" i="4"/>
  <c r="M3166" i="4"/>
  <c r="L3166" i="4"/>
  <c r="M3175" i="4"/>
  <c r="L3175" i="4"/>
  <c r="M3182" i="4"/>
  <c r="L3182" i="4"/>
  <c r="M3191" i="4"/>
  <c r="L3191" i="4"/>
  <c r="M3198" i="4"/>
  <c r="L3198" i="4"/>
  <c r="M3207" i="4"/>
  <c r="L3207" i="4"/>
  <c r="M3214" i="4"/>
  <c r="L3214" i="4"/>
  <c r="L3217" i="4"/>
  <c r="M3223" i="4"/>
  <c r="L3223" i="4"/>
  <c r="M3305" i="4"/>
  <c r="L3305" i="4"/>
  <c r="M3227" i="4"/>
  <c r="L3227" i="4"/>
  <c r="M3231" i="4"/>
  <c r="L3231" i="4"/>
  <c r="M3235" i="4"/>
  <c r="L3235" i="4"/>
  <c r="M3239" i="4"/>
  <c r="L3239" i="4"/>
  <c r="M3243" i="4"/>
  <c r="L3243" i="4"/>
  <c r="M3247" i="4"/>
  <c r="L3247" i="4"/>
  <c r="M3251" i="4"/>
  <c r="L3251" i="4"/>
  <c r="M3258" i="4"/>
  <c r="L3258" i="4"/>
  <c r="M3267" i="4"/>
  <c r="L3267" i="4"/>
  <c r="M3271" i="4"/>
  <c r="L3271" i="4"/>
  <c r="M3275" i="4"/>
  <c r="L3275" i="4"/>
  <c r="M3279" i="4"/>
  <c r="L3279" i="4"/>
  <c r="M3283" i="4"/>
  <c r="L3283" i="4"/>
  <c r="M3287" i="4"/>
  <c r="L3287" i="4"/>
  <c r="M3291" i="4"/>
  <c r="L3291" i="4"/>
  <c r="M3295" i="4"/>
  <c r="L3295" i="4"/>
  <c r="M3302" i="4"/>
  <c r="L3302" i="4"/>
  <c r="M3311" i="4"/>
  <c r="L3311" i="4"/>
  <c r="M3315" i="4"/>
  <c r="L3315" i="4"/>
  <c r="M3319" i="4"/>
  <c r="L3319" i="4"/>
  <c r="M3323" i="4"/>
  <c r="L3323" i="4"/>
  <c r="M3331" i="4"/>
  <c r="L3331" i="4"/>
  <c r="M3334" i="4"/>
  <c r="L3334" i="4"/>
  <c r="M3254" i="4"/>
  <c r="L3254" i="4"/>
  <c r="L3257" i="4"/>
  <c r="M3260" i="4"/>
  <c r="M3263" i="4"/>
  <c r="L3263" i="4"/>
  <c r="M3298" i="4"/>
  <c r="L3298" i="4"/>
  <c r="L3301" i="4"/>
  <c r="M3304" i="4"/>
  <c r="M3307" i="4"/>
  <c r="L3307" i="4"/>
  <c r="M3326" i="4"/>
  <c r="L3326" i="4"/>
  <c r="M3226" i="4"/>
  <c r="L3226" i="4"/>
  <c r="M3230" i="4"/>
  <c r="L3230" i="4"/>
  <c r="M3234" i="4"/>
  <c r="L3234" i="4"/>
  <c r="M3238" i="4"/>
  <c r="L3238" i="4"/>
  <c r="M3242" i="4"/>
  <c r="L3242" i="4"/>
  <c r="M3246" i="4"/>
  <c r="L3246" i="4"/>
  <c r="M3250" i="4"/>
  <c r="L3250" i="4"/>
  <c r="L3253" i="4"/>
  <c r="M3256" i="4"/>
  <c r="M3259" i="4"/>
  <c r="L3259" i="4"/>
  <c r="M3266" i="4"/>
  <c r="L3266" i="4"/>
  <c r="M3270" i="4"/>
  <c r="L3270" i="4"/>
  <c r="M3274" i="4"/>
  <c r="L3274" i="4"/>
  <c r="M3278" i="4"/>
  <c r="L3278" i="4"/>
  <c r="M3282" i="4"/>
  <c r="L3282" i="4"/>
  <c r="M3286" i="4"/>
  <c r="L3286" i="4"/>
  <c r="M3290" i="4"/>
  <c r="L3290" i="4"/>
  <c r="M3294" i="4"/>
  <c r="L3294" i="4"/>
  <c r="L3297" i="4"/>
  <c r="M3300" i="4"/>
  <c r="M3303" i="4"/>
  <c r="L3303" i="4"/>
  <c r="M3310" i="4"/>
  <c r="L3310" i="4"/>
  <c r="M3314" i="4"/>
  <c r="L3314" i="4"/>
  <c r="M3318" i="4"/>
  <c r="L3318" i="4"/>
  <c r="M3322" i="4"/>
  <c r="L3322" i="4"/>
  <c r="L3325" i="4"/>
  <c r="M3330" i="4"/>
  <c r="L3330" i="4"/>
  <c r="M3335" i="4"/>
  <c r="L3335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4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4597" i="4" l="1"/>
  <c r="O4601" i="4" s="1"/>
  <c r="O4604" i="4" s="1"/>
  <c r="P2" i="4"/>
  <c r="Q4597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l="1"/>
  <c r="Q4344" i="4"/>
  <c r="P1263" i="4"/>
  <c r="P4597" i="4" s="1"/>
  <c r="P1400" i="4"/>
  <c r="P2238" i="4"/>
  <c r="Q4153" i="4" l="1"/>
  <c r="Q4345" i="4"/>
  <c r="Q4154" i="4" l="1"/>
  <c r="Q4346" i="4"/>
  <c r="Q4155" i="4" l="1"/>
  <c r="Q4347" i="4"/>
  <c r="Q4156" i="4" l="1"/>
  <c r="Q4348" i="4"/>
  <c r="Q4157" i="4" l="1"/>
  <c r="Q4349" i="4"/>
  <c r="Q4158" i="4" l="1"/>
  <c r="Q4350" i="4"/>
  <c r="Q4159" i="4" l="1"/>
  <c r="Q4351" i="4"/>
  <c r="Q4160" i="4" l="1"/>
  <c r="Q4352" i="4"/>
  <c r="Q4161" i="4" l="1"/>
  <c r="Q4353" i="4"/>
  <c r="Q4162" i="4" l="1"/>
  <c r="Q4354" i="4"/>
  <c r="Q4163" i="4" l="1"/>
  <c r="Q4355" i="4"/>
  <c r="Q4164" i="4" l="1"/>
  <c r="Q4356" i="4"/>
  <c r="Q4165" i="4" l="1"/>
  <c r="Q4357" i="4"/>
  <c r="Q4166" i="4" l="1"/>
  <c r="Q4358" i="4"/>
  <c r="Q4167" i="4" l="1"/>
  <c r="Q4359" i="4"/>
  <c r="Q4168" i="4" l="1"/>
  <c r="Q4360" i="4"/>
  <c r="Q4169" i="4" l="1"/>
  <c r="Q4361" i="4"/>
  <c r="Q4170" i="4" l="1"/>
  <c r="Q4362" i="4"/>
  <c r="Q4171" i="4" l="1"/>
  <c r="Q4363" i="4"/>
  <c r="Q4172" i="4" l="1"/>
  <c r="Q4364" i="4"/>
  <c r="Q4173" i="4" l="1"/>
  <c r="Q4365" i="4"/>
  <c r="Q4174" i="4" l="1"/>
  <c r="Q4366" i="4"/>
  <c r="Q4175" i="4" l="1"/>
  <c r="Q4367" i="4"/>
  <c r="Q4176" i="4" l="1"/>
  <c r="Q4368" i="4"/>
  <c r="Q4177" i="4" l="1"/>
  <c r="Q4369" i="4"/>
  <c r="Q4178" i="4" l="1"/>
  <c r="Q4370" i="4"/>
  <c r="Q4179" i="4" l="1"/>
  <c r="Q4371" i="4"/>
  <c r="Q4180" i="4" l="1"/>
  <c r="Q4372" i="4"/>
  <c r="Q4181" i="4" l="1"/>
  <c r="Q4373" i="4"/>
  <c r="Q4182" i="4" l="1"/>
  <c r="Q4374" i="4"/>
  <c r="Q4183" i="4" l="1"/>
  <c r="Q4375" i="4"/>
  <c r="Q4184" i="4" l="1"/>
  <c r="Q4376" i="4"/>
  <c r="Q4185" i="4" l="1"/>
  <c r="Q4377" i="4"/>
  <c r="Q4186" i="4" l="1"/>
  <c r="Q4378" i="4"/>
  <c r="Q4187" i="4" l="1"/>
  <c r="Q4379" i="4"/>
  <c r="Q4188" i="4" l="1"/>
  <c r="Q4380" i="4"/>
  <c r="Q4189" i="4" l="1"/>
  <c r="Q4381" i="4"/>
  <c r="Q4190" i="4" l="1"/>
  <c r="Q4382" i="4"/>
  <c r="Q4191" i="4" l="1"/>
  <c r="Q4383" i="4"/>
  <c r="Q4192" i="4" l="1"/>
  <c r="Q4384" i="4"/>
  <c r="Q4193" i="4" l="1"/>
  <c r="Q4385" i="4"/>
  <c r="Q4194" i="4" l="1"/>
  <c r="Q4386" i="4"/>
  <c r="Q4195" i="4" l="1"/>
  <c r="Q4387" i="4"/>
  <c r="Q4196" i="4" l="1"/>
  <c r="Q4388" i="4"/>
  <c r="Q4197" i="4" l="1"/>
  <c r="Q4389" i="4"/>
  <c r="Q4198" i="4" l="1"/>
  <c r="Q4390" i="4"/>
  <c r="Q4199" i="4" l="1"/>
  <c r="Q4391" i="4"/>
  <c r="Q4200" i="4" l="1"/>
  <c r="Q4392" i="4"/>
  <c r="Q4201" i="4" l="1"/>
  <c r="Q4393" i="4"/>
  <c r="Q4202" i="4" l="1"/>
  <c r="Q4394" i="4"/>
  <c r="Q4203" i="4" l="1"/>
  <c r="Q4395" i="4"/>
  <c r="Q4204" i="4" l="1"/>
  <c r="Q4396" i="4"/>
  <c r="Q4205" i="4" l="1"/>
  <c r="Q4397" i="4"/>
  <c r="Q4206" i="4" l="1"/>
  <c r="Q4398" i="4"/>
  <c r="Q4207" i="4" l="1"/>
  <c r="Q4399" i="4"/>
  <c r="Q4208" i="4" l="1"/>
  <c r="Q4400" i="4"/>
  <c r="Q4209" i="4" l="1"/>
  <c r="Q4401" i="4"/>
  <c r="Q4210" i="4" l="1"/>
  <c r="Q4402" i="4"/>
  <c r="Q4211" i="4" l="1"/>
  <c r="Q4403" i="4"/>
  <c r="Q4212" i="4" l="1"/>
  <c r="Q4404" i="4"/>
  <c r="Q4213" i="4" l="1"/>
  <c r="Q4405" i="4"/>
  <c r="Q4214" i="4" l="1"/>
  <c r="Q4406" i="4"/>
  <c r="Q4215" i="4" l="1"/>
  <c r="Q4407" i="4"/>
  <c r="Q4216" i="4" l="1"/>
  <c r="Q4408" i="4"/>
  <c r="Q4217" i="4" l="1"/>
  <c r="Q4409" i="4"/>
  <c r="Q4218" i="4" l="1"/>
  <c r="Q4410" i="4"/>
  <c r="Q4219" i="4" l="1"/>
  <c r="Q4411" i="4"/>
  <c r="Q4220" i="4" l="1"/>
  <c r="Q4412" i="4"/>
  <c r="Q4221" i="4" l="1"/>
  <c r="Q4413" i="4"/>
  <c r="Q4222" i="4" l="1"/>
  <c r="Q4414" i="4"/>
  <c r="Q4223" i="4" l="1"/>
  <c r="Q4415" i="4"/>
  <c r="Q4224" i="4" l="1"/>
  <c r="Q4416" i="4"/>
  <c r="Q4225" i="4" l="1"/>
  <c r="Q4417" i="4"/>
  <c r="Q4226" i="4" l="1"/>
  <c r="Q4418" i="4"/>
  <c r="Q4227" i="4" l="1"/>
  <c r="Q4419" i="4"/>
  <c r="Q4228" i="4" l="1"/>
  <c r="Q4420" i="4"/>
  <c r="Q4229" i="4" l="1"/>
  <c r="Q4421" i="4"/>
  <c r="Q4230" i="4" l="1"/>
  <c r="Q4422" i="4"/>
  <c r="Q4231" i="4" l="1"/>
  <c r="Q4423" i="4"/>
  <c r="Q4232" i="4" l="1"/>
  <c r="Q4424" i="4"/>
  <c r="Q4233" i="4" l="1"/>
  <c r="Q4425" i="4"/>
  <c r="Q4234" i="4" l="1"/>
  <c r="Q4426" i="4"/>
  <c r="Q4235" i="4" l="1"/>
  <c r="Q4427" i="4"/>
  <c r="Q4236" i="4" l="1"/>
  <c r="Q4428" i="4"/>
  <c r="Q4237" i="4" l="1"/>
  <c r="Q4429" i="4"/>
  <c r="Q4238" i="4" l="1"/>
  <c r="Q4430" i="4"/>
  <c r="Q4239" i="4" l="1"/>
  <c r="Q4431" i="4"/>
  <c r="Q4240" i="4" l="1"/>
  <c r="Q4432" i="4"/>
  <c r="Q4241" i="4" l="1"/>
  <c r="Q4433" i="4"/>
  <c r="Q4242" i="4" l="1"/>
  <c r="Q4434" i="4"/>
  <c r="Q4243" i="4" l="1"/>
  <c r="Q4435" i="4"/>
  <c r="Q4244" i="4" l="1"/>
  <c r="Q4436" i="4"/>
  <c r="Q4245" i="4" l="1"/>
  <c r="Q4437" i="4"/>
  <c r="Q4246" i="4" l="1"/>
  <c r="Q4438" i="4"/>
  <c r="Q4247" i="4" l="1"/>
  <c r="Q4439" i="4"/>
  <c r="Q4248" i="4" l="1"/>
  <c r="Q4440" i="4"/>
  <c r="Q4249" i="4" l="1"/>
  <c r="Q4441" i="4"/>
  <c r="Q4250" i="4" l="1"/>
  <c r="Q4442" i="4"/>
  <c r="Q4251" i="4" l="1"/>
  <c r="Q4443" i="4"/>
  <c r="Q4252" i="4" l="1"/>
  <c r="Q4444" i="4"/>
  <c r="Q4253" i="4" l="1"/>
  <c r="Q4445" i="4"/>
  <c r="Q4254" i="4" l="1"/>
  <c r="Q4446" i="4"/>
  <c r="Q4255" i="4" l="1"/>
  <c r="Q4447" i="4"/>
  <c r="Q4256" i="4" l="1"/>
  <c r="Q4448" i="4"/>
  <c r="Q4257" i="4" l="1"/>
  <c r="Q4449" i="4"/>
  <c r="Q4258" i="4" l="1"/>
  <c r="Q4450" i="4"/>
  <c r="Q4259" i="4" l="1"/>
  <c r="Q4451" i="4"/>
  <c r="Q4260" i="4" l="1"/>
  <c r="Q4452" i="4"/>
  <c r="Q4261" i="4" l="1"/>
  <c r="Q4453" i="4"/>
  <c r="Q4262" i="4" l="1"/>
  <c r="Q4454" i="4"/>
  <c r="Q4263" i="4" l="1"/>
  <c r="Q4455" i="4"/>
  <c r="Q4264" i="4" l="1"/>
  <c r="Q4456" i="4"/>
  <c r="Q4265" i="4" l="1"/>
  <c r="Q4457" i="4"/>
  <c r="Q4266" i="4" l="1"/>
  <c r="Q4458" i="4"/>
  <c r="Q4267" i="4" l="1"/>
  <c r="Q4459" i="4"/>
  <c r="Q4268" i="4" l="1"/>
  <c r="Q4460" i="4"/>
  <c r="Q4269" i="4" l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461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<sst xmlns="http://schemas.openxmlformats.org/spreadsheetml/2006/main" count="24006" uniqueCount="4283">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</sst>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43" fontId="3" fillId="2" borderId="0" xfId="0" applyNumberFormat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</cellXfs>
  <cellStyles count="4">
    <cellStyle name="Comma" xfId="1" builtinId="3"/>
    <cellStyle name="Comma 2" xfId="3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rgb="FF99FF99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3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1">
      <pivotArea dataOnly="0" outline="0" fieldPosition="0">
        <references count="1">
          <reference field="1" count="0" defaultSubtotal="1"/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6">
      <pivotArea dataOnly="0" outline="0" fieldPosition="0">
        <references count="1">
          <reference field="1" count="0" defaultSubtotal="1"/>
        </references>
      </pivotArea>
    </format>
    <format dxfId="15">
      <pivotArea dataOnly="0" outline="0" fieldPosition="0">
        <references count="1">
          <reference field="5" count="0" defaultSubtotal="1"/>
        </references>
      </pivotArea>
    </format>
    <format dxfId="14">
      <pivotArea dataOnly="0" outline="0" fieldPosition="0">
        <references count="1">
          <reference field="5" count="0" defaultSubtotal="1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4606"/>
  <sheetViews>
    <sheetView tabSelected="1" topLeftCell="A4441" zoomScale="68" zoomScaleNormal="68" workbookViewId="0">
      <selection activeCell="E4450" sqref="E4450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9" t="s">
        <v>162</v>
      </c>
      <c r="C1" s="149" t="s">
        <v>225</v>
      </c>
      <c r="D1" s="3" t="s">
        <v>2</v>
      </c>
      <c r="E1" s="149" t="s">
        <v>0</v>
      </c>
      <c r="F1" s="3" t="s">
        <v>1</v>
      </c>
      <c r="G1" s="75" t="s">
        <v>8</v>
      </c>
      <c r="H1" s="3" t="s">
        <v>69</v>
      </c>
      <c r="I1" s="149" t="s">
        <v>4</v>
      </c>
      <c r="J1" s="149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50" t="s">
        <v>192</v>
      </c>
      <c r="R1" s="149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38" si="847">MONTH(K3395)</f>
        <v>11</v>
      </c>
      <c r="M3395" s="5">
        <f t="shared" ref="M3395:M343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ref="L3439:L3502" si="855">MONTH(K3439)</f>
        <v>12</v>
      </c>
      <c r="M3439" s="5">
        <f t="shared" ref="M3439:M3502" si="856">YEAR(K3439)</f>
        <v>2024</v>
      </c>
      <c r="N3439" s="12">
        <v>312.5</v>
      </c>
      <c r="O3439" s="6">
        <f t="shared" ref="O3439" si="857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55"/>
        <v>12</v>
      </c>
      <c r="M3440" s="5">
        <f t="shared" si="856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55"/>
        <v>12</v>
      </c>
      <c r="M3441" s="5">
        <f t="shared" si="856"/>
        <v>2024</v>
      </c>
      <c r="N3441" s="12">
        <v>2088</v>
      </c>
      <c r="O3441" s="6">
        <f t="shared" ref="O3441:O3444" si="858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55"/>
        <v>12</v>
      </c>
      <c r="M3442" s="5">
        <f t="shared" si="856"/>
        <v>2024</v>
      </c>
      <c r="N3442" s="12">
        <v>2146.5</v>
      </c>
      <c r="O3442" s="6">
        <f t="shared" si="858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55"/>
        <v>12</v>
      </c>
      <c r="M3443" s="5">
        <f t="shared" si="856"/>
        <v>2024</v>
      </c>
      <c r="N3443" s="12">
        <v>380</v>
      </c>
      <c r="O3443" s="6">
        <f t="shared" si="858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55"/>
        <v>12</v>
      </c>
      <c r="M3444" s="5">
        <f t="shared" si="856"/>
        <v>2024</v>
      </c>
      <c r="N3444" s="12">
        <v>1000</v>
      </c>
      <c r="O3444" s="6">
        <f t="shared" si="858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55"/>
        <v>12</v>
      </c>
      <c r="M3445" s="5">
        <f t="shared" si="856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55"/>
        <v>12</v>
      </c>
      <c r="M3446" s="5">
        <f t="shared" si="856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55"/>
        <v>12</v>
      </c>
      <c r="M3447" s="5">
        <f t="shared" si="856"/>
        <v>2024</v>
      </c>
      <c r="N3447" s="12">
        <v>1755</v>
      </c>
      <c r="O3447" s="6">
        <f t="shared" ref="O3447:O3450" si="859">-N3447</f>
        <v>-1755</v>
      </c>
      <c r="P3447" s="12">
        <f t="shared" ref="P3447:P3452" si="860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55"/>
        <v>12</v>
      </c>
      <c r="M3448" s="5">
        <f t="shared" si="856"/>
        <v>2024</v>
      </c>
      <c r="N3448" s="12">
        <v>555</v>
      </c>
      <c r="O3448" s="6">
        <f t="shared" si="859"/>
        <v>-555</v>
      </c>
      <c r="P3448" s="12">
        <f t="shared" si="860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55"/>
        <v>12</v>
      </c>
      <c r="M3449" s="5">
        <f t="shared" si="856"/>
        <v>2024</v>
      </c>
      <c r="N3449" s="12">
        <v>95</v>
      </c>
      <c r="O3449" s="6">
        <f t="shared" si="859"/>
        <v>-95</v>
      </c>
      <c r="P3449" s="12">
        <f t="shared" si="860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55"/>
        <v>12</v>
      </c>
      <c r="M3450" s="5">
        <f t="shared" si="856"/>
        <v>2024</v>
      </c>
      <c r="N3450" s="12">
        <v>275</v>
      </c>
      <c r="O3450" s="6">
        <f t="shared" si="859"/>
        <v>-275</v>
      </c>
      <c r="P3450" s="12">
        <f t="shared" si="860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55"/>
        <v>12</v>
      </c>
      <c r="M3451" s="5">
        <f t="shared" si="856"/>
        <v>2024</v>
      </c>
      <c r="N3451" s="12">
        <v>115</v>
      </c>
      <c r="O3451" s="12"/>
      <c r="P3451" s="12">
        <f t="shared" si="860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55"/>
        <v>12</v>
      </c>
      <c r="M3452" s="5">
        <f t="shared" si="856"/>
        <v>2024</v>
      </c>
      <c r="N3452" s="12">
        <v>62.5</v>
      </c>
      <c r="O3452" s="6">
        <f t="shared" ref="O3452" si="861">-N3452</f>
        <v>-62.5</v>
      </c>
      <c r="P3452" s="12">
        <f t="shared" si="860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55"/>
        <v>12</v>
      </c>
      <c r="M3453" s="5">
        <f t="shared" si="856"/>
        <v>2024</v>
      </c>
      <c r="N3453" s="12">
        <v>16200</v>
      </c>
      <c r="O3453" s="12">
        <f>-13482.6-2717.4</f>
        <v>-16200</v>
      </c>
      <c r="P3453" s="12">
        <f t="shared" ref="P3453:P3469" si="862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55"/>
        <v>12</v>
      </c>
      <c r="M3454" s="5">
        <f t="shared" si="856"/>
        <v>2024</v>
      </c>
      <c r="N3454" s="12">
        <v>3480</v>
      </c>
      <c r="O3454" s="6">
        <f t="shared" ref="O3454:O3457" si="863">-N3454</f>
        <v>-3480</v>
      </c>
      <c r="P3454" s="12">
        <f t="shared" si="862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55"/>
        <v>12</v>
      </c>
      <c r="M3455" s="5">
        <f t="shared" si="856"/>
        <v>2024</v>
      </c>
      <c r="N3455" s="12">
        <v>2862</v>
      </c>
      <c r="O3455" s="6">
        <f t="shared" si="863"/>
        <v>-2862</v>
      </c>
      <c r="P3455" s="12">
        <f t="shared" si="862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55"/>
        <v>12</v>
      </c>
      <c r="M3456" s="5">
        <f t="shared" si="856"/>
        <v>2024</v>
      </c>
      <c r="N3456" s="12">
        <v>460</v>
      </c>
      <c r="O3456" s="6">
        <f t="shared" si="863"/>
        <v>-460</v>
      </c>
      <c r="P3456" s="12">
        <f t="shared" si="862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55"/>
        <v>12</v>
      </c>
      <c r="M3457" s="5">
        <f t="shared" si="856"/>
        <v>2024</v>
      </c>
      <c r="N3457" s="12">
        <v>2000</v>
      </c>
      <c r="O3457" s="6">
        <f t="shared" si="863"/>
        <v>-2000</v>
      </c>
      <c r="P3457" s="12">
        <f t="shared" si="862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55"/>
        <v>12</v>
      </c>
      <c r="M3458" s="5">
        <f t="shared" si="856"/>
        <v>2024</v>
      </c>
      <c r="N3458" s="12">
        <v>1755</v>
      </c>
      <c r="O3458" s="12"/>
      <c r="P3458" s="12">
        <f t="shared" si="862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4">MONTH(A3459)</f>
        <v>12</v>
      </c>
      <c r="C3459" s="5">
        <f t="shared" ref="C3459:C3522" si="865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6">A3459+J3459</f>
        <v>45633</v>
      </c>
      <c r="L3459" s="5">
        <f t="shared" si="855"/>
        <v>12</v>
      </c>
      <c r="M3459" s="5">
        <f t="shared" si="856"/>
        <v>2024</v>
      </c>
      <c r="N3459" s="12">
        <v>405</v>
      </c>
      <c r="O3459" s="12"/>
      <c r="P3459" s="12">
        <f t="shared" si="862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4"/>
        <v>12</v>
      </c>
      <c r="C3460" s="5">
        <f t="shared" si="865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6"/>
        <v>45633</v>
      </c>
      <c r="L3460" s="5">
        <f t="shared" si="855"/>
        <v>12</v>
      </c>
      <c r="M3460" s="5">
        <f t="shared" si="856"/>
        <v>2024</v>
      </c>
      <c r="N3460" s="12">
        <v>110</v>
      </c>
      <c r="O3460" s="12"/>
      <c r="P3460" s="12">
        <f t="shared" si="862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4"/>
        <v>12</v>
      </c>
      <c r="C3461" s="5">
        <f t="shared" si="865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6"/>
        <v>45633</v>
      </c>
      <c r="L3461" s="5">
        <f t="shared" si="855"/>
        <v>12</v>
      </c>
      <c r="M3461" s="5">
        <f t="shared" si="856"/>
        <v>2024</v>
      </c>
      <c r="N3461" s="12">
        <v>390</v>
      </c>
      <c r="O3461" s="12"/>
      <c r="P3461" s="12">
        <f t="shared" si="862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4"/>
        <v>12</v>
      </c>
      <c r="C3462" s="5">
        <f t="shared" si="865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6"/>
        <v>45633</v>
      </c>
      <c r="L3462" s="5">
        <f t="shared" si="855"/>
        <v>12</v>
      </c>
      <c r="M3462" s="5">
        <f t="shared" si="856"/>
        <v>2024</v>
      </c>
      <c r="N3462" s="12">
        <v>187.5</v>
      </c>
      <c r="O3462" s="12"/>
      <c r="P3462" s="12">
        <f t="shared" si="862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4"/>
        <v>12</v>
      </c>
      <c r="C3463" s="5">
        <f t="shared" si="865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6"/>
        <v>45753</v>
      </c>
      <c r="L3463" s="5">
        <f t="shared" si="855"/>
        <v>4</v>
      </c>
      <c r="M3463" s="5">
        <f t="shared" si="856"/>
        <v>2025</v>
      </c>
      <c r="N3463" s="12">
        <v>16200</v>
      </c>
      <c r="O3463" s="6">
        <f t="shared" ref="O3463:O3469" si="868">-N3463</f>
        <v>-16200</v>
      </c>
      <c r="P3463" s="12">
        <f t="shared" si="862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4"/>
        <v>12</v>
      </c>
      <c r="C3464" s="5">
        <f t="shared" si="865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6"/>
        <v>45753</v>
      </c>
      <c r="L3464" s="5">
        <f t="shared" si="855"/>
        <v>4</v>
      </c>
      <c r="M3464" s="5">
        <f t="shared" si="856"/>
        <v>2025</v>
      </c>
      <c r="N3464" s="12">
        <v>2610</v>
      </c>
      <c r="O3464" s="6">
        <f t="shared" si="868"/>
        <v>-2610</v>
      </c>
      <c r="P3464" s="12">
        <f t="shared" si="862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4"/>
        <v>12</v>
      </c>
      <c r="C3465" s="5">
        <f t="shared" si="865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6"/>
        <v>45753</v>
      </c>
      <c r="L3465" s="5">
        <f t="shared" si="855"/>
        <v>4</v>
      </c>
      <c r="M3465" s="5">
        <f t="shared" si="856"/>
        <v>2025</v>
      </c>
      <c r="N3465" s="12">
        <v>575</v>
      </c>
      <c r="O3465" s="6">
        <f t="shared" si="868"/>
        <v>-575</v>
      </c>
      <c r="P3465" s="12">
        <f t="shared" si="862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4"/>
        <v>12</v>
      </c>
      <c r="C3466" s="5">
        <f t="shared" si="865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6"/>
        <v>45753</v>
      </c>
      <c r="L3466" s="5">
        <f t="shared" si="855"/>
        <v>4</v>
      </c>
      <c r="M3466" s="5">
        <f t="shared" si="856"/>
        <v>2025</v>
      </c>
      <c r="N3466" s="12">
        <v>1320</v>
      </c>
      <c r="O3466" s="6">
        <f t="shared" si="868"/>
        <v>-1320</v>
      </c>
      <c r="P3466" s="12">
        <f t="shared" si="862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4"/>
        <v>12</v>
      </c>
      <c r="C3467" s="5">
        <f t="shared" si="865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6"/>
        <v>45753</v>
      </c>
      <c r="L3467" s="5">
        <f t="shared" si="855"/>
        <v>4</v>
      </c>
      <c r="M3467" s="5">
        <f t="shared" si="856"/>
        <v>2025</v>
      </c>
      <c r="N3467" s="12">
        <v>230.4</v>
      </c>
      <c r="O3467" s="6">
        <f t="shared" si="868"/>
        <v>-230.4</v>
      </c>
      <c r="P3467" s="12">
        <f t="shared" si="862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4"/>
        <v>12</v>
      </c>
      <c r="C3468" s="5">
        <f t="shared" si="865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6"/>
        <v>45753</v>
      </c>
      <c r="L3468" s="5">
        <f t="shared" si="855"/>
        <v>4</v>
      </c>
      <c r="M3468" s="5">
        <f t="shared" si="856"/>
        <v>2025</v>
      </c>
      <c r="N3468" s="12">
        <v>420</v>
      </c>
      <c r="O3468" s="6">
        <f t="shared" si="868"/>
        <v>-420</v>
      </c>
      <c r="P3468" s="12">
        <f t="shared" si="862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4"/>
        <v>12</v>
      </c>
      <c r="C3469" s="5">
        <f t="shared" si="865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6"/>
        <v>45753</v>
      </c>
      <c r="L3469" s="5">
        <f t="shared" si="855"/>
        <v>4</v>
      </c>
      <c r="M3469" s="5">
        <f t="shared" si="856"/>
        <v>2025</v>
      </c>
      <c r="N3469" s="12">
        <v>0</v>
      </c>
      <c r="O3469" s="6">
        <f t="shared" si="868"/>
        <v>0</v>
      </c>
      <c r="P3469" s="12">
        <f t="shared" si="862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4"/>
        <v>12</v>
      </c>
      <c r="C3470" s="5">
        <f t="shared" si="865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6"/>
        <v>45633</v>
      </c>
      <c r="L3470" s="5">
        <f t="shared" si="855"/>
        <v>12</v>
      </c>
      <c r="M3470" s="5">
        <f t="shared" si="85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4"/>
        <v>12</v>
      </c>
      <c r="C3471" s="5">
        <f t="shared" si="865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6"/>
        <v>45633</v>
      </c>
      <c r="L3471" s="5">
        <f t="shared" si="855"/>
        <v>12</v>
      </c>
      <c r="M3471" s="5">
        <f t="shared" si="85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4"/>
        <v>12</v>
      </c>
      <c r="C3472" s="5">
        <f t="shared" si="865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6"/>
        <v>45633</v>
      </c>
      <c r="L3472" s="5">
        <f t="shared" si="855"/>
        <v>12</v>
      </c>
      <c r="M3472" s="5">
        <f t="shared" si="85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4"/>
        <v>12</v>
      </c>
      <c r="C3473" s="5">
        <f t="shared" si="865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6"/>
        <v>45633</v>
      </c>
      <c r="L3473" s="5">
        <f t="shared" si="855"/>
        <v>12</v>
      </c>
      <c r="M3473" s="5">
        <f t="shared" si="85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4"/>
        <v>12</v>
      </c>
      <c r="C3474" s="5">
        <f t="shared" si="865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6"/>
        <v>45633</v>
      </c>
      <c r="L3474" s="5">
        <f t="shared" si="855"/>
        <v>12</v>
      </c>
      <c r="M3474" s="5">
        <f t="shared" si="85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4"/>
        <v>12</v>
      </c>
      <c r="C3475" s="5">
        <f t="shared" si="865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6"/>
        <v>45636</v>
      </c>
      <c r="L3475" s="5">
        <f t="shared" si="855"/>
        <v>12</v>
      </c>
      <c r="M3475" s="5">
        <f t="shared" si="85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4"/>
        <v>12</v>
      </c>
      <c r="C3476" s="5">
        <f t="shared" si="865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6"/>
        <v>45636</v>
      </c>
      <c r="L3476" s="5">
        <f t="shared" si="855"/>
        <v>12</v>
      </c>
      <c r="M3476" s="5">
        <f t="shared" si="85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4"/>
        <v>12</v>
      </c>
      <c r="C3477" s="5">
        <f t="shared" si="865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6"/>
        <v>45636</v>
      </c>
      <c r="L3477" s="5">
        <f t="shared" si="855"/>
        <v>12</v>
      </c>
      <c r="M3477" s="5">
        <f t="shared" si="85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4"/>
        <v>12</v>
      </c>
      <c r="C3478" s="5">
        <f t="shared" si="865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6"/>
        <v>45636</v>
      </c>
      <c r="L3478" s="5">
        <f t="shared" si="855"/>
        <v>12</v>
      </c>
      <c r="M3478" s="5">
        <f t="shared" si="85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4"/>
        <v>12</v>
      </c>
      <c r="C3479" s="5">
        <f t="shared" si="865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6"/>
        <v>45636</v>
      </c>
      <c r="L3479" s="5">
        <f t="shared" si="855"/>
        <v>12</v>
      </c>
      <c r="M3479" s="5">
        <f t="shared" si="85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4"/>
        <v>12</v>
      </c>
      <c r="C3480" s="5">
        <f t="shared" si="865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6"/>
        <v>45636</v>
      </c>
      <c r="L3480" s="5">
        <f t="shared" si="855"/>
        <v>12</v>
      </c>
      <c r="M3480" s="5">
        <f t="shared" si="85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4"/>
        <v>12</v>
      </c>
      <c r="C3481" s="5">
        <f t="shared" si="865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6"/>
        <v>45636</v>
      </c>
      <c r="L3481" s="5">
        <f t="shared" si="855"/>
        <v>12</v>
      </c>
      <c r="M3481" s="5">
        <f t="shared" si="85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4"/>
        <v>12</v>
      </c>
      <c r="C3482" s="5">
        <f t="shared" si="865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6"/>
        <v>45636</v>
      </c>
      <c r="L3482" s="5">
        <f t="shared" si="855"/>
        <v>12</v>
      </c>
      <c r="M3482" s="5">
        <f t="shared" si="85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4"/>
        <v>12</v>
      </c>
      <c r="C3483" s="5">
        <f t="shared" si="865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6"/>
        <v>45636</v>
      </c>
      <c r="L3483" s="5">
        <f t="shared" si="855"/>
        <v>12</v>
      </c>
      <c r="M3483" s="5">
        <f t="shared" si="85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4"/>
        <v>12</v>
      </c>
      <c r="C3484" s="5">
        <f t="shared" si="865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6"/>
        <v>45682</v>
      </c>
      <c r="L3484" s="5">
        <f t="shared" si="855"/>
        <v>1</v>
      </c>
      <c r="M3484" s="5">
        <f t="shared" si="85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4"/>
        <v>12</v>
      </c>
      <c r="C3485" s="5">
        <f t="shared" si="865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6"/>
        <v>45638</v>
      </c>
      <c r="L3485" s="5">
        <f t="shared" si="855"/>
        <v>12</v>
      </c>
      <c r="M3485" s="5">
        <f t="shared" si="85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4"/>
        <v>12</v>
      </c>
      <c r="C3486" s="5">
        <f t="shared" si="865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6"/>
        <v>45638</v>
      </c>
      <c r="L3486" s="5">
        <f t="shared" si="855"/>
        <v>12</v>
      </c>
      <c r="M3486" s="5">
        <f t="shared" si="85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4"/>
        <v>12</v>
      </c>
      <c r="C3487" s="5">
        <f t="shared" si="865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6"/>
        <v>45638</v>
      </c>
      <c r="L3487" s="5">
        <f t="shared" si="855"/>
        <v>12</v>
      </c>
      <c r="M3487" s="5">
        <f t="shared" si="85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4"/>
        <v>12</v>
      </c>
      <c r="C3488" s="5">
        <f t="shared" si="865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6"/>
        <v>45638</v>
      </c>
      <c r="L3488" s="5">
        <f t="shared" si="855"/>
        <v>12</v>
      </c>
      <c r="M3488" s="5">
        <f t="shared" si="85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4"/>
        <v>12</v>
      </c>
      <c r="C3489" s="5">
        <f t="shared" si="865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6"/>
        <v>45638</v>
      </c>
      <c r="L3489" s="5">
        <f t="shared" si="855"/>
        <v>12</v>
      </c>
      <c r="M3489" s="5">
        <f t="shared" si="85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4"/>
        <v>12</v>
      </c>
      <c r="C3490" s="5">
        <f t="shared" si="865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6"/>
        <v>45638</v>
      </c>
      <c r="L3490" s="5">
        <f t="shared" si="855"/>
        <v>12</v>
      </c>
      <c r="M3490" s="5">
        <f t="shared" si="85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4"/>
        <v>12</v>
      </c>
      <c r="C3491" s="5">
        <f t="shared" si="865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6"/>
        <v>45638</v>
      </c>
      <c r="L3491" s="5">
        <f t="shared" si="855"/>
        <v>12</v>
      </c>
      <c r="M3491" s="5">
        <f t="shared" si="85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4"/>
        <v>12</v>
      </c>
      <c r="C3492" s="5">
        <f t="shared" si="865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6"/>
        <v>45638</v>
      </c>
      <c r="L3492" s="5">
        <f t="shared" si="855"/>
        <v>12</v>
      </c>
      <c r="M3492" s="5">
        <f t="shared" si="85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4"/>
        <v>12</v>
      </c>
      <c r="C3493" s="5">
        <f t="shared" si="865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6"/>
        <v>45639</v>
      </c>
      <c r="L3493" s="5">
        <f t="shared" si="855"/>
        <v>12</v>
      </c>
      <c r="M3493" s="5">
        <f t="shared" si="85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4"/>
        <v>12</v>
      </c>
      <c r="C3494" s="5">
        <f t="shared" si="865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6"/>
        <v>45639</v>
      </c>
      <c r="L3494" s="5">
        <f t="shared" si="855"/>
        <v>12</v>
      </c>
      <c r="M3494" s="5">
        <f t="shared" si="85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4"/>
        <v>12</v>
      </c>
      <c r="C3495" s="5">
        <f t="shared" si="865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6"/>
        <v>45639</v>
      </c>
      <c r="L3495" s="5">
        <f t="shared" si="855"/>
        <v>12</v>
      </c>
      <c r="M3495" s="5">
        <f t="shared" si="85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4"/>
        <v>12</v>
      </c>
      <c r="C3496" s="5">
        <f t="shared" si="865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6"/>
        <v>45639</v>
      </c>
      <c r="L3496" s="5">
        <f t="shared" si="855"/>
        <v>12</v>
      </c>
      <c r="M3496" s="5">
        <f t="shared" si="85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4"/>
        <v>12</v>
      </c>
      <c r="C3497" s="5">
        <f t="shared" si="865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6"/>
        <v>45639</v>
      </c>
      <c r="L3497" s="5">
        <f t="shared" si="855"/>
        <v>12</v>
      </c>
      <c r="M3497" s="5">
        <f t="shared" si="85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4"/>
        <v>12</v>
      </c>
      <c r="C3498" s="5">
        <f t="shared" si="865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6"/>
        <v>45760</v>
      </c>
      <c r="L3498" s="5">
        <f t="shared" si="855"/>
        <v>4</v>
      </c>
      <c r="M3498" s="5">
        <f t="shared" si="85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4"/>
        <v>12</v>
      </c>
      <c r="C3499" s="5">
        <f t="shared" si="865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6"/>
        <v>45643</v>
      </c>
      <c r="L3499" s="5">
        <f t="shared" si="855"/>
        <v>12</v>
      </c>
      <c r="M3499" s="5">
        <f t="shared" si="85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4"/>
        <v>12</v>
      </c>
      <c r="C3500" s="5">
        <f t="shared" si="865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6"/>
        <v>45643</v>
      </c>
      <c r="L3500" s="5">
        <f t="shared" si="855"/>
        <v>12</v>
      </c>
      <c r="M3500" s="5">
        <f t="shared" si="85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4"/>
        <v>12</v>
      </c>
      <c r="C3501" s="5">
        <f t="shared" si="865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6"/>
        <v>45643</v>
      </c>
      <c r="L3501" s="5">
        <f t="shared" si="855"/>
        <v>12</v>
      </c>
      <c r="M3501" s="5">
        <f t="shared" si="85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4"/>
        <v>12</v>
      </c>
      <c r="C3502" s="5">
        <f t="shared" si="865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6"/>
        <v>45643</v>
      </c>
      <c r="L3502" s="5">
        <f t="shared" si="855"/>
        <v>12</v>
      </c>
      <c r="M3502" s="5">
        <f t="shared" si="85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4"/>
        <v>12</v>
      </c>
      <c r="C3503" s="5">
        <f t="shared" si="865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6"/>
        <v>45643</v>
      </c>
      <c r="L3503" s="5">
        <f t="shared" ref="L3503:L3555" si="883">MONTH(K3503)</f>
        <v>12</v>
      </c>
      <c r="M3503" s="5">
        <f t="shared" ref="M3503:M3555" si="884">YEAR(K3503)</f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4"/>
        <v>12</v>
      </c>
      <c r="C3504" s="5">
        <f t="shared" si="865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6"/>
        <v>45643</v>
      </c>
      <c r="L3504" s="5">
        <f t="shared" si="883"/>
        <v>12</v>
      </c>
      <c r="M3504" s="5">
        <f t="shared" si="884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4"/>
        <v>12</v>
      </c>
      <c r="C3505" s="5">
        <f t="shared" si="865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6"/>
        <v>45643</v>
      </c>
      <c r="L3505" s="5">
        <f t="shared" si="883"/>
        <v>12</v>
      </c>
      <c r="M3505" s="5">
        <f t="shared" si="884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4"/>
        <v>12</v>
      </c>
      <c r="C3506" s="5">
        <f t="shared" si="865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6"/>
        <v>45643</v>
      </c>
      <c r="L3506" s="5">
        <f t="shared" si="883"/>
        <v>12</v>
      </c>
      <c r="M3506" s="5">
        <f t="shared" si="884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4"/>
        <v>12</v>
      </c>
      <c r="C3507" s="5">
        <f t="shared" si="865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6"/>
        <v>45643</v>
      </c>
      <c r="L3507" s="5">
        <f t="shared" si="883"/>
        <v>12</v>
      </c>
      <c r="M3507" s="5">
        <f t="shared" si="884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4"/>
        <v>12</v>
      </c>
      <c r="C3508" s="5">
        <f t="shared" si="865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6"/>
        <v>45643</v>
      </c>
      <c r="L3508" s="5">
        <f t="shared" si="883"/>
        <v>12</v>
      </c>
      <c r="M3508" s="5">
        <f t="shared" si="884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4"/>
        <v>12</v>
      </c>
      <c r="C3509" s="5">
        <f t="shared" si="865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6"/>
        <v>45645</v>
      </c>
      <c r="L3509" s="5">
        <f t="shared" si="883"/>
        <v>12</v>
      </c>
      <c r="M3509" s="5">
        <f t="shared" si="884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4"/>
        <v>12</v>
      </c>
      <c r="C3510" s="5">
        <f t="shared" si="865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6"/>
        <v>45645</v>
      </c>
      <c r="L3510" s="5">
        <f t="shared" si="883"/>
        <v>12</v>
      </c>
      <c r="M3510" s="5">
        <f t="shared" si="884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4"/>
        <v>12</v>
      </c>
      <c r="C3511" s="5">
        <f t="shared" si="865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6"/>
        <v>45645</v>
      </c>
      <c r="L3511" s="5">
        <f t="shared" si="883"/>
        <v>12</v>
      </c>
      <c r="M3511" s="5">
        <f t="shared" si="884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4"/>
        <v>12</v>
      </c>
      <c r="C3512" s="5">
        <f t="shared" si="865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6"/>
        <v>45645</v>
      </c>
      <c r="L3512" s="5">
        <f t="shared" si="883"/>
        <v>12</v>
      </c>
      <c r="M3512" s="5">
        <f t="shared" si="884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4"/>
        <v>12</v>
      </c>
      <c r="C3513" s="5">
        <f t="shared" si="865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6"/>
        <v>45646</v>
      </c>
      <c r="L3513" s="5">
        <f t="shared" si="883"/>
        <v>12</v>
      </c>
      <c r="M3513" s="5">
        <f t="shared" si="884"/>
        <v>2024</v>
      </c>
      <c r="N3513" s="12">
        <v>216</v>
      </c>
      <c r="O3513" s="6">
        <f>-N3513</f>
        <v>-216</v>
      </c>
      <c r="P3513" s="12">
        <f t="shared" ref="P3513:P3514" si="885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4"/>
        <v>12</v>
      </c>
      <c r="C3514" s="5">
        <f t="shared" si="865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6"/>
        <v>45646</v>
      </c>
      <c r="L3514" s="5">
        <f t="shared" si="883"/>
        <v>12</v>
      </c>
      <c r="M3514" s="5">
        <f t="shared" si="884"/>
        <v>2024</v>
      </c>
      <c r="N3514" s="12">
        <v>890</v>
      </c>
      <c r="O3514" s="6">
        <f>-N3514</f>
        <v>-890</v>
      </c>
      <c r="P3514" s="12">
        <f t="shared" si="885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4"/>
        <v>12</v>
      </c>
      <c r="C3515" s="5">
        <f t="shared" si="865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6"/>
        <v>45677</v>
      </c>
      <c r="L3515" s="5">
        <f t="shared" si="883"/>
        <v>1</v>
      </c>
      <c r="M3515" s="5">
        <f t="shared" si="884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4"/>
        <v>12</v>
      </c>
      <c r="C3516" s="5">
        <f t="shared" si="865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6"/>
        <v>45677</v>
      </c>
      <c r="L3516" s="5">
        <f t="shared" si="883"/>
        <v>1</v>
      </c>
      <c r="M3516" s="5">
        <f t="shared" si="884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4"/>
        <v>12</v>
      </c>
      <c r="C3517" s="5">
        <f t="shared" si="865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6"/>
        <v>45677</v>
      </c>
      <c r="L3517" s="5">
        <f t="shared" si="883"/>
        <v>1</v>
      </c>
      <c r="M3517" s="5">
        <f t="shared" si="884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4"/>
        <v>12</v>
      </c>
      <c r="C3518" s="5">
        <f t="shared" si="865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6"/>
        <v>45677</v>
      </c>
      <c r="L3518" s="5">
        <f t="shared" si="883"/>
        <v>1</v>
      </c>
      <c r="M3518" s="5">
        <f t="shared" si="884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4"/>
        <v>12</v>
      </c>
      <c r="C3519" s="5">
        <f t="shared" si="865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6"/>
        <v>45677</v>
      </c>
      <c r="L3519" s="5">
        <f t="shared" si="883"/>
        <v>1</v>
      </c>
      <c r="M3519" s="5">
        <f t="shared" si="884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4"/>
        <v>12</v>
      </c>
      <c r="C3520" s="5">
        <f t="shared" si="865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6"/>
        <v>45677</v>
      </c>
      <c r="L3520" s="5">
        <f t="shared" si="883"/>
        <v>1</v>
      </c>
      <c r="M3520" s="5">
        <f t="shared" si="884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4"/>
        <v>12</v>
      </c>
      <c r="C3521" s="5">
        <f t="shared" si="865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6"/>
        <v>45677</v>
      </c>
      <c r="L3521" s="5">
        <f t="shared" si="883"/>
        <v>1</v>
      </c>
      <c r="M3521" s="5">
        <f t="shared" si="884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4"/>
        <v>12</v>
      </c>
      <c r="C3522" s="5">
        <f t="shared" si="865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6"/>
        <v>45677</v>
      </c>
      <c r="L3522" s="5">
        <f t="shared" si="883"/>
        <v>1</v>
      </c>
      <c r="M3522" s="5">
        <f t="shared" si="884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6">MONTH(A3523)</f>
        <v>12</v>
      </c>
      <c r="C3523" s="5">
        <f t="shared" ref="C3523:C3586" si="887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8">A3523+J3523</f>
        <v>45649</v>
      </c>
      <c r="L3523" s="5">
        <f t="shared" si="883"/>
        <v>12</v>
      </c>
      <c r="M3523" s="5">
        <f t="shared" si="884"/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6"/>
        <v>12</v>
      </c>
      <c r="C3524" s="5">
        <f t="shared" si="887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8"/>
        <v>45649</v>
      </c>
      <c r="L3524" s="5">
        <f t="shared" si="883"/>
        <v>12</v>
      </c>
      <c r="M3524" s="5">
        <f t="shared" si="884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6"/>
        <v>12</v>
      </c>
      <c r="C3525" s="5">
        <f t="shared" si="887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8"/>
        <v>45649</v>
      </c>
      <c r="L3525" s="5">
        <f t="shared" si="883"/>
        <v>12</v>
      </c>
      <c r="M3525" s="5">
        <f t="shared" si="884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6"/>
        <v>12</v>
      </c>
      <c r="C3526" s="5">
        <f t="shared" si="887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8"/>
        <v>45649</v>
      </c>
      <c r="L3526" s="5">
        <f t="shared" si="883"/>
        <v>12</v>
      </c>
      <c r="M3526" s="5">
        <f t="shared" si="884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6"/>
        <v>12</v>
      </c>
      <c r="C3527" s="5">
        <f t="shared" si="887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8"/>
        <v>45650</v>
      </c>
      <c r="L3527" s="5">
        <f t="shared" si="883"/>
        <v>12</v>
      </c>
      <c r="M3527" s="5">
        <f t="shared" si="884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6"/>
        <v>12</v>
      </c>
      <c r="C3528" s="5">
        <f t="shared" si="887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8"/>
        <v>45650</v>
      </c>
      <c r="L3528" s="5">
        <f t="shared" si="883"/>
        <v>12</v>
      </c>
      <c r="M3528" s="5">
        <f t="shared" si="884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6"/>
        <v>12</v>
      </c>
      <c r="C3529" s="5">
        <f t="shared" si="887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8"/>
        <v>45650</v>
      </c>
      <c r="L3529" s="5">
        <f t="shared" si="883"/>
        <v>12</v>
      </c>
      <c r="M3529" s="5">
        <f t="shared" si="884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6"/>
        <v>12</v>
      </c>
      <c r="C3530" s="5">
        <f t="shared" si="887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8"/>
        <v>45650</v>
      </c>
      <c r="L3530" s="5">
        <f t="shared" si="883"/>
        <v>12</v>
      </c>
      <c r="M3530" s="5">
        <f t="shared" si="884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6"/>
        <v>12</v>
      </c>
      <c r="C3531" s="5">
        <f t="shared" si="887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8"/>
        <v>45650</v>
      </c>
      <c r="L3531" s="5">
        <f t="shared" si="883"/>
        <v>12</v>
      </c>
      <c r="M3531" s="5">
        <f t="shared" si="884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6"/>
        <v>12</v>
      </c>
      <c r="C3532" s="5">
        <f t="shared" si="887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8"/>
        <v>45650</v>
      </c>
      <c r="L3532" s="5">
        <f t="shared" si="883"/>
        <v>12</v>
      </c>
      <c r="M3532" s="5">
        <f t="shared" si="884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6"/>
        <v>12</v>
      </c>
      <c r="C3533" s="5">
        <f t="shared" si="887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8"/>
        <v>45650</v>
      </c>
      <c r="L3533" s="5">
        <f t="shared" si="883"/>
        <v>12</v>
      </c>
      <c r="M3533" s="5">
        <f t="shared" si="884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6"/>
        <v>12</v>
      </c>
      <c r="C3534" s="5">
        <f t="shared" si="887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8"/>
        <v>45650</v>
      </c>
      <c r="L3534" s="5">
        <f t="shared" si="883"/>
        <v>12</v>
      </c>
      <c r="M3534" s="5">
        <f t="shared" si="884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6"/>
        <v>12</v>
      </c>
      <c r="C3535" s="5">
        <f t="shared" si="887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8"/>
        <v>45650</v>
      </c>
      <c r="L3535" s="5">
        <f t="shared" si="883"/>
        <v>12</v>
      </c>
      <c r="M3535" s="5">
        <f t="shared" si="884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6"/>
        <v>12</v>
      </c>
      <c r="C3536" s="5">
        <f t="shared" si="887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8"/>
        <v>45650</v>
      </c>
      <c r="L3536" s="5">
        <f t="shared" si="883"/>
        <v>12</v>
      </c>
      <c r="M3536" s="5">
        <f t="shared" si="884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6"/>
        <v>12</v>
      </c>
      <c r="C3537" s="5">
        <f t="shared" si="887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8"/>
        <v>45650</v>
      </c>
      <c r="L3537" s="5">
        <f t="shared" si="883"/>
        <v>12</v>
      </c>
      <c r="M3537" s="5">
        <f t="shared" si="884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6"/>
        <v>12</v>
      </c>
      <c r="C3538" s="5">
        <f t="shared" si="887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8"/>
        <v>45650</v>
      </c>
      <c r="L3538" s="5">
        <f t="shared" si="883"/>
        <v>12</v>
      </c>
      <c r="M3538" s="5">
        <f t="shared" si="884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6"/>
        <v>12</v>
      </c>
      <c r="C3539" s="5">
        <f t="shared" si="887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8"/>
        <v>45653</v>
      </c>
      <c r="L3539" s="5">
        <f t="shared" si="883"/>
        <v>12</v>
      </c>
      <c r="M3539" s="5">
        <f t="shared" si="884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6"/>
        <v>12</v>
      </c>
      <c r="C3540" s="5">
        <f t="shared" si="887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8"/>
        <v>45653</v>
      </c>
      <c r="L3540" s="5">
        <f t="shared" si="883"/>
        <v>12</v>
      </c>
      <c r="M3540" s="5">
        <f t="shared" si="884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6"/>
        <v>12</v>
      </c>
      <c r="C3541" s="5">
        <f t="shared" si="887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8"/>
        <v>45653</v>
      </c>
      <c r="L3541" s="5">
        <f t="shared" si="883"/>
        <v>12</v>
      </c>
      <c r="M3541" s="5">
        <f t="shared" si="884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6"/>
        <v>12</v>
      </c>
      <c r="C3542" s="5">
        <f t="shared" si="887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8"/>
        <v>45653</v>
      </c>
      <c r="L3542" s="5">
        <f t="shared" si="883"/>
        <v>12</v>
      </c>
      <c r="M3542" s="5">
        <f t="shared" si="884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6"/>
        <v>12</v>
      </c>
      <c r="C3543" s="5">
        <f t="shared" si="887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8"/>
        <v>45653</v>
      </c>
      <c r="L3543" s="5">
        <f t="shared" si="883"/>
        <v>12</v>
      </c>
      <c r="M3543" s="5">
        <f t="shared" si="884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6"/>
        <v>12</v>
      </c>
      <c r="C3544" s="5">
        <f t="shared" si="887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8"/>
        <v>45653</v>
      </c>
      <c r="L3544" s="5">
        <f t="shared" si="883"/>
        <v>12</v>
      </c>
      <c r="M3544" s="5">
        <f t="shared" si="884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6"/>
        <v>12</v>
      </c>
      <c r="C3545" s="5">
        <f t="shared" si="887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8"/>
        <v>45653</v>
      </c>
      <c r="L3545" s="5">
        <f t="shared" si="883"/>
        <v>12</v>
      </c>
      <c r="M3545" s="5">
        <f t="shared" si="884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6"/>
        <v>12</v>
      </c>
      <c r="C3546" s="5">
        <f t="shared" si="887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8"/>
        <v>45654</v>
      </c>
      <c r="L3546" s="5">
        <f t="shared" si="883"/>
        <v>12</v>
      </c>
      <c r="M3546" s="5">
        <f t="shared" si="884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6"/>
        <v>12</v>
      </c>
      <c r="C3547" s="5">
        <f t="shared" si="887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8"/>
        <v>45654</v>
      </c>
      <c r="L3547" s="5">
        <f t="shared" si="883"/>
        <v>12</v>
      </c>
      <c r="M3547" s="5">
        <f t="shared" si="884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6"/>
        <v>12</v>
      </c>
      <c r="C3548" s="5">
        <f t="shared" si="887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8"/>
        <v>45654</v>
      </c>
      <c r="L3548" s="5">
        <f t="shared" si="883"/>
        <v>12</v>
      </c>
      <c r="M3548" s="5">
        <f t="shared" si="884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6"/>
        <v>12</v>
      </c>
      <c r="C3549" s="5">
        <f t="shared" si="887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8"/>
        <v>45654</v>
      </c>
      <c r="L3549" s="5">
        <f t="shared" si="883"/>
        <v>12</v>
      </c>
      <c r="M3549" s="5">
        <f t="shared" si="884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6"/>
        <v>12</v>
      </c>
      <c r="C3550" s="5">
        <f t="shared" si="887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8"/>
        <v>45656</v>
      </c>
      <c r="L3550" s="5">
        <f t="shared" si="883"/>
        <v>12</v>
      </c>
      <c r="M3550" s="5">
        <f t="shared" si="884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6"/>
        <v>12</v>
      </c>
      <c r="C3551" s="5">
        <f t="shared" si="887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8"/>
        <v>45702</v>
      </c>
      <c r="L3551" s="5">
        <f t="shared" si="883"/>
        <v>2</v>
      </c>
      <c r="M3551" s="5">
        <f t="shared" si="884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6"/>
        <v>12</v>
      </c>
      <c r="C3552" s="5">
        <f t="shared" si="887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8"/>
        <v>45702</v>
      </c>
      <c r="L3552" s="5">
        <f t="shared" si="883"/>
        <v>2</v>
      </c>
      <c r="M3552" s="5">
        <f t="shared" si="884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6"/>
        <v>12</v>
      </c>
      <c r="C3553" s="5">
        <f t="shared" si="887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8"/>
        <v>45702</v>
      </c>
      <c r="L3553" s="5">
        <f t="shared" si="883"/>
        <v>2</v>
      </c>
      <c r="M3553" s="5">
        <f t="shared" si="884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6"/>
        <v>12</v>
      </c>
      <c r="C3554" s="5">
        <f t="shared" si="887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8"/>
        <v>45657</v>
      </c>
      <c r="L3554" s="5">
        <f t="shared" si="883"/>
        <v>12</v>
      </c>
      <c r="M3554" s="5">
        <f t="shared" si="884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6"/>
        <v>12</v>
      </c>
      <c r="C3555" s="5">
        <f t="shared" si="887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8"/>
        <v>45657</v>
      </c>
      <c r="L3555" s="5">
        <f t="shared" si="883"/>
        <v>12</v>
      </c>
      <c r="M3555" s="5">
        <f t="shared" si="884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6"/>
        <v>1</v>
      </c>
      <c r="C3556" s="5">
        <f t="shared" si="887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8"/>
        <v>45704</v>
      </c>
      <c r="L3556" s="5">
        <f t="shared" ref="L3556:L3618" si="901">MONTH(K3556)</f>
        <v>2</v>
      </c>
      <c r="M3556" s="5">
        <f t="shared" ref="M3556:M3618" si="902">YEAR(K3556)</f>
        <v>2025</v>
      </c>
      <c r="N3556" s="135">
        <v>228</v>
      </c>
      <c r="O3556" s="6">
        <f>-N3556</f>
        <v>-228</v>
      </c>
      <c r="P3556" s="12">
        <f t="shared" ref="P3556:P3618" si="903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6"/>
        <v>1</v>
      </c>
      <c r="C3557" s="5">
        <f t="shared" si="887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8"/>
        <v>45659</v>
      </c>
      <c r="L3557" s="5">
        <f t="shared" si="901"/>
        <v>1</v>
      </c>
      <c r="M3557" s="5">
        <f t="shared" si="902"/>
        <v>2025</v>
      </c>
      <c r="N3557" s="135">
        <v>650</v>
      </c>
      <c r="O3557" s="6">
        <f>-N3557</f>
        <v>-650</v>
      </c>
      <c r="P3557" s="12">
        <f t="shared" si="903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6"/>
        <v>1</v>
      </c>
      <c r="C3558" s="5">
        <f t="shared" si="887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8"/>
        <v>45660</v>
      </c>
      <c r="L3558" s="5">
        <f t="shared" si="901"/>
        <v>1</v>
      </c>
      <c r="M3558" s="5">
        <f t="shared" si="902"/>
        <v>2025</v>
      </c>
      <c r="N3558" s="135">
        <v>1755</v>
      </c>
      <c r="O3558" s="12"/>
      <c r="P3558" s="12">
        <f t="shared" si="903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6"/>
        <v>1</v>
      </c>
      <c r="C3559" s="5">
        <f t="shared" si="887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8"/>
        <v>45660</v>
      </c>
      <c r="L3559" s="5">
        <f t="shared" si="901"/>
        <v>1</v>
      </c>
      <c r="M3559" s="5">
        <f t="shared" si="902"/>
        <v>2025</v>
      </c>
      <c r="N3559" s="135">
        <v>110</v>
      </c>
      <c r="O3559" s="12"/>
      <c r="P3559" s="12">
        <f t="shared" si="903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6"/>
        <v>1</v>
      </c>
      <c r="C3560" s="5">
        <f t="shared" si="887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8"/>
        <v>45660</v>
      </c>
      <c r="L3560" s="5">
        <f t="shared" si="901"/>
        <v>1</v>
      </c>
      <c r="M3560" s="5">
        <f t="shared" si="902"/>
        <v>2025</v>
      </c>
      <c r="N3560" s="135">
        <v>420</v>
      </c>
      <c r="O3560" s="12"/>
      <c r="P3560" s="12">
        <f t="shared" si="903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6"/>
        <v>1</v>
      </c>
      <c r="C3561" s="5">
        <f t="shared" si="887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8"/>
        <v>45660</v>
      </c>
      <c r="L3561" s="5">
        <f t="shared" si="901"/>
        <v>1</v>
      </c>
      <c r="M3561" s="5">
        <f t="shared" si="902"/>
        <v>2025</v>
      </c>
      <c r="N3561" s="135">
        <v>312.5</v>
      </c>
      <c r="O3561" s="6">
        <f t="shared" ref="O3561" si="904">-N3561</f>
        <v>-312.5</v>
      </c>
      <c r="P3561" s="12">
        <f t="shared" si="903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6"/>
        <v>1</v>
      </c>
      <c r="C3562" s="5">
        <f t="shared" si="887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8"/>
        <v>45660</v>
      </c>
      <c r="L3562" s="5">
        <f t="shared" si="901"/>
        <v>1</v>
      </c>
      <c r="M3562" s="5">
        <f t="shared" si="902"/>
        <v>2025</v>
      </c>
      <c r="N3562" s="135">
        <v>12960</v>
      </c>
      <c r="O3562" s="12">
        <f>-7438.6-4500-1021.4</f>
        <v>-12960</v>
      </c>
      <c r="P3562" s="12">
        <f t="shared" si="903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6"/>
        <v>1</v>
      </c>
      <c r="C3563" s="5">
        <f t="shared" si="887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8"/>
        <v>45660</v>
      </c>
      <c r="L3563" s="5">
        <f t="shared" si="901"/>
        <v>1</v>
      </c>
      <c r="M3563" s="5">
        <f t="shared" si="902"/>
        <v>2025</v>
      </c>
      <c r="N3563" s="135">
        <v>5220</v>
      </c>
      <c r="O3563" s="12">
        <f>-1478.6-2000-1741.4</f>
        <v>-5220</v>
      </c>
      <c r="P3563" s="12">
        <f t="shared" si="903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6"/>
        <v>1</v>
      </c>
      <c r="C3564" s="5">
        <f t="shared" si="887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8"/>
        <v>45660</v>
      </c>
      <c r="L3564" s="5">
        <f t="shared" si="901"/>
        <v>1</v>
      </c>
      <c r="M3564" s="5">
        <f t="shared" si="902"/>
        <v>2025</v>
      </c>
      <c r="N3564" s="135">
        <v>3577.5</v>
      </c>
      <c r="O3564" s="6">
        <f t="shared" ref="O3564:O3565" si="905">-N3564</f>
        <v>-3577.5</v>
      </c>
      <c r="P3564" s="12">
        <f t="shared" si="903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6"/>
        <v>1</v>
      </c>
      <c r="C3565" s="5">
        <f t="shared" si="887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8"/>
        <v>45660</v>
      </c>
      <c r="L3565" s="5">
        <f t="shared" si="901"/>
        <v>1</v>
      </c>
      <c r="M3565" s="5">
        <f t="shared" si="902"/>
        <v>2025</v>
      </c>
      <c r="N3565" s="135">
        <v>575</v>
      </c>
      <c r="O3565" s="6">
        <f t="shared" si="905"/>
        <v>-575</v>
      </c>
      <c r="P3565" s="12">
        <f t="shared" si="903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6"/>
        <v>1</v>
      </c>
      <c r="C3566" s="5">
        <f t="shared" si="887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8"/>
        <v>45660</v>
      </c>
      <c r="L3566" s="5">
        <f t="shared" si="901"/>
        <v>1</v>
      </c>
      <c r="M3566" s="5">
        <f t="shared" si="902"/>
        <v>2025</v>
      </c>
      <c r="N3566" s="135">
        <v>1950</v>
      </c>
      <c r="O3566" s="12">
        <f>-1606.1-343.9</f>
        <v>-1950</v>
      </c>
      <c r="P3566" s="12">
        <f t="shared" si="903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6"/>
        <v>1</v>
      </c>
      <c r="C3567" s="5">
        <f t="shared" si="887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8"/>
        <v>45664</v>
      </c>
      <c r="L3567" s="5">
        <f t="shared" si="901"/>
        <v>1</v>
      </c>
      <c r="M3567" s="5">
        <f t="shared" si="902"/>
        <v>2025</v>
      </c>
      <c r="N3567" s="135">
        <v>3465</v>
      </c>
      <c r="O3567" s="12"/>
      <c r="P3567" s="12">
        <f t="shared" si="903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6"/>
        <v>1</v>
      </c>
      <c r="C3568" s="5">
        <f t="shared" si="887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8"/>
        <v>45664</v>
      </c>
      <c r="L3568" s="5">
        <f t="shared" si="901"/>
        <v>1</v>
      </c>
      <c r="M3568" s="5">
        <f t="shared" si="902"/>
        <v>2025</v>
      </c>
      <c r="N3568" s="135">
        <v>810</v>
      </c>
      <c r="O3568" s="12"/>
      <c r="P3568" s="12">
        <f t="shared" si="903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6"/>
        <v>1</v>
      </c>
      <c r="C3569" s="5">
        <f t="shared" si="887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8"/>
        <v>45664</v>
      </c>
      <c r="L3569" s="5">
        <f t="shared" si="901"/>
        <v>1</v>
      </c>
      <c r="M3569" s="5">
        <f t="shared" si="902"/>
        <v>2025</v>
      </c>
      <c r="N3569" s="135">
        <v>280</v>
      </c>
      <c r="O3569" s="12"/>
      <c r="P3569" s="12">
        <f t="shared" si="903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6"/>
        <v>1</v>
      </c>
      <c r="C3570" s="5">
        <f t="shared" si="887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8"/>
        <v>45664</v>
      </c>
      <c r="L3570" s="5">
        <f t="shared" si="901"/>
        <v>1</v>
      </c>
      <c r="M3570" s="5">
        <f t="shared" si="902"/>
        <v>2025</v>
      </c>
      <c r="N3570" s="135">
        <v>563.20000000000005</v>
      </c>
      <c r="O3570" s="12"/>
      <c r="P3570" s="12">
        <f t="shared" si="903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6"/>
        <v>1</v>
      </c>
      <c r="C3571" s="5">
        <f t="shared" si="887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8"/>
        <v>45664</v>
      </c>
      <c r="L3571" s="5">
        <f t="shared" si="901"/>
        <v>1</v>
      </c>
      <c r="M3571" s="5">
        <f t="shared" si="902"/>
        <v>2025</v>
      </c>
      <c r="N3571" s="135">
        <v>190</v>
      </c>
      <c r="O3571" s="12"/>
      <c r="P3571" s="12">
        <f t="shared" si="903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6"/>
        <v>1</v>
      </c>
      <c r="C3572" s="5">
        <f t="shared" si="887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8"/>
        <v>45664</v>
      </c>
      <c r="L3572" s="5">
        <f t="shared" si="901"/>
        <v>1</v>
      </c>
      <c r="M3572" s="5">
        <f t="shared" si="902"/>
        <v>2025</v>
      </c>
      <c r="N3572" s="135">
        <v>170</v>
      </c>
      <c r="O3572" s="12"/>
      <c r="P3572" s="12">
        <f t="shared" si="903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6"/>
        <v>1</v>
      </c>
      <c r="C3573" s="5">
        <f t="shared" si="887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8"/>
        <v>45664</v>
      </c>
      <c r="L3573" s="5">
        <f t="shared" si="901"/>
        <v>1</v>
      </c>
      <c r="M3573" s="5">
        <f t="shared" si="902"/>
        <v>2025</v>
      </c>
      <c r="N3573" s="135">
        <v>320</v>
      </c>
      <c r="O3573" s="12"/>
      <c r="P3573" s="12">
        <f t="shared" si="903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6"/>
        <v>1</v>
      </c>
      <c r="C3574" s="5">
        <f t="shared" si="887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8"/>
        <v>45664</v>
      </c>
      <c r="L3574" s="5">
        <f t="shared" si="901"/>
        <v>1</v>
      </c>
      <c r="M3574" s="5">
        <f t="shared" si="902"/>
        <v>2025</v>
      </c>
      <c r="N3574" s="135">
        <v>120</v>
      </c>
      <c r="O3574" s="12"/>
      <c r="P3574" s="12">
        <f t="shared" si="903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6"/>
        <v>1</v>
      </c>
      <c r="C3575" s="5">
        <f t="shared" si="887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8"/>
        <v>45664</v>
      </c>
      <c r="L3575" s="5">
        <f t="shared" si="901"/>
        <v>1</v>
      </c>
      <c r="M3575" s="5">
        <f t="shared" si="902"/>
        <v>2025</v>
      </c>
      <c r="N3575" s="135">
        <v>420</v>
      </c>
      <c r="O3575" s="12"/>
      <c r="P3575" s="12">
        <f t="shared" si="903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6"/>
        <v>1</v>
      </c>
      <c r="C3576" s="5">
        <f t="shared" si="887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8"/>
        <v>45664</v>
      </c>
      <c r="L3576" s="5">
        <f t="shared" si="901"/>
        <v>1</v>
      </c>
      <c r="M3576" s="5">
        <f t="shared" si="902"/>
        <v>2025</v>
      </c>
      <c r="N3576" s="135">
        <v>180</v>
      </c>
      <c r="O3576" s="12"/>
      <c r="P3576" s="12">
        <f t="shared" si="903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6"/>
        <v>1</v>
      </c>
      <c r="C3577" s="5">
        <f t="shared" si="887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8"/>
        <v>45665</v>
      </c>
      <c r="L3577" s="5">
        <f t="shared" si="901"/>
        <v>1</v>
      </c>
      <c r="M3577" s="5">
        <f t="shared" si="902"/>
        <v>2025</v>
      </c>
      <c r="N3577" s="135">
        <v>125</v>
      </c>
      <c r="O3577" s="6">
        <f t="shared" ref="O3577:O3578" si="906">-N3577</f>
        <v>-125</v>
      </c>
      <c r="P3577" s="12">
        <f t="shared" si="903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6"/>
        <v>1</v>
      </c>
      <c r="C3578" s="5">
        <f t="shared" si="887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8"/>
        <v>45665</v>
      </c>
      <c r="L3578" s="5">
        <f t="shared" si="901"/>
        <v>1</v>
      </c>
      <c r="M3578" s="5">
        <f t="shared" si="902"/>
        <v>2025</v>
      </c>
      <c r="N3578" s="135">
        <v>8100</v>
      </c>
      <c r="O3578" s="6">
        <f t="shared" si="906"/>
        <v>-8100</v>
      </c>
      <c r="P3578" s="12">
        <f t="shared" si="903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6"/>
        <v>1</v>
      </c>
      <c r="C3579" s="5">
        <f t="shared" si="887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8"/>
        <v>45665</v>
      </c>
      <c r="L3579" s="5">
        <f t="shared" si="901"/>
        <v>1</v>
      </c>
      <c r="M3579" s="5">
        <f t="shared" si="902"/>
        <v>2025</v>
      </c>
      <c r="N3579" s="135">
        <v>2610</v>
      </c>
      <c r="O3579" s="12">
        <f>-1431.1-1178.9</f>
        <v>-2610</v>
      </c>
      <c r="P3579" s="12">
        <f t="shared" si="903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6"/>
        <v>1</v>
      </c>
      <c r="C3580" s="5">
        <f t="shared" si="887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8"/>
        <v>45665</v>
      </c>
      <c r="L3580" s="5">
        <f t="shared" si="901"/>
        <v>1</v>
      </c>
      <c r="M3580" s="5">
        <f t="shared" si="902"/>
        <v>2025</v>
      </c>
      <c r="N3580" s="135">
        <v>1732.5</v>
      </c>
      <c r="O3580" s="6">
        <f t="shared" ref="O3580:O3583" si="907">-N3580</f>
        <v>-1732.5</v>
      </c>
      <c r="P3580" s="12">
        <f t="shared" si="903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6"/>
        <v>1</v>
      </c>
      <c r="C3581" s="5">
        <f t="shared" si="887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8"/>
        <v>45665</v>
      </c>
      <c r="L3581" s="5">
        <f t="shared" si="901"/>
        <v>1</v>
      </c>
      <c r="M3581" s="5">
        <f t="shared" si="902"/>
        <v>2025</v>
      </c>
      <c r="N3581" s="135">
        <v>690</v>
      </c>
      <c r="O3581" s="6">
        <f t="shared" si="907"/>
        <v>-690</v>
      </c>
      <c r="P3581" s="12">
        <f t="shared" si="903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6"/>
        <v>1</v>
      </c>
      <c r="C3582" s="5">
        <f t="shared" si="887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8"/>
        <v>45665</v>
      </c>
      <c r="L3582" s="5">
        <f t="shared" si="901"/>
        <v>1</v>
      </c>
      <c r="M3582" s="5">
        <f t="shared" si="902"/>
        <v>2025</v>
      </c>
      <c r="N3582" s="135">
        <v>975</v>
      </c>
      <c r="O3582" s="6">
        <f t="shared" si="907"/>
        <v>-975</v>
      </c>
      <c r="P3582" s="12">
        <f t="shared" si="903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6"/>
        <v>1</v>
      </c>
      <c r="C3583" s="5">
        <f t="shared" si="887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8"/>
        <v>45667</v>
      </c>
      <c r="L3583" s="5">
        <f t="shared" si="901"/>
        <v>1</v>
      </c>
      <c r="M3583" s="5">
        <f t="shared" si="902"/>
        <v>2025</v>
      </c>
      <c r="N3583" s="135">
        <v>62.5</v>
      </c>
      <c r="O3583" s="6">
        <f t="shared" si="907"/>
        <v>-62.5</v>
      </c>
      <c r="P3583" s="12">
        <f t="shared" si="903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6"/>
        <v>1</v>
      </c>
      <c r="C3584" s="5">
        <f t="shared" si="887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8"/>
        <v>45667</v>
      </c>
      <c r="L3584" s="5">
        <f t="shared" si="901"/>
        <v>1</v>
      </c>
      <c r="M3584" s="5">
        <f t="shared" si="902"/>
        <v>2025</v>
      </c>
      <c r="N3584" s="135">
        <v>4860</v>
      </c>
      <c r="O3584" s="12">
        <f>-3861.1-998.9</f>
        <v>-4860</v>
      </c>
      <c r="P3584" s="12">
        <f t="shared" si="903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6"/>
        <v>1</v>
      </c>
      <c r="C3585" s="5">
        <f t="shared" si="887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8"/>
        <v>45667</v>
      </c>
      <c r="L3585" s="5">
        <f t="shared" si="901"/>
        <v>1</v>
      </c>
      <c r="M3585" s="5">
        <f t="shared" si="902"/>
        <v>2025</v>
      </c>
      <c r="N3585" s="135">
        <v>1566</v>
      </c>
      <c r="O3585" s="6">
        <f t="shared" ref="O3585:O3592" si="908">-N3585</f>
        <v>-1566</v>
      </c>
      <c r="P3585" s="12">
        <f t="shared" si="903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6"/>
        <v>1</v>
      </c>
      <c r="C3586" s="5">
        <f t="shared" si="887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8"/>
        <v>45667</v>
      </c>
      <c r="L3586" s="5">
        <f t="shared" si="901"/>
        <v>1</v>
      </c>
      <c r="M3586" s="5">
        <f t="shared" si="902"/>
        <v>2025</v>
      </c>
      <c r="N3586" s="135">
        <v>990</v>
      </c>
      <c r="O3586" s="6">
        <f t="shared" si="908"/>
        <v>-990</v>
      </c>
      <c r="P3586" s="12">
        <f t="shared" si="903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9">MONTH(A3587)</f>
        <v>1</v>
      </c>
      <c r="C3587" s="5">
        <f t="shared" ref="C3587:C3650" si="910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11">A3587+J3587</f>
        <v>45788</v>
      </c>
      <c r="L3587" s="5">
        <f t="shared" si="901"/>
        <v>5</v>
      </c>
      <c r="M3587" s="5">
        <f t="shared" si="902"/>
        <v>2025</v>
      </c>
      <c r="N3587" s="135">
        <v>12960</v>
      </c>
      <c r="O3587" s="6">
        <f t="shared" si="908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9"/>
        <v>1</v>
      </c>
      <c r="C3588" s="5">
        <f t="shared" si="910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11"/>
        <v>45788</v>
      </c>
      <c r="L3588" s="5">
        <f t="shared" si="901"/>
        <v>5</v>
      </c>
      <c r="M3588" s="5">
        <f t="shared" si="902"/>
        <v>2025</v>
      </c>
      <c r="N3588" s="135">
        <v>1740</v>
      </c>
      <c r="O3588" s="6">
        <f t="shared" si="908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9"/>
        <v>1</v>
      </c>
      <c r="C3589" s="5">
        <f t="shared" si="910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11"/>
        <v>45788</v>
      </c>
      <c r="L3589" s="5">
        <f t="shared" si="901"/>
        <v>5</v>
      </c>
      <c r="M3589" s="5">
        <f t="shared" si="902"/>
        <v>2025</v>
      </c>
      <c r="N3589" s="135">
        <v>1150</v>
      </c>
      <c r="O3589" s="6">
        <f t="shared" si="908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9"/>
        <v>1</v>
      </c>
      <c r="C3590" s="5">
        <f t="shared" si="910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11"/>
        <v>45788</v>
      </c>
      <c r="L3590" s="5">
        <f t="shared" si="901"/>
        <v>5</v>
      </c>
      <c r="M3590" s="5">
        <f t="shared" si="902"/>
        <v>2025</v>
      </c>
      <c r="N3590" s="135">
        <v>880</v>
      </c>
      <c r="O3590" s="6">
        <f t="shared" si="908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9"/>
        <v>1</v>
      </c>
      <c r="C3591" s="5">
        <f t="shared" si="910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11"/>
        <v>45788</v>
      </c>
      <c r="L3591" s="5">
        <f t="shared" si="901"/>
        <v>5</v>
      </c>
      <c r="M3591" s="5">
        <f t="shared" si="902"/>
        <v>2025</v>
      </c>
      <c r="N3591" s="135">
        <v>420</v>
      </c>
      <c r="O3591" s="6">
        <f t="shared" si="908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9"/>
        <v>1</v>
      </c>
      <c r="C3592" s="5">
        <f t="shared" si="910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11"/>
        <v>45788</v>
      </c>
      <c r="L3592" s="5">
        <f t="shared" si="901"/>
        <v>5</v>
      </c>
      <c r="M3592" s="5">
        <f t="shared" si="902"/>
        <v>2025</v>
      </c>
      <c r="N3592" s="135">
        <v>160</v>
      </c>
      <c r="O3592" s="6">
        <f t="shared" si="908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9"/>
        <v>1</v>
      </c>
      <c r="C3593" s="5">
        <f t="shared" si="910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11"/>
        <v>45671</v>
      </c>
      <c r="L3593" s="5">
        <f t="shared" si="901"/>
        <v>1</v>
      </c>
      <c r="M3593" s="5">
        <f t="shared" si="902"/>
        <v>2025</v>
      </c>
      <c r="N3593" s="135">
        <v>187.5</v>
      </c>
      <c r="O3593" s="6">
        <f t="shared" ref="O3593:O3598" si="914">-N3593</f>
        <v>-187.5</v>
      </c>
      <c r="P3593" s="12">
        <f t="shared" si="903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9"/>
        <v>1</v>
      </c>
      <c r="C3594" s="5">
        <f t="shared" si="910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11"/>
        <v>45671</v>
      </c>
      <c r="L3594" s="5">
        <f t="shared" si="901"/>
        <v>1</v>
      </c>
      <c r="M3594" s="5">
        <f t="shared" si="902"/>
        <v>2025</v>
      </c>
      <c r="N3594" s="135">
        <v>8100</v>
      </c>
      <c r="O3594" s="6">
        <f t="shared" si="914"/>
        <v>-8100</v>
      </c>
      <c r="P3594" s="12">
        <f t="shared" si="903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9"/>
        <v>1</v>
      </c>
      <c r="C3595" s="5">
        <f t="shared" si="910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11"/>
        <v>45671</v>
      </c>
      <c r="L3595" s="5">
        <f t="shared" si="901"/>
        <v>1</v>
      </c>
      <c r="M3595" s="5">
        <f t="shared" si="902"/>
        <v>2025</v>
      </c>
      <c r="N3595" s="135">
        <v>1566</v>
      </c>
      <c r="O3595" s="6">
        <f>-1157.6-408.4</f>
        <v>-1566</v>
      </c>
      <c r="P3595" s="12">
        <f t="shared" si="903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9"/>
        <v>1</v>
      </c>
      <c r="C3596" s="5">
        <f t="shared" si="910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11"/>
        <v>45671</v>
      </c>
      <c r="L3596" s="5">
        <f t="shared" si="901"/>
        <v>1</v>
      </c>
      <c r="M3596" s="5">
        <f t="shared" si="902"/>
        <v>2025</v>
      </c>
      <c r="N3596" s="135">
        <v>1980</v>
      </c>
      <c r="O3596" s="6">
        <f t="shared" si="914"/>
        <v>-1980</v>
      </c>
      <c r="P3596" s="12">
        <f t="shared" si="903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9"/>
        <v>1</v>
      </c>
      <c r="C3597" s="5">
        <f t="shared" si="910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11"/>
        <v>45671</v>
      </c>
      <c r="L3597" s="5">
        <f t="shared" si="901"/>
        <v>1</v>
      </c>
      <c r="M3597" s="5">
        <f t="shared" si="902"/>
        <v>2025</v>
      </c>
      <c r="N3597" s="135">
        <v>460</v>
      </c>
      <c r="O3597" s="6">
        <f t="shared" si="914"/>
        <v>-460</v>
      </c>
      <c r="P3597" s="12">
        <f t="shared" si="903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9"/>
        <v>1</v>
      </c>
      <c r="C3598" s="5">
        <f t="shared" si="910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11"/>
        <v>45671</v>
      </c>
      <c r="L3598" s="5">
        <f t="shared" si="901"/>
        <v>1</v>
      </c>
      <c r="M3598" s="5">
        <f t="shared" si="902"/>
        <v>2025</v>
      </c>
      <c r="N3598" s="135">
        <v>1000</v>
      </c>
      <c r="O3598" s="6">
        <f t="shared" si="914"/>
        <v>-1000</v>
      </c>
      <c r="P3598" s="12">
        <f t="shared" si="903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9"/>
        <v>1</v>
      </c>
      <c r="C3599" s="5">
        <f t="shared" si="910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11"/>
        <v>45672</v>
      </c>
      <c r="L3599" s="5">
        <f t="shared" si="901"/>
        <v>1</v>
      </c>
      <c r="M3599" s="5">
        <f t="shared" si="902"/>
        <v>2025</v>
      </c>
      <c r="N3599" s="135">
        <v>1755</v>
      </c>
      <c r="O3599" s="12"/>
      <c r="P3599" s="12">
        <f t="shared" si="903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9"/>
        <v>1</v>
      </c>
      <c r="C3600" s="5">
        <f t="shared" si="910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11"/>
        <v>45672</v>
      </c>
      <c r="L3600" s="5">
        <f t="shared" si="901"/>
        <v>1</v>
      </c>
      <c r="M3600" s="5">
        <f t="shared" si="902"/>
        <v>2025</v>
      </c>
      <c r="N3600" s="135">
        <v>405</v>
      </c>
      <c r="O3600" s="12"/>
      <c r="P3600" s="12">
        <f t="shared" si="903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9"/>
        <v>1</v>
      </c>
      <c r="C3601" s="5">
        <f t="shared" si="910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11"/>
        <v>45672</v>
      </c>
      <c r="L3601" s="5">
        <f t="shared" si="901"/>
        <v>1</v>
      </c>
      <c r="M3601" s="5">
        <f t="shared" si="902"/>
        <v>2025</v>
      </c>
      <c r="N3601" s="135">
        <v>125</v>
      </c>
      <c r="O3601" s="12"/>
      <c r="P3601" s="12">
        <f t="shared" si="903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9"/>
        <v>1</v>
      </c>
      <c r="C3602" s="5">
        <f t="shared" si="910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11"/>
        <v>45672</v>
      </c>
      <c r="L3602" s="5">
        <f t="shared" si="901"/>
        <v>1</v>
      </c>
      <c r="M3602" s="5">
        <f t="shared" si="902"/>
        <v>2025</v>
      </c>
      <c r="N3602" s="135">
        <v>390</v>
      </c>
      <c r="O3602" s="12"/>
      <c r="P3602" s="12">
        <f t="shared" si="903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9"/>
        <v>1</v>
      </c>
      <c r="C3603" s="5">
        <f t="shared" si="910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11"/>
        <v>45673</v>
      </c>
      <c r="L3603" s="5">
        <f t="shared" si="901"/>
        <v>1</v>
      </c>
      <c r="M3603" s="5">
        <f t="shared" si="902"/>
        <v>2025</v>
      </c>
      <c r="N3603" s="135">
        <v>1732.5</v>
      </c>
      <c r="O3603" s="6">
        <f t="shared" ref="O3603" si="915">-N3603</f>
        <v>-1732.5</v>
      </c>
      <c r="P3603" s="12">
        <f t="shared" si="903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9"/>
        <v>1</v>
      </c>
      <c r="C3604" s="5">
        <f t="shared" si="910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11"/>
        <v>45673</v>
      </c>
      <c r="L3604" s="5">
        <f t="shared" si="901"/>
        <v>1</v>
      </c>
      <c r="M3604" s="5">
        <f t="shared" si="902"/>
        <v>2025</v>
      </c>
      <c r="N3604" s="135">
        <v>216</v>
      </c>
      <c r="O3604" s="6">
        <f>-N3604</f>
        <v>-216</v>
      </c>
      <c r="P3604" s="12">
        <f t="shared" si="903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9"/>
        <v>1</v>
      </c>
      <c r="C3605" s="5">
        <f t="shared" si="910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11"/>
        <v>45673</v>
      </c>
      <c r="L3605" s="5">
        <f t="shared" si="901"/>
        <v>1</v>
      </c>
      <c r="M3605" s="5">
        <f t="shared" si="902"/>
        <v>2025</v>
      </c>
      <c r="N3605" s="135">
        <v>110</v>
      </c>
      <c r="O3605" s="6">
        <f>-N3605</f>
        <v>-110</v>
      </c>
      <c r="P3605" s="12">
        <f t="shared" si="903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9"/>
        <v>1</v>
      </c>
      <c r="C3606" s="5">
        <f t="shared" si="910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11"/>
        <v>45673</v>
      </c>
      <c r="L3606" s="5">
        <f t="shared" si="901"/>
        <v>1</v>
      </c>
      <c r="M3606" s="5">
        <f t="shared" si="902"/>
        <v>2025</v>
      </c>
      <c r="N3606" s="135">
        <v>165</v>
      </c>
      <c r="O3606" s="6">
        <f>-N3606</f>
        <v>-165</v>
      </c>
      <c r="P3606" s="12">
        <f t="shared" si="903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9"/>
        <v>1</v>
      </c>
      <c r="C3607" s="5">
        <f t="shared" si="910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11"/>
        <v>45673</v>
      </c>
      <c r="L3607" s="5">
        <f t="shared" si="901"/>
        <v>1</v>
      </c>
      <c r="M3607" s="5">
        <f t="shared" si="902"/>
        <v>2025</v>
      </c>
      <c r="N3607" s="135">
        <v>3240</v>
      </c>
      <c r="O3607" s="6">
        <f t="shared" ref="O3607:O3612" si="916">-N3607</f>
        <v>-3240</v>
      </c>
      <c r="P3607" s="12">
        <f t="shared" si="903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9"/>
        <v>1</v>
      </c>
      <c r="C3608" s="5">
        <f t="shared" si="910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11"/>
        <v>45673</v>
      </c>
      <c r="L3608" s="5">
        <f t="shared" si="901"/>
        <v>1</v>
      </c>
      <c r="M3608" s="5">
        <f t="shared" si="902"/>
        <v>2025</v>
      </c>
      <c r="N3608" s="135">
        <v>696</v>
      </c>
      <c r="O3608" s="6">
        <f t="shared" si="916"/>
        <v>-696</v>
      </c>
      <c r="P3608" s="12">
        <f t="shared" si="903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9"/>
        <v>1</v>
      </c>
      <c r="C3609" s="5">
        <f t="shared" si="910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11"/>
        <v>45673</v>
      </c>
      <c r="L3609" s="5">
        <f t="shared" si="901"/>
        <v>1</v>
      </c>
      <c r="M3609" s="5">
        <f t="shared" si="902"/>
        <v>2025</v>
      </c>
      <c r="N3609" s="135">
        <v>495</v>
      </c>
      <c r="O3609" s="6">
        <f t="shared" si="916"/>
        <v>-495</v>
      </c>
      <c r="P3609" s="12">
        <f t="shared" si="903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9"/>
        <v>1</v>
      </c>
      <c r="C3610" s="5">
        <f t="shared" si="910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11"/>
        <v>45673</v>
      </c>
      <c r="L3610" s="5">
        <f t="shared" si="901"/>
        <v>1</v>
      </c>
      <c r="M3610" s="5">
        <f t="shared" si="902"/>
        <v>2025</v>
      </c>
      <c r="N3610" s="135">
        <v>460</v>
      </c>
      <c r="O3610" s="6">
        <f t="shared" si="916"/>
        <v>-460</v>
      </c>
      <c r="P3610" s="12">
        <f t="shared" si="903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9"/>
        <v>1</v>
      </c>
      <c r="C3611" s="5">
        <f t="shared" si="910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11"/>
        <v>45673</v>
      </c>
      <c r="L3611" s="5">
        <f t="shared" si="901"/>
        <v>1</v>
      </c>
      <c r="M3611" s="5">
        <f t="shared" si="902"/>
        <v>2025</v>
      </c>
      <c r="N3611" s="135">
        <v>975</v>
      </c>
      <c r="O3611" s="6">
        <f t="shared" si="916"/>
        <v>-975</v>
      </c>
      <c r="P3611" s="12">
        <f t="shared" si="903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9"/>
        <v>1</v>
      </c>
      <c r="C3612" s="5">
        <f t="shared" si="910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11"/>
        <v>45674</v>
      </c>
      <c r="L3612" s="5">
        <f t="shared" si="901"/>
        <v>1</v>
      </c>
      <c r="M3612" s="5">
        <f t="shared" si="902"/>
        <v>2025</v>
      </c>
      <c r="N3612" s="135">
        <v>62.5</v>
      </c>
      <c r="O3612" s="6">
        <f t="shared" si="916"/>
        <v>-62.5</v>
      </c>
      <c r="P3612" s="12">
        <f t="shared" si="903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9"/>
        <v>1</v>
      </c>
      <c r="C3613" s="5">
        <f t="shared" si="910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11"/>
        <v>45674</v>
      </c>
      <c r="L3613" s="5">
        <f t="shared" si="901"/>
        <v>1</v>
      </c>
      <c r="M3613" s="5">
        <f t="shared" si="902"/>
        <v>2025</v>
      </c>
      <c r="N3613" s="135">
        <v>4860</v>
      </c>
      <c r="O3613" s="12">
        <f>-4723.1-136.9</f>
        <v>-4860</v>
      </c>
      <c r="P3613" s="12">
        <f t="shared" si="903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9"/>
        <v>1</v>
      </c>
      <c r="C3614" s="5">
        <f t="shared" si="910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11"/>
        <v>45674</v>
      </c>
      <c r="L3614" s="5">
        <f t="shared" si="901"/>
        <v>1</v>
      </c>
      <c r="M3614" s="5">
        <f t="shared" si="902"/>
        <v>2025</v>
      </c>
      <c r="N3614" s="135">
        <v>1566</v>
      </c>
      <c r="O3614" s="6">
        <f t="shared" ref="O3614:O3617" si="917">-N3614</f>
        <v>-1566</v>
      </c>
      <c r="P3614" s="12">
        <f t="shared" si="903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9"/>
        <v>1</v>
      </c>
      <c r="C3615" s="5">
        <f t="shared" si="910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11"/>
        <v>45674</v>
      </c>
      <c r="L3615" s="5">
        <f t="shared" si="901"/>
        <v>1</v>
      </c>
      <c r="M3615" s="5">
        <f t="shared" si="902"/>
        <v>2025</v>
      </c>
      <c r="N3615" s="135">
        <v>990</v>
      </c>
      <c r="O3615" s="6">
        <f t="shared" si="917"/>
        <v>-990</v>
      </c>
      <c r="P3615" s="12">
        <f t="shared" si="903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9"/>
        <v>1</v>
      </c>
      <c r="C3616" s="5">
        <f t="shared" si="910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11"/>
        <v>45674</v>
      </c>
      <c r="L3616" s="5">
        <f t="shared" si="901"/>
        <v>1</v>
      </c>
      <c r="M3616" s="5">
        <f t="shared" si="902"/>
        <v>2025</v>
      </c>
      <c r="N3616" s="135">
        <v>460</v>
      </c>
      <c r="O3616" s="6">
        <f t="shared" si="917"/>
        <v>-460</v>
      </c>
      <c r="P3616" s="12">
        <f t="shared" si="903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9"/>
        <v>1</v>
      </c>
      <c r="C3617" s="5">
        <f t="shared" si="910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11"/>
        <v>45674</v>
      </c>
      <c r="L3617" s="5">
        <f t="shared" si="901"/>
        <v>1</v>
      </c>
      <c r="M3617" s="5">
        <f t="shared" si="902"/>
        <v>2025</v>
      </c>
      <c r="N3617" s="135">
        <v>1000</v>
      </c>
      <c r="O3617" s="6">
        <f t="shared" si="917"/>
        <v>-1000</v>
      </c>
      <c r="P3617" s="12">
        <f t="shared" si="903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9"/>
        <v>1</v>
      </c>
      <c r="C3618" s="5">
        <f t="shared" si="910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11"/>
        <v>45678</v>
      </c>
      <c r="L3618" s="5">
        <f t="shared" si="901"/>
        <v>1</v>
      </c>
      <c r="M3618" s="5">
        <f t="shared" si="902"/>
        <v>2025</v>
      </c>
      <c r="N3618" s="135">
        <v>3465</v>
      </c>
      <c r="O3618" s="12"/>
      <c r="P3618" s="12">
        <f t="shared" si="903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9"/>
        <v>1</v>
      </c>
      <c r="C3619" s="5">
        <f t="shared" si="910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11"/>
        <v>45678</v>
      </c>
      <c r="L3619" s="5">
        <f t="shared" ref="L3619:L3650" si="918">MONTH(K3619)</f>
        <v>1</v>
      </c>
      <c r="M3619" s="5">
        <f t="shared" ref="M3619:M3650" si="919">YEAR(K3619)</f>
        <v>2025</v>
      </c>
      <c r="N3619" s="135">
        <v>1215</v>
      </c>
      <c r="O3619" s="12"/>
      <c r="P3619" s="12">
        <f t="shared" ref="P3619:P3682" si="920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9"/>
        <v>1</v>
      </c>
      <c r="C3620" s="5">
        <f t="shared" si="910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11"/>
        <v>45678</v>
      </c>
      <c r="L3620" s="5">
        <f t="shared" si="918"/>
        <v>1</v>
      </c>
      <c r="M3620" s="5">
        <f t="shared" si="919"/>
        <v>2025</v>
      </c>
      <c r="N3620" s="135">
        <v>405</v>
      </c>
      <c r="O3620" s="12"/>
      <c r="P3620" s="12">
        <f t="shared" si="920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9"/>
        <v>1</v>
      </c>
      <c r="C3621" s="5">
        <f t="shared" si="910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11"/>
        <v>45678</v>
      </c>
      <c r="L3621" s="5">
        <f t="shared" si="918"/>
        <v>1</v>
      </c>
      <c r="M3621" s="5">
        <f t="shared" si="919"/>
        <v>2025</v>
      </c>
      <c r="N3621" s="135">
        <v>563.20000000000005</v>
      </c>
      <c r="O3621" s="12"/>
      <c r="P3621" s="12">
        <f t="shared" si="920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9"/>
        <v>1</v>
      </c>
      <c r="C3622" s="5">
        <f t="shared" si="910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11"/>
        <v>45678</v>
      </c>
      <c r="L3622" s="5">
        <f t="shared" si="918"/>
        <v>1</v>
      </c>
      <c r="M3622" s="5">
        <f t="shared" si="919"/>
        <v>2025</v>
      </c>
      <c r="N3622" s="135">
        <v>62.5</v>
      </c>
      <c r="O3622" s="12"/>
      <c r="P3622" s="12">
        <f t="shared" si="920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9"/>
        <v>1</v>
      </c>
      <c r="C3623" s="5">
        <f t="shared" si="910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11"/>
        <v>45678</v>
      </c>
      <c r="L3623" s="5">
        <f t="shared" si="918"/>
        <v>1</v>
      </c>
      <c r="M3623" s="5">
        <f t="shared" si="919"/>
        <v>2025</v>
      </c>
      <c r="N3623" s="135">
        <v>62.5</v>
      </c>
      <c r="O3623" s="6">
        <f t="shared" ref="O3623:O3631" si="921">-N3623</f>
        <v>-62.5</v>
      </c>
      <c r="P3623" s="12">
        <f t="shared" si="920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9"/>
        <v>1</v>
      </c>
      <c r="C3624" s="5">
        <f t="shared" si="910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11"/>
        <v>45678</v>
      </c>
      <c r="L3624" s="5">
        <f t="shared" si="918"/>
        <v>1</v>
      </c>
      <c r="M3624" s="5">
        <f t="shared" si="919"/>
        <v>2025</v>
      </c>
      <c r="N3624" s="135">
        <v>1620</v>
      </c>
      <c r="O3624" s="6">
        <f t="shared" si="921"/>
        <v>-1620</v>
      </c>
      <c r="P3624" s="12">
        <f t="shared" si="920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9"/>
        <v>1</v>
      </c>
      <c r="C3625" s="5">
        <f t="shared" si="910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11"/>
        <v>45678</v>
      </c>
      <c r="L3625" s="5">
        <f t="shared" si="918"/>
        <v>1</v>
      </c>
      <c r="M3625" s="5">
        <f t="shared" si="919"/>
        <v>2025</v>
      </c>
      <c r="N3625" s="135">
        <v>522</v>
      </c>
      <c r="O3625" s="6">
        <f t="shared" si="921"/>
        <v>-522</v>
      </c>
      <c r="P3625" s="12">
        <f t="shared" si="920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9"/>
        <v>1</v>
      </c>
      <c r="C3626" s="5">
        <f t="shared" si="910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11"/>
        <v>45678</v>
      </c>
      <c r="L3626" s="5">
        <f t="shared" si="918"/>
        <v>1</v>
      </c>
      <c r="M3626" s="5">
        <f t="shared" si="919"/>
        <v>2025</v>
      </c>
      <c r="N3626" s="135">
        <v>247.5</v>
      </c>
      <c r="O3626" s="6">
        <f t="shared" si="921"/>
        <v>-247.5</v>
      </c>
      <c r="P3626" s="12">
        <f t="shared" si="920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9"/>
        <v>1</v>
      </c>
      <c r="C3627" s="5">
        <f t="shared" si="910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11"/>
        <v>45678</v>
      </c>
      <c r="L3627" s="5">
        <f t="shared" si="918"/>
        <v>1</v>
      </c>
      <c r="M3627" s="5">
        <f t="shared" si="919"/>
        <v>2025</v>
      </c>
      <c r="N3627" s="135">
        <v>975</v>
      </c>
      <c r="O3627" s="6">
        <f t="shared" si="921"/>
        <v>-975</v>
      </c>
      <c r="P3627" s="12">
        <f t="shared" si="920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9"/>
        <v>1</v>
      </c>
      <c r="C3628" s="5">
        <f t="shared" si="910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11"/>
        <v>45799</v>
      </c>
      <c r="L3628" s="5">
        <f t="shared" si="918"/>
        <v>5</v>
      </c>
      <c r="M3628" s="5">
        <f t="shared" si="919"/>
        <v>2025</v>
      </c>
      <c r="N3628" s="135">
        <v>9720</v>
      </c>
      <c r="O3628" s="6">
        <f t="shared" si="921"/>
        <v>-9720</v>
      </c>
      <c r="P3628" s="12">
        <f t="shared" ref="P3628:P3629" si="922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9"/>
        <v>1</v>
      </c>
      <c r="C3629" s="5">
        <f t="shared" si="910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11"/>
        <v>45799</v>
      </c>
      <c r="L3629" s="5">
        <f t="shared" si="918"/>
        <v>5</v>
      </c>
      <c r="M3629" s="5">
        <f t="shared" si="919"/>
        <v>2025</v>
      </c>
      <c r="N3629" s="135">
        <v>1740</v>
      </c>
      <c r="O3629" s="6">
        <f t="shared" si="921"/>
        <v>-1740</v>
      </c>
      <c r="P3629" s="12">
        <f t="shared" si="922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9"/>
        <v>1</v>
      </c>
      <c r="C3630" s="5">
        <f t="shared" si="910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11"/>
        <v>45799</v>
      </c>
      <c r="L3630" s="5">
        <f t="shared" si="918"/>
        <v>5</v>
      </c>
      <c r="M3630" s="5">
        <f t="shared" si="919"/>
        <v>2025</v>
      </c>
      <c r="N3630" s="135">
        <v>575</v>
      </c>
      <c r="O3630" s="6">
        <f t="shared" si="921"/>
        <v>-575</v>
      </c>
      <c r="P3630" s="12">
        <f t="shared" si="920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9"/>
        <v>1</v>
      </c>
      <c r="C3631" s="5">
        <f t="shared" si="910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11"/>
        <v>45799</v>
      </c>
      <c r="L3631" s="5">
        <f t="shared" si="918"/>
        <v>5</v>
      </c>
      <c r="M3631" s="5">
        <f t="shared" si="919"/>
        <v>2025</v>
      </c>
      <c r="N3631" s="135">
        <v>440</v>
      </c>
      <c r="O3631" s="6">
        <f t="shared" si="921"/>
        <v>-440</v>
      </c>
      <c r="P3631" s="12">
        <f t="shared" si="920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9"/>
        <v>1</v>
      </c>
      <c r="C3632" s="5">
        <f t="shared" si="910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11"/>
        <v>45799</v>
      </c>
      <c r="L3632" s="5">
        <f t="shared" si="918"/>
        <v>5</v>
      </c>
      <c r="M3632" s="5">
        <f t="shared" si="919"/>
        <v>2025</v>
      </c>
      <c r="N3632" s="135">
        <v>696</v>
      </c>
      <c r="O3632" s="6">
        <f t="shared" ref="O3632" si="923">-N3632</f>
        <v>-696</v>
      </c>
      <c r="P3632" s="12">
        <f t="shared" si="920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9"/>
        <v>1</v>
      </c>
      <c r="C3633" s="5">
        <f t="shared" si="910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11"/>
        <v>45681</v>
      </c>
      <c r="L3633" s="5">
        <f t="shared" si="918"/>
        <v>1</v>
      </c>
      <c r="M3633" s="5">
        <f t="shared" si="919"/>
        <v>2025</v>
      </c>
      <c r="N3633" s="135">
        <v>1755</v>
      </c>
      <c r="O3633" s="12"/>
      <c r="P3633" s="12">
        <f t="shared" si="920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9"/>
        <v>1</v>
      </c>
      <c r="C3634" s="5">
        <f t="shared" si="910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11"/>
        <v>45681</v>
      </c>
      <c r="L3634" s="5">
        <f t="shared" si="918"/>
        <v>1</v>
      </c>
      <c r="M3634" s="5">
        <f t="shared" si="919"/>
        <v>2025</v>
      </c>
      <c r="N3634" s="135">
        <v>405</v>
      </c>
      <c r="O3634" s="12"/>
      <c r="P3634" s="12">
        <f t="shared" si="920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9"/>
        <v>1</v>
      </c>
      <c r="C3635" s="5">
        <f t="shared" si="910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11"/>
        <v>45681</v>
      </c>
      <c r="L3635" s="5">
        <f t="shared" si="918"/>
        <v>1</v>
      </c>
      <c r="M3635" s="5">
        <f t="shared" si="919"/>
        <v>2025</v>
      </c>
      <c r="N3635" s="135">
        <v>110</v>
      </c>
      <c r="O3635" s="12"/>
      <c r="P3635" s="12">
        <f t="shared" si="920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9"/>
        <v>1</v>
      </c>
      <c r="C3636" s="5">
        <f t="shared" si="910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11"/>
        <v>45681</v>
      </c>
      <c r="L3636" s="5">
        <f t="shared" si="918"/>
        <v>1</v>
      </c>
      <c r="M3636" s="5">
        <f t="shared" si="919"/>
        <v>2025</v>
      </c>
      <c r="N3636" s="135">
        <v>390</v>
      </c>
      <c r="O3636" s="12"/>
      <c r="P3636" s="12">
        <f t="shared" si="920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9"/>
        <v>1</v>
      </c>
      <c r="C3637" s="5">
        <f t="shared" si="910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11"/>
        <v>45681</v>
      </c>
      <c r="L3637" s="5">
        <f t="shared" si="918"/>
        <v>1</v>
      </c>
      <c r="M3637" s="5">
        <f t="shared" si="919"/>
        <v>2025</v>
      </c>
      <c r="N3637" s="135">
        <v>125</v>
      </c>
      <c r="O3637" s="12"/>
      <c r="P3637" s="12">
        <f t="shared" si="920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9"/>
        <v>1</v>
      </c>
      <c r="C3638" s="5">
        <f t="shared" si="910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11"/>
        <v>45681</v>
      </c>
      <c r="L3638" s="5">
        <f t="shared" si="918"/>
        <v>1</v>
      </c>
      <c r="M3638" s="5">
        <f t="shared" si="919"/>
        <v>2025</v>
      </c>
      <c r="N3638" s="135">
        <v>160</v>
      </c>
      <c r="O3638" s="12"/>
      <c r="P3638" s="12">
        <f t="shared" si="920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9"/>
        <v>1</v>
      </c>
      <c r="C3639" s="5">
        <f t="shared" si="910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11"/>
        <v>45727</v>
      </c>
      <c r="L3639" s="5">
        <f t="shared" si="918"/>
        <v>3</v>
      </c>
      <c r="M3639" s="5">
        <f t="shared" si="919"/>
        <v>2025</v>
      </c>
      <c r="N3639" s="135">
        <v>1755</v>
      </c>
      <c r="O3639" s="12">
        <f>-1000-755</f>
        <v>-1755</v>
      </c>
      <c r="P3639" s="12">
        <f t="shared" si="920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9"/>
        <v>1</v>
      </c>
      <c r="C3640" s="5">
        <f t="shared" si="910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11"/>
        <v>45727</v>
      </c>
      <c r="L3640" s="5">
        <f t="shared" si="918"/>
        <v>3</v>
      </c>
      <c r="M3640" s="5">
        <f t="shared" si="919"/>
        <v>2025</v>
      </c>
      <c r="N3640" s="135">
        <v>220</v>
      </c>
      <c r="O3640" s="6">
        <f>-N3640</f>
        <v>-220</v>
      </c>
      <c r="P3640" s="12">
        <f t="shared" si="920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9"/>
        <v>1</v>
      </c>
      <c r="C3641" s="5">
        <f t="shared" si="910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11"/>
        <v>45727</v>
      </c>
      <c r="L3641" s="5">
        <f t="shared" si="918"/>
        <v>3</v>
      </c>
      <c r="M3641" s="5">
        <f t="shared" si="919"/>
        <v>2025</v>
      </c>
      <c r="N3641" s="135">
        <v>130</v>
      </c>
      <c r="O3641" s="6">
        <f>-N3641</f>
        <v>-130</v>
      </c>
      <c r="P3641" s="12">
        <f t="shared" si="920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9"/>
        <v>1</v>
      </c>
      <c r="C3642" s="5">
        <f t="shared" si="910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11"/>
        <v>45682</v>
      </c>
      <c r="L3642" s="5">
        <f t="shared" si="918"/>
        <v>1</v>
      </c>
      <c r="M3642" s="5">
        <f t="shared" si="919"/>
        <v>2025</v>
      </c>
      <c r="N3642" s="136">
        <v>3082.5</v>
      </c>
      <c r="O3642" s="6">
        <f t="shared" ref="O3642" si="924">-N3642</f>
        <v>-3082.5</v>
      </c>
      <c r="P3642" s="1">
        <f t="shared" si="920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9"/>
        <v>1</v>
      </c>
      <c r="C3643" s="5">
        <f t="shared" si="910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11"/>
        <v>45682</v>
      </c>
      <c r="L3643" s="5">
        <f t="shared" si="918"/>
        <v>1</v>
      </c>
      <c r="M3643" s="5">
        <f t="shared" si="919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9"/>
        <v>1</v>
      </c>
      <c r="C3644" s="5">
        <f t="shared" si="910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11"/>
        <v>45682</v>
      </c>
      <c r="L3644" s="5">
        <f t="shared" si="918"/>
        <v>1</v>
      </c>
      <c r="M3644" s="5">
        <f t="shared" si="919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9"/>
        <v>1</v>
      </c>
      <c r="C3645" s="5">
        <f t="shared" si="910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11"/>
        <v>45682</v>
      </c>
      <c r="L3645" s="5">
        <f t="shared" si="918"/>
        <v>1</v>
      </c>
      <c r="M3645" s="5">
        <f t="shared" si="919"/>
        <v>2025</v>
      </c>
      <c r="N3645" s="135">
        <v>62.5</v>
      </c>
      <c r="O3645" s="6">
        <f>-N3645</f>
        <v>-62.5</v>
      </c>
      <c r="P3645" s="12">
        <f t="shared" si="920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9"/>
        <v>1</v>
      </c>
      <c r="C3646" s="5">
        <f t="shared" si="910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11"/>
        <v>45684</v>
      </c>
      <c r="L3646" s="5">
        <f t="shared" si="918"/>
        <v>1</v>
      </c>
      <c r="M3646" s="5">
        <f t="shared" si="919"/>
        <v>2025</v>
      </c>
      <c r="N3646" s="135">
        <v>187.5</v>
      </c>
      <c r="O3646" s="6">
        <f t="shared" ref="O3646:O3661" si="925">-N3646</f>
        <v>-187.5</v>
      </c>
      <c r="P3646" s="12">
        <f t="shared" si="920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9"/>
        <v>1</v>
      </c>
      <c r="C3647" s="5">
        <f t="shared" si="910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11"/>
        <v>45684</v>
      </c>
      <c r="L3647" s="5">
        <f t="shared" si="918"/>
        <v>1</v>
      </c>
      <c r="M3647" s="5">
        <f t="shared" si="919"/>
        <v>2025</v>
      </c>
      <c r="N3647" s="135">
        <v>11340</v>
      </c>
      <c r="O3647" s="12">
        <f>-2232.6-6700-2407.4</f>
        <v>-11340</v>
      </c>
      <c r="P3647" s="12">
        <f t="shared" si="920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9"/>
        <v>1</v>
      </c>
      <c r="C3648" s="5">
        <f t="shared" si="910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11"/>
        <v>45684</v>
      </c>
      <c r="L3648" s="5">
        <f t="shared" si="918"/>
        <v>1</v>
      </c>
      <c r="M3648" s="5">
        <f t="shared" si="919"/>
        <v>2025</v>
      </c>
      <c r="N3648" s="135">
        <v>3480</v>
      </c>
      <c r="O3648" s="6">
        <f t="shared" si="925"/>
        <v>-3480</v>
      </c>
      <c r="P3648" s="12">
        <f t="shared" si="920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9"/>
        <v>1</v>
      </c>
      <c r="C3649" s="5">
        <f t="shared" si="910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11"/>
        <v>45684</v>
      </c>
      <c r="L3649" s="5">
        <f t="shared" si="918"/>
        <v>1</v>
      </c>
      <c r="M3649" s="5">
        <f t="shared" si="919"/>
        <v>2025</v>
      </c>
      <c r="N3649" s="135">
        <v>2475</v>
      </c>
      <c r="O3649" s="6">
        <f t="shared" si="925"/>
        <v>-2475</v>
      </c>
      <c r="P3649" s="12">
        <f t="shared" si="920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9"/>
        <v>1</v>
      </c>
      <c r="C3650" s="5">
        <f t="shared" si="910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11"/>
        <v>45684</v>
      </c>
      <c r="L3650" s="5">
        <f t="shared" si="918"/>
        <v>1</v>
      </c>
      <c r="M3650" s="5">
        <f t="shared" si="919"/>
        <v>2025</v>
      </c>
      <c r="N3650" s="135">
        <v>1000</v>
      </c>
      <c r="O3650" s="6">
        <f t="shared" si="925"/>
        <v>-1000</v>
      </c>
      <c r="P3650" s="12">
        <f t="shared" si="920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6">MONTH(A3651)</f>
        <v>2</v>
      </c>
      <c r="C3651" s="5">
        <f t="shared" ref="C3651:C3714" si="927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8">A3651+J3651</f>
        <v>45736</v>
      </c>
      <c r="L3651" s="5">
        <f t="shared" ref="L3651:L3714" si="929">MONTH(K3651)</f>
        <v>3</v>
      </c>
      <c r="M3651" s="5">
        <f t="shared" ref="M3651:M3714" si="930">YEAR(K3651)</f>
        <v>2025</v>
      </c>
      <c r="N3651" s="135">
        <v>1450</v>
      </c>
      <c r="O3651" s="6">
        <f>-N3651</f>
        <v>-1450</v>
      </c>
      <c r="P3651" s="12">
        <f t="shared" si="920"/>
        <v>0</v>
      </c>
      <c r="Q3651" s="7">
        <f t="shared" ref="Q3651:Q3714" si="931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6"/>
        <v>2</v>
      </c>
      <c r="C3652" s="5">
        <f t="shared" si="927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8"/>
        <v>45691</v>
      </c>
      <c r="L3652" s="5">
        <f t="shared" si="929"/>
        <v>2</v>
      </c>
      <c r="M3652" s="5">
        <f t="shared" si="930"/>
        <v>2025</v>
      </c>
      <c r="N3652" s="135">
        <v>125</v>
      </c>
      <c r="O3652" s="6">
        <f t="shared" si="925"/>
        <v>-125</v>
      </c>
      <c r="P3652" s="12">
        <f t="shared" si="920"/>
        <v>0</v>
      </c>
      <c r="Q3652" s="7">
        <f t="shared" si="931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6"/>
        <v>2</v>
      </c>
      <c r="C3653" s="5">
        <f t="shared" si="927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8"/>
        <v>45691</v>
      </c>
      <c r="L3653" s="5">
        <f t="shared" si="929"/>
        <v>2</v>
      </c>
      <c r="M3653" s="5">
        <f t="shared" si="930"/>
        <v>2025</v>
      </c>
      <c r="N3653" s="135">
        <v>6480</v>
      </c>
      <c r="O3653" s="141">
        <f>-6112.6-367.4</f>
        <v>-6480</v>
      </c>
      <c r="P3653" s="12">
        <f t="shared" si="920"/>
        <v>0</v>
      </c>
      <c r="Q3653" s="7">
        <f t="shared" si="931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6"/>
        <v>2</v>
      </c>
      <c r="C3654" s="5">
        <f t="shared" si="927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8"/>
        <v>45691</v>
      </c>
      <c r="L3654" s="5">
        <f t="shared" si="929"/>
        <v>2</v>
      </c>
      <c r="M3654" s="5">
        <f t="shared" si="930"/>
        <v>2025</v>
      </c>
      <c r="N3654" s="135">
        <v>2088</v>
      </c>
      <c r="O3654" s="6">
        <f t="shared" si="925"/>
        <v>-2088</v>
      </c>
      <c r="P3654" s="12">
        <f t="shared" si="920"/>
        <v>0</v>
      </c>
      <c r="Q3654" s="7">
        <f t="shared" si="931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6"/>
        <v>2</v>
      </c>
      <c r="C3655" s="5">
        <f t="shared" si="927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8"/>
        <v>45691</v>
      </c>
      <c r="L3655" s="5">
        <f t="shared" si="929"/>
        <v>2</v>
      </c>
      <c r="M3655" s="5">
        <f t="shared" si="930"/>
        <v>2025</v>
      </c>
      <c r="N3655" s="135">
        <v>1485</v>
      </c>
      <c r="O3655" s="6">
        <f t="shared" si="925"/>
        <v>-1485</v>
      </c>
      <c r="P3655" s="12">
        <f t="shared" si="920"/>
        <v>0</v>
      </c>
      <c r="Q3655" s="7">
        <f t="shared" si="931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6"/>
        <v>2</v>
      </c>
      <c r="C3656" s="5">
        <f t="shared" si="927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8"/>
        <v>45691</v>
      </c>
      <c r="L3656" s="5">
        <f t="shared" si="929"/>
        <v>2</v>
      </c>
      <c r="M3656" s="5">
        <f t="shared" si="930"/>
        <v>2025</v>
      </c>
      <c r="N3656" s="135">
        <v>460</v>
      </c>
      <c r="O3656" s="6">
        <f t="shared" si="925"/>
        <v>-460</v>
      </c>
      <c r="P3656" s="12">
        <f t="shared" si="920"/>
        <v>0</v>
      </c>
      <c r="Q3656" s="7">
        <f t="shared" si="931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6"/>
        <v>2</v>
      </c>
      <c r="C3657" s="5">
        <f t="shared" si="927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8"/>
        <v>45691</v>
      </c>
      <c r="L3657" s="5">
        <f t="shared" si="929"/>
        <v>2</v>
      </c>
      <c r="M3657" s="5">
        <f t="shared" si="930"/>
        <v>2025</v>
      </c>
      <c r="N3657" s="135">
        <v>1000</v>
      </c>
      <c r="O3657" s="6">
        <f t="shared" si="925"/>
        <v>-1000</v>
      </c>
      <c r="P3657" s="12">
        <f t="shared" si="920"/>
        <v>0</v>
      </c>
      <c r="Q3657" s="7">
        <f t="shared" si="931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6"/>
        <v>2</v>
      </c>
      <c r="C3658" s="5">
        <f t="shared" si="927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8"/>
        <v>45693</v>
      </c>
      <c r="L3658" s="5">
        <f t="shared" si="929"/>
        <v>2</v>
      </c>
      <c r="M3658" s="5">
        <f t="shared" si="930"/>
        <v>2025</v>
      </c>
      <c r="N3658" s="135">
        <v>62.5</v>
      </c>
      <c r="O3658" s="6">
        <f t="shared" si="925"/>
        <v>-62.5</v>
      </c>
      <c r="P3658" s="12">
        <f t="shared" si="920"/>
        <v>0</v>
      </c>
      <c r="Q3658" s="7">
        <f t="shared" si="931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6"/>
        <v>2</v>
      </c>
      <c r="C3659" s="5">
        <f t="shared" si="927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8"/>
        <v>45693</v>
      </c>
      <c r="L3659" s="5">
        <f t="shared" si="929"/>
        <v>2</v>
      </c>
      <c r="M3659" s="5">
        <f t="shared" si="930"/>
        <v>2025</v>
      </c>
      <c r="N3659" s="135">
        <v>4860</v>
      </c>
      <c r="O3659" s="6">
        <f t="shared" si="925"/>
        <v>-4860</v>
      </c>
      <c r="P3659" s="12">
        <f t="shared" si="920"/>
        <v>0</v>
      </c>
      <c r="Q3659" s="7">
        <f t="shared" si="931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6"/>
        <v>2</v>
      </c>
      <c r="C3660" s="5">
        <f t="shared" si="927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8"/>
        <v>45693</v>
      </c>
      <c r="L3660" s="5">
        <f t="shared" si="929"/>
        <v>2</v>
      </c>
      <c r="M3660" s="5">
        <f t="shared" si="930"/>
        <v>2025</v>
      </c>
      <c r="N3660" s="135">
        <v>1566</v>
      </c>
      <c r="O3660" s="6">
        <f t="shared" si="925"/>
        <v>-1566</v>
      </c>
      <c r="P3660" s="12">
        <f t="shared" si="920"/>
        <v>0</v>
      </c>
      <c r="Q3660" s="7">
        <f t="shared" si="931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6"/>
        <v>2</v>
      </c>
      <c r="C3661" s="5">
        <f t="shared" si="927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8"/>
        <v>45693</v>
      </c>
      <c r="L3661" s="5">
        <f t="shared" si="929"/>
        <v>2</v>
      </c>
      <c r="M3661" s="5">
        <f t="shared" si="930"/>
        <v>2025</v>
      </c>
      <c r="N3661" s="135">
        <v>990</v>
      </c>
      <c r="O3661" s="6">
        <f t="shared" si="925"/>
        <v>-990</v>
      </c>
      <c r="P3661" s="12">
        <f t="shared" si="920"/>
        <v>0</v>
      </c>
      <c r="Q3661" s="7">
        <f t="shared" si="931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6"/>
        <v>2</v>
      </c>
      <c r="C3662" s="5">
        <f t="shared" si="927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8"/>
        <v>45695</v>
      </c>
      <c r="L3662" s="5">
        <f t="shared" si="929"/>
        <v>2</v>
      </c>
      <c r="M3662" s="5">
        <f t="shared" si="930"/>
        <v>2025</v>
      </c>
      <c r="N3662" s="135">
        <v>300</v>
      </c>
      <c r="O3662" s="99"/>
      <c r="P3662" s="12">
        <f t="shared" si="920"/>
        <v>300</v>
      </c>
      <c r="Q3662" s="7">
        <f t="shared" si="931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6"/>
        <v>2</v>
      </c>
      <c r="C3663" s="5">
        <f t="shared" si="927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8"/>
        <v>45695</v>
      </c>
      <c r="L3663" s="5">
        <f t="shared" si="929"/>
        <v>2</v>
      </c>
      <c r="M3663" s="5">
        <f t="shared" si="930"/>
        <v>2025</v>
      </c>
      <c r="N3663" s="135">
        <v>225</v>
      </c>
      <c r="O3663" s="99"/>
      <c r="P3663" s="12">
        <f t="shared" si="920"/>
        <v>225</v>
      </c>
      <c r="Q3663" s="7">
        <f t="shared" si="931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6"/>
        <v>2</v>
      </c>
      <c r="C3664" s="5">
        <f t="shared" si="927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8"/>
        <v>45695</v>
      </c>
      <c r="L3664" s="5">
        <f t="shared" si="929"/>
        <v>2</v>
      </c>
      <c r="M3664" s="5">
        <f t="shared" si="930"/>
        <v>2025</v>
      </c>
      <c r="N3664" s="135">
        <v>1755</v>
      </c>
      <c r="O3664" s="99"/>
      <c r="P3664" s="12">
        <f t="shared" si="920"/>
        <v>1755</v>
      </c>
      <c r="Q3664" s="7">
        <f t="shared" si="931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6"/>
        <v>2</v>
      </c>
      <c r="C3665" s="5">
        <f t="shared" si="927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8"/>
        <v>45695</v>
      </c>
      <c r="L3665" s="5">
        <f t="shared" si="929"/>
        <v>2</v>
      </c>
      <c r="M3665" s="5">
        <f t="shared" si="930"/>
        <v>2025</v>
      </c>
      <c r="N3665" s="135">
        <v>405</v>
      </c>
      <c r="O3665" s="99"/>
      <c r="P3665" s="12">
        <f t="shared" si="920"/>
        <v>405</v>
      </c>
      <c r="Q3665" s="7">
        <f t="shared" si="931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6"/>
        <v>2</v>
      </c>
      <c r="C3666" s="5">
        <f t="shared" si="927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8"/>
        <v>45695</v>
      </c>
      <c r="L3666" s="5">
        <f t="shared" si="929"/>
        <v>2</v>
      </c>
      <c r="M3666" s="5">
        <f t="shared" si="930"/>
        <v>2025</v>
      </c>
      <c r="N3666" s="135">
        <v>110</v>
      </c>
      <c r="O3666" s="99"/>
      <c r="P3666" s="12">
        <f t="shared" si="920"/>
        <v>110</v>
      </c>
      <c r="Q3666" s="7">
        <f t="shared" si="931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6"/>
        <v>2</v>
      </c>
      <c r="C3667" s="5">
        <f t="shared" si="927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8"/>
        <v>45695</v>
      </c>
      <c r="L3667" s="5">
        <f t="shared" si="929"/>
        <v>2</v>
      </c>
      <c r="M3667" s="5">
        <f t="shared" si="930"/>
        <v>2025</v>
      </c>
      <c r="N3667" s="135">
        <v>187.5</v>
      </c>
      <c r="O3667" s="99"/>
      <c r="P3667" s="12">
        <f t="shared" si="920"/>
        <v>187.5</v>
      </c>
      <c r="Q3667" s="7">
        <f t="shared" si="931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6"/>
        <v>2</v>
      </c>
      <c r="C3668" s="5">
        <f t="shared" si="927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8"/>
        <v>45699</v>
      </c>
      <c r="L3668" s="5">
        <f t="shared" si="929"/>
        <v>2</v>
      </c>
      <c r="M3668" s="5">
        <f t="shared" si="930"/>
        <v>2025</v>
      </c>
      <c r="N3668" s="135">
        <v>375</v>
      </c>
      <c r="O3668" s="6">
        <f t="shared" ref="O3668" si="932">-N3668</f>
        <v>-375</v>
      </c>
      <c r="P3668" s="12">
        <f t="shared" si="920"/>
        <v>0</v>
      </c>
      <c r="Q3668" s="7">
        <f t="shared" si="931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6"/>
        <v>2</v>
      </c>
      <c r="C3669" s="5">
        <f t="shared" si="927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8"/>
        <v>45699</v>
      </c>
      <c r="L3669" s="5">
        <f t="shared" si="929"/>
        <v>2</v>
      </c>
      <c r="M3669" s="5">
        <f t="shared" si="930"/>
        <v>2025</v>
      </c>
      <c r="N3669" s="135">
        <v>19440</v>
      </c>
      <c r="O3669" s="141">
        <f>-6746.1-12693.9</f>
        <v>-19440</v>
      </c>
      <c r="P3669" s="12">
        <f t="shared" si="920"/>
        <v>0</v>
      </c>
      <c r="Q3669" s="7">
        <f t="shared" si="931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6"/>
        <v>2</v>
      </c>
      <c r="C3670" s="5">
        <f t="shared" si="927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8"/>
        <v>45699</v>
      </c>
      <c r="L3670" s="5">
        <f t="shared" si="929"/>
        <v>2</v>
      </c>
      <c r="M3670" s="5">
        <f t="shared" si="930"/>
        <v>2025</v>
      </c>
      <c r="N3670" s="135">
        <v>6264</v>
      </c>
      <c r="O3670" s="6">
        <f t="shared" ref="O3670" si="933">-N3670</f>
        <v>-6264</v>
      </c>
      <c r="P3670" s="12">
        <f t="shared" si="920"/>
        <v>0</v>
      </c>
      <c r="Q3670" s="7">
        <f t="shared" si="931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6"/>
        <v>2</v>
      </c>
      <c r="C3671" s="5">
        <f t="shared" si="927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8"/>
        <v>45699</v>
      </c>
      <c r="L3671" s="5">
        <f t="shared" si="929"/>
        <v>2</v>
      </c>
      <c r="M3671" s="5">
        <f t="shared" si="930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31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6"/>
        <v>2</v>
      </c>
      <c r="C3672" s="5">
        <f t="shared" si="927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8"/>
        <v>45699</v>
      </c>
      <c r="L3672" s="5">
        <f t="shared" si="929"/>
        <v>2</v>
      </c>
      <c r="M3672" s="5">
        <f t="shared" si="930"/>
        <v>2025</v>
      </c>
      <c r="N3672" s="135">
        <v>920</v>
      </c>
      <c r="O3672" s="6">
        <f t="shared" ref="O3672:O3673" si="934">-N3672</f>
        <v>-920</v>
      </c>
      <c r="P3672" s="12">
        <f t="shared" si="920"/>
        <v>0</v>
      </c>
      <c r="Q3672" s="7">
        <f t="shared" si="931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6"/>
        <v>2</v>
      </c>
      <c r="C3673" s="5">
        <f t="shared" si="927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8"/>
        <v>45699</v>
      </c>
      <c r="L3673" s="5">
        <f t="shared" si="929"/>
        <v>2</v>
      </c>
      <c r="M3673" s="5">
        <f t="shared" si="930"/>
        <v>2025</v>
      </c>
      <c r="N3673" s="135">
        <v>1950</v>
      </c>
      <c r="O3673" s="6">
        <f t="shared" si="934"/>
        <v>-1950</v>
      </c>
      <c r="P3673" s="12">
        <f t="shared" si="920"/>
        <v>0</v>
      </c>
      <c r="Q3673" s="7">
        <f t="shared" si="931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6"/>
        <v>2</v>
      </c>
      <c r="C3674" s="5">
        <f t="shared" si="927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8"/>
        <v>45700</v>
      </c>
      <c r="L3674" s="5">
        <f t="shared" si="929"/>
        <v>2</v>
      </c>
      <c r="M3674" s="5">
        <f t="shared" si="930"/>
        <v>2025</v>
      </c>
      <c r="N3674" s="135">
        <v>185</v>
      </c>
      <c r="O3674" s="6">
        <f t="shared" ref="O3674" si="935">-N3674</f>
        <v>-185</v>
      </c>
      <c r="P3674" s="12">
        <f t="shared" si="920"/>
        <v>0</v>
      </c>
      <c r="Q3674" s="7">
        <f t="shared" si="931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6"/>
        <v>2</v>
      </c>
      <c r="C3675" s="5">
        <f t="shared" si="927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8"/>
        <v>45700</v>
      </c>
      <c r="L3675" s="5">
        <f t="shared" si="929"/>
        <v>2</v>
      </c>
      <c r="M3675" s="5">
        <f t="shared" si="930"/>
        <v>2025</v>
      </c>
      <c r="N3675" s="135">
        <v>250</v>
      </c>
      <c r="O3675" s="6">
        <f>-N3675</f>
        <v>-250</v>
      </c>
      <c r="P3675" s="12">
        <f t="shared" si="920"/>
        <v>0</v>
      </c>
      <c r="Q3675" s="7">
        <f t="shared" si="931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6"/>
        <v>2</v>
      </c>
      <c r="C3676" s="5">
        <f t="shared" si="927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8"/>
        <v>45700</v>
      </c>
      <c r="L3676" s="5">
        <f t="shared" si="929"/>
        <v>2</v>
      </c>
      <c r="M3676" s="5">
        <f t="shared" si="930"/>
        <v>2025</v>
      </c>
      <c r="N3676" s="135">
        <v>432</v>
      </c>
      <c r="O3676" s="6">
        <f>-N3676</f>
        <v>-432</v>
      </c>
      <c r="P3676" s="12">
        <f t="shared" si="920"/>
        <v>0</v>
      </c>
      <c r="Q3676" s="7">
        <f t="shared" si="931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6"/>
        <v>2</v>
      </c>
      <c r="C3677" s="5">
        <f t="shared" si="927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8"/>
        <v>45700</v>
      </c>
      <c r="L3677" s="5">
        <f t="shared" si="929"/>
        <v>2</v>
      </c>
      <c r="M3677" s="5">
        <f t="shared" si="930"/>
        <v>2025</v>
      </c>
      <c r="N3677" s="135">
        <v>280</v>
      </c>
      <c r="O3677" s="6">
        <f>-N3677</f>
        <v>-280</v>
      </c>
      <c r="P3677" s="12">
        <f t="shared" si="920"/>
        <v>0</v>
      </c>
      <c r="Q3677" s="7">
        <f t="shared" si="931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6"/>
        <v>2</v>
      </c>
      <c r="C3678" s="5">
        <f t="shared" si="927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8"/>
        <v>45700</v>
      </c>
      <c r="L3678" s="5">
        <f t="shared" si="929"/>
        <v>2</v>
      </c>
      <c r="M3678" s="5">
        <f t="shared" si="930"/>
        <v>2025</v>
      </c>
      <c r="N3678" s="135">
        <v>110</v>
      </c>
      <c r="O3678" s="6">
        <f>-N3678</f>
        <v>-110</v>
      </c>
      <c r="P3678" s="12">
        <f t="shared" si="920"/>
        <v>0</v>
      </c>
      <c r="Q3678" s="7">
        <f t="shared" si="931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6"/>
        <v>2</v>
      </c>
      <c r="C3679" s="5">
        <f t="shared" si="927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8"/>
        <v>45700</v>
      </c>
      <c r="L3679" s="5">
        <f t="shared" si="929"/>
        <v>2</v>
      </c>
      <c r="M3679" s="5">
        <f t="shared" si="930"/>
        <v>2025</v>
      </c>
      <c r="N3679" s="135">
        <v>875</v>
      </c>
      <c r="O3679" s="6">
        <f>-N3679</f>
        <v>-875</v>
      </c>
      <c r="P3679" s="12">
        <f t="shared" si="920"/>
        <v>0</v>
      </c>
      <c r="Q3679" s="7">
        <f t="shared" si="931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6"/>
        <v>2</v>
      </c>
      <c r="C3680" s="5">
        <f t="shared" si="927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8"/>
        <v>45702</v>
      </c>
      <c r="L3680" s="5">
        <f t="shared" si="929"/>
        <v>2</v>
      </c>
      <c r="M3680" s="5">
        <f t="shared" si="930"/>
        <v>2025</v>
      </c>
      <c r="N3680" s="98">
        <v>390</v>
      </c>
      <c r="O3680" s="99"/>
      <c r="P3680" s="12">
        <f t="shared" si="920"/>
        <v>390</v>
      </c>
      <c r="Q3680" s="7">
        <f t="shared" si="931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6"/>
        <v>2</v>
      </c>
      <c r="C3681" s="5">
        <f t="shared" si="927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8"/>
        <v>45702</v>
      </c>
      <c r="L3681" s="5">
        <f t="shared" si="929"/>
        <v>2</v>
      </c>
      <c r="M3681" s="5">
        <f t="shared" si="930"/>
        <v>2025</v>
      </c>
      <c r="N3681" s="98">
        <v>283.8</v>
      </c>
      <c r="O3681" s="99"/>
      <c r="P3681" s="12">
        <f t="shared" si="920"/>
        <v>283.8</v>
      </c>
      <c r="Q3681" s="7">
        <f t="shared" si="931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6"/>
        <v>2</v>
      </c>
      <c r="C3682" s="5">
        <f t="shared" si="927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8"/>
        <v>45702</v>
      </c>
      <c r="L3682" s="5">
        <f t="shared" si="929"/>
        <v>2</v>
      </c>
      <c r="M3682" s="5">
        <f t="shared" si="930"/>
        <v>2025</v>
      </c>
      <c r="N3682" s="135">
        <v>500</v>
      </c>
      <c r="O3682" s="6">
        <f>-N3682</f>
        <v>-500</v>
      </c>
      <c r="P3682" s="12">
        <f t="shared" si="920"/>
        <v>0</v>
      </c>
      <c r="Q3682" s="7">
        <f t="shared" si="931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6"/>
        <v>2</v>
      </c>
      <c r="C3683" s="5">
        <f t="shared" si="927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8"/>
        <v>45702</v>
      </c>
      <c r="L3683" s="5">
        <f t="shared" si="929"/>
        <v>2</v>
      </c>
      <c r="M3683" s="5">
        <f t="shared" si="930"/>
        <v>2025</v>
      </c>
      <c r="N3683" s="135">
        <v>200</v>
      </c>
      <c r="O3683" s="6">
        <f>-N3683</f>
        <v>-200</v>
      </c>
      <c r="P3683" s="12">
        <f t="shared" ref="P3683:P3723" si="936">SUM(N3683+O3683)</f>
        <v>0</v>
      </c>
      <c r="Q3683" s="7">
        <f t="shared" si="931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6"/>
        <v>2</v>
      </c>
      <c r="C3684" s="5">
        <f t="shared" si="927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8"/>
        <v>45705</v>
      </c>
      <c r="L3684" s="5">
        <f t="shared" si="929"/>
        <v>2</v>
      </c>
      <c r="M3684" s="5">
        <f t="shared" si="930"/>
        <v>2025</v>
      </c>
      <c r="N3684" s="96">
        <v>1755</v>
      </c>
      <c r="O3684" s="6">
        <f t="shared" ref="O3684:O3686" si="937">-N3684</f>
        <v>-1755</v>
      </c>
      <c r="P3684" s="12">
        <f t="shared" si="936"/>
        <v>0</v>
      </c>
      <c r="Q3684" s="7">
        <f t="shared" si="931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6"/>
        <v>2</v>
      </c>
      <c r="C3685" s="5">
        <f t="shared" si="927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8"/>
        <v>45705</v>
      </c>
      <c r="L3685" s="5">
        <f t="shared" si="929"/>
        <v>2</v>
      </c>
      <c r="M3685" s="5">
        <f t="shared" si="930"/>
        <v>2025</v>
      </c>
      <c r="N3685" s="96">
        <v>277.5</v>
      </c>
      <c r="O3685" s="6">
        <f t="shared" si="937"/>
        <v>-277.5</v>
      </c>
      <c r="P3685" s="12">
        <f t="shared" si="936"/>
        <v>0</v>
      </c>
      <c r="Q3685" s="7">
        <f t="shared" si="931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6"/>
        <v>2</v>
      </c>
      <c r="C3686" s="5">
        <f t="shared" si="927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8"/>
        <v>45705</v>
      </c>
      <c r="L3686" s="5">
        <f t="shared" si="929"/>
        <v>2</v>
      </c>
      <c r="M3686" s="5">
        <f t="shared" si="930"/>
        <v>2025</v>
      </c>
      <c r="N3686" s="96">
        <v>95</v>
      </c>
      <c r="O3686" s="6">
        <f t="shared" si="937"/>
        <v>-95</v>
      </c>
      <c r="P3686" s="12">
        <f t="shared" si="936"/>
        <v>0</v>
      </c>
      <c r="Q3686" s="7">
        <f t="shared" si="931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6"/>
        <v>2</v>
      </c>
      <c r="C3687" s="5">
        <f t="shared" si="927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8"/>
        <v>45750</v>
      </c>
      <c r="L3687" s="5">
        <f t="shared" si="929"/>
        <v>4</v>
      </c>
      <c r="M3687" s="5">
        <f t="shared" si="930"/>
        <v>2025</v>
      </c>
      <c r="N3687" s="135">
        <v>1755</v>
      </c>
      <c r="O3687" s="141">
        <f>-1000-755</f>
        <v>-1755</v>
      </c>
      <c r="P3687" s="12">
        <f t="shared" si="936"/>
        <v>0</v>
      </c>
      <c r="Q3687" s="7">
        <f t="shared" si="931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6"/>
        <v>2</v>
      </c>
      <c r="C3688" s="5">
        <f t="shared" si="927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8"/>
        <v>45750</v>
      </c>
      <c r="L3688" s="5">
        <f t="shared" si="929"/>
        <v>4</v>
      </c>
      <c r="M3688" s="5">
        <f t="shared" si="930"/>
        <v>2025</v>
      </c>
      <c r="N3688" s="135">
        <v>228</v>
      </c>
      <c r="O3688" s="6">
        <f>-N3688</f>
        <v>-228</v>
      </c>
      <c r="P3688" s="12">
        <f t="shared" si="936"/>
        <v>0</v>
      </c>
      <c r="Q3688" s="7">
        <f t="shared" si="931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6"/>
        <v>2</v>
      </c>
      <c r="C3689" s="5">
        <f t="shared" si="927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8"/>
        <v>45750</v>
      </c>
      <c r="L3689" s="5">
        <f t="shared" si="929"/>
        <v>4</v>
      </c>
      <c r="M3689" s="5">
        <f t="shared" si="930"/>
        <v>2025</v>
      </c>
      <c r="N3689" s="135">
        <v>220</v>
      </c>
      <c r="O3689" s="6">
        <f>-N3689</f>
        <v>-220</v>
      </c>
      <c r="P3689" s="12">
        <f t="shared" si="936"/>
        <v>0</v>
      </c>
      <c r="Q3689" s="7">
        <f t="shared" si="931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6"/>
        <v>2</v>
      </c>
      <c r="C3690" s="5">
        <f t="shared" si="927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8"/>
        <v>45750</v>
      </c>
      <c r="L3690" s="5">
        <f t="shared" si="929"/>
        <v>4</v>
      </c>
      <c r="M3690" s="5">
        <f t="shared" si="930"/>
        <v>2025</v>
      </c>
      <c r="N3690" s="135">
        <v>130</v>
      </c>
      <c r="O3690" s="6">
        <f>-N3690</f>
        <v>-130</v>
      </c>
      <c r="P3690" s="12">
        <f t="shared" si="936"/>
        <v>0</v>
      </c>
      <c r="Q3690" s="7">
        <f t="shared" si="931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6"/>
        <v>2</v>
      </c>
      <c r="C3691" s="5">
        <f t="shared" si="927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8"/>
        <v>45705</v>
      </c>
      <c r="L3691" s="5">
        <f t="shared" si="929"/>
        <v>2</v>
      </c>
      <c r="M3691" s="5">
        <f t="shared" si="930"/>
        <v>2025</v>
      </c>
      <c r="N3691" s="135">
        <v>125</v>
      </c>
      <c r="O3691" s="6">
        <f t="shared" ref="O3691:O3693" si="938">-N3691</f>
        <v>-125</v>
      </c>
      <c r="P3691" s="12">
        <f t="shared" si="936"/>
        <v>0</v>
      </c>
      <c r="Q3691" s="7">
        <f t="shared" si="931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6"/>
        <v>2</v>
      </c>
      <c r="C3692" s="5">
        <f t="shared" si="927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8"/>
        <v>45705</v>
      </c>
      <c r="L3692" s="5">
        <f t="shared" si="929"/>
        <v>2</v>
      </c>
      <c r="M3692" s="5">
        <f t="shared" si="930"/>
        <v>2025</v>
      </c>
      <c r="N3692" s="135">
        <v>6480</v>
      </c>
      <c r="O3692" s="6">
        <f t="shared" si="938"/>
        <v>-6480</v>
      </c>
      <c r="P3692" s="12">
        <f t="shared" si="936"/>
        <v>0</v>
      </c>
      <c r="Q3692" s="7">
        <f t="shared" si="931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6"/>
        <v>2</v>
      </c>
      <c r="C3693" s="5">
        <f t="shared" si="927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8"/>
        <v>45705</v>
      </c>
      <c r="L3693" s="5">
        <f t="shared" si="929"/>
        <v>2</v>
      </c>
      <c r="M3693" s="5">
        <f t="shared" si="930"/>
        <v>2025</v>
      </c>
      <c r="N3693" s="135">
        <v>1740</v>
      </c>
      <c r="O3693" s="6">
        <f t="shared" si="938"/>
        <v>-1740</v>
      </c>
      <c r="P3693" s="12">
        <f t="shared" si="936"/>
        <v>0</v>
      </c>
      <c r="Q3693" s="7">
        <f t="shared" si="931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6"/>
        <v>2</v>
      </c>
      <c r="C3694" s="5">
        <f t="shared" si="927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8"/>
        <v>45705</v>
      </c>
      <c r="L3694" s="5">
        <f t="shared" si="929"/>
        <v>2</v>
      </c>
      <c r="M3694" s="5">
        <f t="shared" si="930"/>
        <v>2025</v>
      </c>
      <c r="N3694" s="135">
        <v>1485</v>
      </c>
      <c r="O3694" s="141">
        <f>-872.1-612.9</f>
        <v>-1485</v>
      </c>
      <c r="P3694" s="12">
        <f t="shared" si="936"/>
        <v>0</v>
      </c>
      <c r="Q3694" s="7">
        <f t="shared" si="931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6"/>
        <v>2</v>
      </c>
      <c r="C3695" s="5">
        <f t="shared" si="927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8"/>
        <v>45737</v>
      </c>
      <c r="L3695" s="5">
        <f t="shared" si="929"/>
        <v>3</v>
      </c>
      <c r="M3695" s="5">
        <f t="shared" si="930"/>
        <v>2025</v>
      </c>
      <c r="N3695" s="135">
        <v>5265</v>
      </c>
      <c r="O3695" s="99"/>
      <c r="P3695" s="12">
        <f t="shared" si="936"/>
        <v>5265</v>
      </c>
      <c r="Q3695" s="7">
        <f t="shared" si="931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6"/>
        <v>2</v>
      </c>
      <c r="C3696" s="5">
        <f t="shared" si="927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8"/>
        <v>45737</v>
      </c>
      <c r="L3696" s="5">
        <f t="shared" si="929"/>
        <v>3</v>
      </c>
      <c r="M3696" s="5">
        <f t="shared" si="930"/>
        <v>2025</v>
      </c>
      <c r="N3696" s="135">
        <v>1263.5999999999999</v>
      </c>
      <c r="O3696" s="99"/>
      <c r="P3696" s="12">
        <f t="shared" si="936"/>
        <v>1263.5999999999999</v>
      </c>
      <c r="Q3696" s="7">
        <f t="shared" si="931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6"/>
        <v>2</v>
      </c>
      <c r="C3697" s="5">
        <f t="shared" si="927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8"/>
        <v>45737</v>
      </c>
      <c r="L3697" s="5">
        <f t="shared" si="929"/>
        <v>3</v>
      </c>
      <c r="M3697" s="5">
        <f t="shared" si="930"/>
        <v>2025</v>
      </c>
      <c r="N3697" s="135">
        <v>842.4</v>
      </c>
      <c r="O3697" s="99"/>
      <c r="P3697" s="12">
        <f t="shared" si="936"/>
        <v>842.4</v>
      </c>
      <c r="Q3697" s="7">
        <f t="shared" si="931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6"/>
        <v>2</v>
      </c>
      <c r="C3698" s="5">
        <f t="shared" si="927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8"/>
        <v>45737</v>
      </c>
      <c r="L3698" s="5">
        <f t="shared" si="929"/>
        <v>3</v>
      </c>
      <c r="M3698" s="5">
        <f t="shared" si="930"/>
        <v>2025</v>
      </c>
      <c r="N3698" s="135">
        <v>180</v>
      </c>
      <c r="O3698" s="99"/>
      <c r="P3698" s="12">
        <f t="shared" si="936"/>
        <v>180</v>
      </c>
      <c r="Q3698" s="7">
        <f t="shared" si="931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6"/>
        <v>2</v>
      </c>
      <c r="C3699" s="5">
        <f t="shared" si="927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8"/>
        <v>45737</v>
      </c>
      <c r="L3699" s="5">
        <f t="shared" si="929"/>
        <v>3</v>
      </c>
      <c r="M3699" s="5">
        <f t="shared" si="930"/>
        <v>2025</v>
      </c>
      <c r="N3699" s="135">
        <v>312.5</v>
      </c>
      <c r="O3699" s="99"/>
      <c r="P3699" s="12">
        <f t="shared" si="936"/>
        <v>312.5</v>
      </c>
      <c r="Q3699" s="7">
        <f t="shared" si="931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6"/>
        <v>2</v>
      </c>
      <c r="C3700" s="5">
        <f t="shared" si="927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8"/>
        <v>45737</v>
      </c>
      <c r="L3700" s="5">
        <f t="shared" si="929"/>
        <v>3</v>
      </c>
      <c r="M3700" s="5">
        <f t="shared" si="930"/>
        <v>2025</v>
      </c>
      <c r="N3700" s="135">
        <v>95</v>
      </c>
      <c r="O3700" s="99"/>
      <c r="P3700" s="12">
        <f t="shared" si="936"/>
        <v>95</v>
      </c>
      <c r="Q3700" s="7">
        <f t="shared" si="931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6"/>
        <v>2</v>
      </c>
      <c r="C3701" s="5">
        <f t="shared" si="927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8"/>
        <v>45737</v>
      </c>
      <c r="L3701" s="5">
        <f t="shared" si="929"/>
        <v>3</v>
      </c>
      <c r="M3701" s="5">
        <f t="shared" si="930"/>
        <v>2025</v>
      </c>
      <c r="N3701" s="135">
        <v>930</v>
      </c>
      <c r="O3701" s="99"/>
      <c r="P3701" s="12">
        <f t="shared" si="936"/>
        <v>930</v>
      </c>
      <c r="Q3701" s="7">
        <f t="shared" si="931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6"/>
        <v>2</v>
      </c>
      <c r="C3702" s="5">
        <f t="shared" si="927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8"/>
        <v>45737</v>
      </c>
      <c r="L3702" s="5">
        <f t="shared" si="929"/>
        <v>3</v>
      </c>
      <c r="M3702" s="5">
        <f t="shared" si="930"/>
        <v>2025</v>
      </c>
      <c r="N3702" s="135">
        <v>280</v>
      </c>
      <c r="O3702" s="99"/>
      <c r="P3702" s="12">
        <f t="shared" si="936"/>
        <v>280</v>
      </c>
      <c r="Q3702" s="7">
        <f t="shared" si="931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6"/>
        <v>2</v>
      </c>
      <c r="C3703" s="5">
        <f t="shared" si="927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8"/>
        <v>45737</v>
      </c>
      <c r="L3703" s="5">
        <f t="shared" si="929"/>
        <v>3</v>
      </c>
      <c r="M3703" s="5">
        <f t="shared" si="930"/>
        <v>2025</v>
      </c>
      <c r="N3703" s="139">
        <v>0</v>
      </c>
      <c r="O3703" s="99"/>
      <c r="P3703" s="12">
        <f t="shared" si="936"/>
        <v>0</v>
      </c>
      <c r="Q3703" s="7">
        <f t="shared" si="931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6"/>
        <v>2</v>
      </c>
      <c r="C3704" s="5">
        <f t="shared" si="927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8"/>
        <v>45707</v>
      </c>
      <c r="L3704" s="5">
        <f t="shared" si="929"/>
        <v>2</v>
      </c>
      <c r="M3704" s="5">
        <f t="shared" si="930"/>
        <v>2025</v>
      </c>
      <c r="N3704" s="135">
        <v>125</v>
      </c>
      <c r="O3704" s="6">
        <f t="shared" ref="O3704:O3710" si="939">-N3704</f>
        <v>-125</v>
      </c>
      <c r="P3704" s="12">
        <f t="shared" si="936"/>
        <v>0</v>
      </c>
      <c r="Q3704" s="7">
        <f t="shared" si="931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6"/>
        <v>2</v>
      </c>
      <c r="C3705" s="5">
        <f t="shared" si="927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8"/>
        <v>45707</v>
      </c>
      <c r="L3705" s="5">
        <f t="shared" si="929"/>
        <v>2</v>
      </c>
      <c r="M3705" s="5">
        <f t="shared" si="930"/>
        <v>2025</v>
      </c>
      <c r="N3705" s="135">
        <v>6480</v>
      </c>
      <c r="O3705" s="6">
        <f t="shared" si="939"/>
        <v>-6480</v>
      </c>
      <c r="P3705" s="12">
        <f t="shared" si="936"/>
        <v>0</v>
      </c>
      <c r="Q3705" s="7">
        <f t="shared" si="931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6"/>
        <v>2</v>
      </c>
      <c r="C3706" s="5">
        <f t="shared" si="927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8"/>
        <v>45707</v>
      </c>
      <c r="L3706" s="5">
        <f t="shared" si="929"/>
        <v>2</v>
      </c>
      <c r="M3706" s="5">
        <f t="shared" si="930"/>
        <v>2025</v>
      </c>
      <c r="N3706" s="135">
        <v>2088</v>
      </c>
      <c r="O3706" s="6">
        <f t="shared" si="939"/>
        <v>-2088</v>
      </c>
      <c r="P3706" s="12">
        <f t="shared" si="936"/>
        <v>0</v>
      </c>
      <c r="Q3706" s="7">
        <f t="shared" si="931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6"/>
        <v>2</v>
      </c>
      <c r="C3707" s="5">
        <f t="shared" si="927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8"/>
        <v>45707</v>
      </c>
      <c r="L3707" s="5">
        <f t="shared" si="929"/>
        <v>2</v>
      </c>
      <c r="M3707" s="5">
        <f t="shared" si="930"/>
        <v>2025</v>
      </c>
      <c r="N3707" s="135">
        <v>1485</v>
      </c>
      <c r="O3707" s="6">
        <f t="shared" si="939"/>
        <v>-1485</v>
      </c>
      <c r="P3707" s="12">
        <f t="shared" si="936"/>
        <v>0</v>
      </c>
      <c r="Q3707" s="7">
        <f t="shared" si="931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6"/>
        <v>2</v>
      </c>
      <c r="C3708" s="5">
        <f t="shared" si="927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8"/>
        <v>45707</v>
      </c>
      <c r="L3708" s="5">
        <f t="shared" si="929"/>
        <v>2</v>
      </c>
      <c r="M3708" s="5">
        <f t="shared" si="930"/>
        <v>2025</v>
      </c>
      <c r="N3708" s="135">
        <v>690</v>
      </c>
      <c r="O3708" s="6">
        <f t="shared" si="939"/>
        <v>-690</v>
      </c>
      <c r="P3708" s="12">
        <f t="shared" si="936"/>
        <v>0</v>
      </c>
      <c r="Q3708" s="7">
        <f t="shared" si="931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6"/>
        <v>2</v>
      </c>
      <c r="C3709" s="5">
        <f t="shared" si="927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8"/>
        <v>45707</v>
      </c>
      <c r="L3709" s="5">
        <f t="shared" si="929"/>
        <v>2</v>
      </c>
      <c r="M3709" s="5">
        <f t="shared" si="930"/>
        <v>2025</v>
      </c>
      <c r="N3709" s="135">
        <v>1000</v>
      </c>
      <c r="O3709" s="6">
        <f t="shared" si="939"/>
        <v>-1000</v>
      </c>
      <c r="P3709" s="12">
        <f t="shared" si="936"/>
        <v>0</v>
      </c>
      <c r="Q3709" s="7">
        <f t="shared" si="931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6"/>
        <v>2</v>
      </c>
      <c r="C3710" s="5">
        <f t="shared" si="927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8"/>
        <v>45712</v>
      </c>
      <c r="L3710" s="5">
        <f t="shared" si="929"/>
        <v>2</v>
      </c>
      <c r="M3710" s="5">
        <f t="shared" si="930"/>
        <v>2025</v>
      </c>
      <c r="N3710" s="135">
        <v>312.5</v>
      </c>
      <c r="O3710" s="6">
        <f t="shared" si="939"/>
        <v>-312.5</v>
      </c>
      <c r="P3710" s="12">
        <f t="shared" si="936"/>
        <v>0</v>
      </c>
      <c r="Q3710" s="7">
        <f t="shared" si="931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6"/>
        <v>2</v>
      </c>
      <c r="C3711" s="5">
        <f t="shared" si="927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8"/>
        <v>45712</v>
      </c>
      <c r="L3711" s="5">
        <f t="shared" si="929"/>
        <v>2</v>
      </c>
      <c r="M3711" s="5">
        <f t="shared" si="930"/>
        <v>2025</v>
      </c>
      <c r="N3711" s="135">
        <v>16200</v>
      </c>
      <c r="O3711" s="141">
        <f>-2206.6-13993.4</f>
        <v>-16200</v>
      </c>
      <c r="P3711" s="12">
        <f t="shared" si="936"/>
        <v>0</v>
      </c>
      <c r="Q3711" s="7">
        <f t="shared" si="931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6"/>
        <v>2</v>
      </c>
      <c r="C3712" s="5">
        <f t="shared" si="927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8"/>
        <v>45712</v>
      </c>
      <c r="L3712" s="5">
        <f t="shared" si="929"/>
        <v>2</v>
      </c>
      <c r="M3712" s="5">
        <f t="shared" si="930"/>
        <v>2025</v>
      </c>
      <c r="N3712" s="135">
        <v>4350</v>
      </c>
      <c r="O3712" s="141">
        <f>-1006.6-3343.4</f>
        <v>-4350</v>
      </c>
      <c r="P3712" s="12">
        <f t="shared" si="936"/>
        <v>0</v>
      </c>
      <c r="Q3712" s="7">
        <f t="shared" si="931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6"/>
        <v>2</v>
      </c>
      <c r="C3713" s="5">
        <f t="shared" si="927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8"/>
        <v>45712</v>
      </c>
      <c r="L3713" s="5">
        <f t="shared" si="929"/>
        <v>2</v>
      </c>
      <c r="M3713" s="5">
        <f t="shared" si="930"/>
        <v>2025</v>
      </c>
      <c r="N3713" s="135">
        <v>3712.5</v>
      </c>
      <c r="O3713" s="6">
        <f t="shared" ref="O3713:O3715" si="940">-N3713</f>
        <v>-3712.5</v>
      </c>
      <c r="P3713" s="12">
        <f t="shared" si="936"/>
        <v>0</v>
      </c>
      <c r="Q3713" s="7">
        <f t="shared" si="931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6"/>
        <v>2</v>
      </c>
      <c r="C3714" s="5">
        <f t="shared" si="927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8"/>
        <v>45712</v>
      </c>
      <c r="L3714" s="5">
        <f t="shared" si="929"/>
        <v>2</v>
      </c>
      <c r="M3714" s="5">
        <f t="shared" si="930"/>
        <v>2025</v>
      </c>
      <c r="N3714" s="135">
        <v>460</v>
      </c>
      <c r="O3714" s="6">
        <f t="shared" si="940"/>
        <v>-460</v>
      </c>
      <c r="P3714" s="12">
        <f t="shared" si="936"/>
        <v>0</v>
      </c>
      <c r="Q3714" s="7">
        <f t="shared" si="931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41">MONTH(A3715)</f>
        <v>2</v>
      </c>
      <c r="C3715" s="5">
        <f t="shared" ref="C3715:C3778" si="942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3">A3715+J3715</f>
        <v>45712</v>
      </c>
      <c r="L3715" s="5">
        <f t="shared" ref="L3715:L3778" si="944">MONTH(K3715)</f>
        <v>2</v>
      </c>
      <c r="M3715" s="5">
        <f t="shared" ref="M3715:M3778" si="945">YEAR(K3715)</f>
        <v>2025</v>
      </c>
      <c r="N3715" s="135">
        <v>1000</v>
      </c>
      <c r="O3715" s="6">
        <f t="shared" si="940"/>
        <v>-1000</v>
      </c>
      <c r="P3715" s="12">
        <f t="shared" si="936"/>
        <v>0</v>
      </c>
      <c r="Q3715" s="7">
        <f t="shared" ref="Q3715:Q3778" si="946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41"/>
        <v>2</v>
      </c>
      <c r="C3716" s="5">
        <f t="shared" si="942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3"/>
        <v>45712</v>
      </c>
      <c r="L3716" s="5">
        <f t="shared" si="944"/>
        <v>2</v>
      </c>
      <c r="M3716" s="5">
        <f t="shared" si="945"/>
        <v>2025</v>
      </c>
      <c r="N3716" s="135">
        <v>250</v>
      </c>
      <c r="O3716" s="99"/>
      <c r="P3716" s="12">
        <f t="shared" si="936"/>
        <v>250</v>
      </c>
      <c r="Q3716" s="7">
        <f t="shared" si="946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41"/>
        <v>2</v>
      </c>
      <c r="C3717" s="5">
        <f t="shared" si="942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3"/>
        <v>45712</v>
      </c>
      <c r="L3717" s="5">
        <f t="shared" si="944"/>
        <v>2</v>
      </c>
      <c r="M3717" s="5">
        <f t="shared" si="945"/>
        <v>2025</v>
      </c>
      <c r="N3717" s="135">
        <v>1755</v>
      </c>
      <c r="O3717" s="99"/>
      <c r="P3717" s="12">
        <f t="shared" si="936"/>
        <v>1755</v>
      </c>
      <c r="Q3717" s="7">
        <f t="shared" si="946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41"/>
        <v>2</v>
      </c>
      <c r="C3718" s="5">
        <f t="shared" si="942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3"/>
        <v>45712</v>
      </c>
      <c r="L3718" s="5">
        <f t="shared" si="944"/>
        <v>2</v>
      </c>
      <c r="M3718" s="5">
        <f t="shared" si="945"/>
        <v>2025</v>
      </c>
      <c r="N3718" s="135">
        <v>405</v>
      </c>
      <c r="O3718" s="99"/>
      <c r="P3718" s="12">
        <f t="shared" si="936"/>
        <v>405</v>
      </c>
      <c r="Q3718" s="7">
        <f t="shared" si="946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41"/>
        <v>2</v>
      </c>
      <c r="C3719" s="5">
        <f t="shared" si="942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3"/>
        <v>45713</v>
      </c>
      <c r="L3719" s="5">
        <f t="shared" si="944"/>
        <v>2</v>
      </c>
      <c r="M3719" s="5">
        <f t="shared" si="945"/>
        <v>2025</v>
      </c>
      <c r="N3719" s="135">
        <v>1732.5</v>
      </c>
      <c r="O3719" s="6">
        <f>-N3719</f>
        <v>-1732.5</v>
      </c>
      <c r="P3719" s="12">
        <f t="shared" si="936"/>
        <v>0</v>
      </c>
      <c r="Q3719" s="7">
        <f t="shared" si="946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41"/>
        <v>2</v>
      </c>
      <c r="C3720" s="5">
        <f t="shared" si="942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3"/>
        <v>45713</v>
      </c>
      <c r="L3720" s="5">
        <f t="shared" si="944"/>
        <v>2</v>
      </c>
      <c r="M3720" s="5">
        <f t="shared" si="945"/>
        <v>2025</v>
      </c>
      <c r="N3720" s="135">
        <v>432</v>
      </c>
      <c r="O3720" s="141">
        <f>-431.5</f>
        <v>-431.5</v>
      </c>
      <c r="P3720" s="12">
        <f t="shared" si="936"/>
        <v>0.5</v>
      </c>
      <c r="Q3720" s="7">
        <f t="shared" si="946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41"/>
        <v>3</v>
      </c>
      <c r="C3721" s="5">
        <f t="shared" si="942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3"/>
        <v>45717</v>
      </c>
      <c r="L3721" s="5">
        <f t="shared" si="944"/>
        <v>3</v>
      </c>
      <c r="M3721" s="5">
        <f t="shared" si="945"/>
        <v>2025</v>
      </c>
      <c r="N3721" s="135">
        <v>1755</v>
      </c>
      <c r="O3721" s="6">
        <f t="shared" ref="O3721:O3723" si="947">-N3721</f>
        <v>-1755</v>
      </c>
      <c r="P3721" s="12">
        <f t="shared" si="936"/>
        <v>0</v>
      </c>
      <c r="Q3721" s="7">
        <f t="shared" si="946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41"/>
        <v>3</v>
      </c>
      <c r="C3722" s="5">
        <f t="shared" si="942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3"/>
        <v>45717</v>
      </c>
      <c r="L3722" s="5">
        <f t="shared" si="944"/>
        <v>3</v>
      </c>
      <c r="M3722" s="5">
        <f t="shared" si="945"/>
        <v>2025</v>
      </c>
      <c r="N3722" s="135">
        <v>832.5</v>
      </c>
      <c r="O3722" s="6">
        <f t="shared" si="947"/>
        <v>-832.5</v>
      </c>
      <c r="P3722" s="12">
        <f t="shared" si="936"/>
        <v>0</v>
      </c>
      <c r="Q3722" s="7">
        <f t="shared" si="946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41"/>
        <v>3</v>
      </c>
      <c r="C3723" s="5">
        <f t="shared" si="942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3"/>
        <v>45717</v>
      </c>
      <c r="L3723" s="5">
        <f t="shared" si="944"/>
        <v>3</v>
      </c>
      <c r="M3723" s="5">
        <f t="shared" si="945"/>
        <v>2025</v>
      </c>
      <c r="N3723" s="135">
        <v>540</v>
      </c>
      <c r="O3723" s="6">
        <f t="shared" si="947"/>
        <v>-540</v>
      </c>
      <c r="P3723" s="12">
        <f t="shared" si="936"/>
        <v>0</v>
      </c>
      <c r="Q3723" s="7">
        <f t="shared" si="946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41"/>
        <v>3</v>
      </c>
      <c r="C3724" s="5">
        <f t="shared" si="942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3"/>
        <v>45720</v>
      </c>
      <c r="L3724" s="5">
        <f t="shared" si="944"/>
        <v>3</v>
      </c>
      <c r="M3724" s="5">
        <f t="shared" si="945"/>
        <v>2025</v>
      </c>
      <c r="N3724" s="135">
        <v>5197.5</v>
      </c>
      <c r="O3724" s="6">
        <f t="shared" ref="O3724:O3739" si="948">-N3724</f>
        <v>-5197.5</v>
      </c>
      <c r="P3724" s="6">
        <f t="shared" ref="P3724:P3807" si="949">SUM(N3724+O3724)</f>
        <v>0</v>
      </c>
      <c r="Q3724" s="7">
        <f t="shared" si="946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41"/>
        <v>3</v>
      </c>
      <c r="C3725" s="5">
        <f t="shared" si="942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3"/>
        <v>45720</v>
      </c>
      <c r="L3725" s="5">
        <f t="shared" si="944"/>
        <v>3</v>
      </c>
      <c r="M3725" s="5">
        <f t="shared" si="945"/>
        <v>2025</v>
      </c>
      <c r="N3725" s="135">
        <v>1215</v>
      </c>
      <c r="O3725" s="6">
        <f t="shared" si="948"/>
        <v>-1215</v>
      </c>
      <c r="P3725" s="6">
        <f t="shared" si="949"/>
        <v>0</v>
      </c>
      <c r="Q3725" s="7">
        <f t="shared" si="946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41"/>
        <v>3</v>
      </c>
      <c r="C3726" s="5">
        <f t="shared" si="942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3"/>
        <v>45720</v>
      </c>
      <c r="L3726" s="5">
        <f t="shared" si="944"/>
        <v>3</v>
      </c>
      <c r="M3726" s="5">
        <f t="shared" si="945"/>
        <v>2025</v>
      </c>
      <c r="N3726" s="135">
        <v>2025</v>
      </c>
      <c r="O3726" s="6">
        <f t="shared" si="948"/>
        <v>-2025</v>
      </c>
      <c r="P3726" s="6">
        <f t="shared" si="949"/>
        <v>0</v>
      </c>
      <c r="Q3726" s="7">
        <f t="shared" si="946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41"/>
        <v>3</v>
      </c>
      <c r="C3727" s="5">
        <f t="shared" si="942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3"/>
        <v>45720</v>
      </c>
      <c r="L3727" s="5">
        <f t="shared" si="944"/>
        <v>3</v>
      </c>
      <c r="M3727" s="5">
        <f t="shared" si="945"/>
        <v>2025</v>
      </c>
      <c r="N3727" s="135">
        <v>2270.4</v>
      </c>
      <c r="O3727" s="6">
        <f t="shared" si="948"/>
        <v>-2270.4</v>
      </c>
      <c r="P3727" s="6">
        <f t="shared" si="949"/>
        <v>0</v>
      </c>
      <c r="Q3727" s="7">
        <f t="shared" si="946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41"/>
        <v>3</v>
      </c>
      <c r="C3728" s="5">
        <f t="shared" si="942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3"/>
        <v>45720</v>
      </c>
      <c r="L3728" s="5">
        <f t="shared" si="944"/>
        <v>3</v>
      </c>
      <c r="M3728" s="5">
        <f t="shared" si="945"/>
        <v>2025</v>
      </c>
      <c r="N3728" s="135">
        <v>1750</v>
      </c>
      <c r="O3728" s="6">
        <f t="shared" si="948"/>
        <v>-1750</v>
      </c>
      <c r="P3728" s="6">
        <f t="shared" si="949"/>
        <v>0</v>
      </c>
      <c r="Q3728" s="7">
        <f t="shared" si="946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41"/>
        <v>3</v>
      </c>
      <c r="C3729" s="5">
        <f t="shared" si="942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3"/>
        <v>45720</v>
      </c>
      <c r="L3729" s="5">
        <f t="shared" si="944"/>
        <v>3</v>
      </c>
      <c r="M3729" s="5">
        <f t="shared" si="945"/>
        <v>2025</v>
      </c>
      <c r="N3729" s="135">
        <v>55.2</v>
      </c>
      <c r="O3729" s="6">
        <f t="shared" si="948"/>
        <v>-55.2</v>
      </c>
      <c r="P3729" s="6">
        <f t="shared" si="949"/>
        <v>0</v>
      </c>
      <c r="Q3729" s="7">
        <f t="shared" si="946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41"/>
        <v>3</v>
      </c>
      <c r="C3730" s="5">
        <f t="shared" si="942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3"/>
        <v>45720</v>
      </c>
      <c r="L3730" s="5">
        <f t="shared" si="944"/>
        <v>3</v>
      </c>
      <c r="M3730" s="5">
        <f t="shared" si="945"/>
        <v>2025</v>
      </c>
      <c r="N3730" s="135">
        <v>1108.4000000000001</v>
      </c>
      <c r="O3730" s="6">
        <f t="shared" si="948"/>
        <v>-1108.4000000000001</v>
      </c>
      <c r="P3730" s="6">
        <f t="shared" si="949"/>
        <v>0</v>
      </c>
      <c r="Q3730" s="7">
        <f t="shared" si="946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41"/>
        <v>3</v>
      </c>
      <c r="C3731" s="5">
        <f t="shared" si="942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3"/>
        <v>45720</v>
      </c>
      <c r="L3731" s="5">
        <f t="shared" si="944"/>
        <v>3</v>
      </c>
      <c r="M3731" s="5">
        <f t="shared" si="945"/>
        <v>2025</v>
      </c>
      <c r="N3731" s="135">
        <v>260</v>
      </c>
      <c r="O3731" s="6">
        <f t="shared" si="948"/>
        <v>-260</v>
      </c>
      <c r="P3731" s="6">
        <f t="shared" si="949"/>
        <v>0</v>
      </c>
      <c r="Q3731" s="7">
        <f t="shared" si="946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41"/>
        <v>3</v>
      </c>
      <c r="C3732" s="5">
        <f t="shared" si="942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3"/>
        <v>45720</v>
      </c>
      <c r="L3732" s="5">
        <f t="shared" si="944"/>
        <v>3</v>
      </c>
      <c r="M3732" s="5">
        <f t="shared" si="945"/>
        <v>2025</v>
      </c>
      <c r="N3732" s="135">
        <v>180</v>
      </c>
      <c r="O3732" s="6">
        <f t="shared" si="948"/>
        <v>-180</v>
      </c>
      <c r="P3732" s="6">
        <f t="shared" si="949"/>
        <v>0</v>
      </c>
      <c r="Q3732" s="7">
        <f t="shared" si="946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41"/>
        <v>3</v>
      </c>
      <c r="C3733" s="5">
        <f t="shared" si="942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3"/>
        <v>45720</v>
      </c>
      <c r="L3733" s="5">
        <f t="shared" si="944"/>
        <v>3</v>
      </c>
      <c r="M3733" s="5">
        <f t="shared" si="945"/>
        <v>2025</v>
      </c>
      <c r="N3733" s="135">
        <v>1290</v>
      </c>
      <c r="O3733" s="6">
        <f t="shared" si="948"/>
        <v>-1290</v>
      </c>
      <c r="P3733" s="6">
        <f t="shared" si="949"/>
        <v>0</v>
      </c>
      <c r="Q3733" s="7">
        <f t="shared" si="946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41"/>
        <v>3</v>
      </c>
      <c r="C3734" s="5">
        <f t="shared" si="942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3"/>
        <v>45720</v>
      </c>
      <c r="L3734" s="5">
        <f t="shared" si="944"/>
        <v>3</v>
      </c>
      <c r="M3734" s="5">
        <f t="shared" si="945"/>
        <v>2025</v>
      </c>
      <c r="N3734" s="135">
        <v>420</v>
      </c>
      <c r="O3734" s="6">
        <f t="shared" si="948"/>
        <v>-420</v>
      </c>
      <c r="P3734" s="6">
        <f t="shared" si="949"/>
        <v>0</v>
      </c>
      <c r="Q3734" s="7">
        <f t="shared" si="946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41"/>
        <v>3</v>
      </c>
      <c r="C3735" s="5">
        <f t="shared" si="942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3"/>
        <v>45720</v>
      </c>
      <c r="L3735" s="5">
        <f t="shared" si="944"/>
        <v>3</v>
      </c>
      <c r="M3735" s="5">
        <f t="shared" si="945"/>
        <v>2025</v>
      </c>
      <c r="N3735" s="135">
        <v>345</v>
      </c>
      <c r="O3735" s="6">
        <f t="shared" si="948"/>
        <v>-345</v>
      </c>
      <c r="P3735" s="6">
        <f t="shared" si="949"/>
        <v>0</v>
      </c>
      <c r="Q3735" s="7">
        <f t="shared" si="946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41"/>
        <v>3</v>
      </c>
      <c r="C3736" s="5">
        <f t="shared" si="942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3"/>
        <v>45720</v>
      </c>
      <c r="L3736" s="5">
        <f t="shared" si="944"/>
        <v>3</v>
      </c>
      <c r="M3736" s="5">
        <f t="shared" si="945"/>
        <v>2025</v>
      </c>
      <c r="N3736" s="135">
        <v>70</v>
      </c>
      <c r="O3736" s="6">
        <f t="shared" si="948"/>
        <v>-70</v>
      </c>
      <c r="P3736" s="6">
        <f t="shared" si="949"/>
        <v>0</v>
      </c>
      <c r="Q3736" s="7">
        <f t="shared" si="946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41"/>
        <v>3</v>
      </c>
      <c r="C3737" s="5">
        <f t="shared" si="942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3"/>
        <v>45720</v>
      </c>
      <c r="L3737" s="5">
        <f t="shared" si="944"/>
        <v>3</v>
      </c>
      <c r="M3737" s="5">
        <f t="shared" si="945"/>
        <v>2025</v>
      </c>
      <c r="N3737" s="135">
        <v>430</v>
      </c>
      <c r="O3737" s="6">
        <f t="shared" si="948"/>
        <v>-430</v>
      </c>
      <c r="P3737" s="6">
        <f t="shared" si="949"/>
        <v>0</v>
      </c>
      <c r="Q3737" s="7">
        <f t="shared" si="946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41"/>
        <v>3</v>
      </c>
      <c r="C3738" s="5">
        <f t="shared" si="942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3"/>
        <v>45720</v>
      </c>
      <c r="L3738" s="5">
        <f t="shared" si="944"/>
        <v>3</v>
      </c>
      <c r="M3738" s="5">
        <f t="shared" si="945"/>
        <v>2025</v>
      </c>
      <c r="N3738" s="135">
        <v>280</v>
      </c>
      <c r="O3738" s="6">
        <f t="shared" si="948"/>
        <v>-280</v>
      </c>
      <c r="P3738" s="6">
        <f t="shared" si="949"/>
        <v>0</v>
      </c>
      <c r="Q3738" s="7">
        <f t="shared" si="946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41"/>
        <v>3</v>
      </c>
      <c r="C3739" s="5">
        <f t="shared" si="942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3"/>
        <v>45720</v>
      </c>
      <c r="L3739" s="5">
        <f t="shared" si="944"/>
        <v>3</v>
      </c>
      <c r="M3739" s="5">
        <f t="shared" si="945"/>
        <v>2025</v>
      </c>
      <c r="N3739" s="135">
        <v>312.5</v>
      </c>
      <c r="O3739" s="6">
        <f t="shared" si="948"/>
        <v>-312.5</v>
      </c>
      <c r="P3739" s="12">
        <f t="shared" si="949"/>
        <v>0</v>
      </c>
      <c r="Q3739" s="7">
        <f t="shared" si="946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41"/>
        <v>3</v>
      </c>
      <c r="C3740" s="5">
        <f t="shared" si="942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3"/>
        <v>45720</v>
      </c>
      <c r="L3740" s="5">
        <f t="shared" si="944"/>
        <v>3</v>
      </c>
      <c r="M3740" s="5">
        <f t="shared" si="945"/>
        <v>2025</v>
      </c>
      <c r="N3740" s="135">
        <v>16200</v>
      </c>
      <c r="O3740" s="141">
        <f>-5171.6-11028.4</f>
        <v>-16200</v>
      </c>
      <c r="P3740" s="12">
        <f t="shared" si="949"/>
        <v>0</v>
      </c>
      <c r="Q3740" s="7">
        <f t="shared" si="946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41"/>
        <v>3</v>
      </c>
      <c r="C3741" s="5">
        <f t="shared" si="942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3"/>
        <v>45720</v>
      </c>
      <c r="L3741" s="5">
        <f t="shared" si="944"/>
        <v>3</v>
      </c>
      <c r="M3741" s="5">
        <f t="shared" si="945"/>
        <v>2025</v>
      </c>
      <c r="N3741" s="135">
        <v>6438</v>
      </c>
      <c r="O3741" s="141">
        <f>-5971.6-466.4</f>
        <v>-6438</v>
      </c>
      <c r="P3741" s="12">
        <f t="shared" si="949"/>
        <v>0</v>
      </c>
      <c r="Q3741" s="7">
        <f t="shared" si="946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41"/>
        <v>3</v>
      </c>
      <c r="C3742" s="5">
        <f t="shared" si="942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3"/>
        <v>45720</v>
      </c>
      <c r="L3742" s="5">
        <f t="shared" si="944"/>
        <v>3</v>
      </c>
      <c r="M3742" s="5">
        <f t="shared" si="945"/>
        <v>2025</v>
      </c>
      <c r="N3742" s="135">
        <v>3712.5</v>
      </c>
      <c r="O3742" s="6">
        <f t="shared" ref="O3742:O3744" si="950">-N3742</f>
        <v>-3712.5</v>
      </c>
      <c r="P3742" s="12">
        <f t="shared" si="949"/>
        <v>0</v>
      </c>
      <c r="Q3742" s="7">
        <f t="shared" si="946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41"/>
        <v>3</v>
      </c>
      <c r="C3743" s="5">
        <f t="shared" si="942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3"/>
        <v>45720</v>
      </c>
      <c r="L3743" s="5">
        <f t="shared" si="944"/>
        <v>3</v>
      </c>
      <c r="M3743" s="5">
        <f t="shared" si="945"/>
        <v>2025</v>
      </c>
      <c r="N3743" s="135">
        <v>460</v>
      </c>
      <c r="O3743" s="6">
        <f t="shared" si="950"/>
        <v>-460</v>
      </c>
      <c r="P3743" s="12">
        <f t="shared" si="949"/>
        <v>0</v>
      </c>
      <c r="Q3743" s="7">
        <f t="shared" si="946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41"/>
        <v>3</v>
      </c>
      <c r="C3744" s="5">
        <f t="shared" si="942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3"/>
        <v>45720</v>
      </c>
      <c r="L3744" s="5">
        <f t="shared" si="944"/>
        <v>3</v>
      </c>
      <c r="M3744" s="5">
        <f t="shared" si="945"/>
        <v>2025</v>
      </c>
      <c r="N3744" s="135">
        <v>2000</v>
      </c>
      <c r="O3744" s="6">
        <f t="shared" si="950"/>
        <v>-2000</v>
      </c>
      <c r="P3744" s="12">
        <f t="shared" si="949"/>
        <v>0</v>
      </c>
      <c r="Q3744" s="7">
        <f t="shared" si="946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41"/>
        <v>3</v>
      </c>
      <c r="C3745" s="5">
        <f t="shared" si="942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3"/>
        <v>45722</v>
      </c>
      <c r="L3745" s="5">
        <f t="shared" si="944"/>
        <v>3</v>
      </c>
      <c r="M3745" s="5">
        <f t="shared" si="945"/>
        <v>2025</v>
      </c>
      <c r="N3745" s="135">
        <v>390</v>
      </c>
      <c r="O3745" s="141"/>
      <c r="P3745" s="12">
        <f t="shared" si="949"/>
        <v>390</v>
      </c>
      <c r="Q3745" s="7">
        <f t="shared" si="946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41"/>
        <v>3</v>
      </c>
      <c r="C3746" s="5">
        <f t="shared" si="942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3"/>
        <v>45722</v>
      </c>
      <c r="L3746" s="5">
        <f t="shared" si="944"/>
        <v>3</v>
      </c>
      <c r="M3746" s="5">
        <f t="shared" si="945"/>
        <v>2025</v>
      </c>
      <c r="N3746" s="135">
        <v>1755</v>
      </c>
      <c r="O3746" s="141"/>
      <c r="P3746" s="12">
        <f t="shared" si="949"/>
        <v>1755</v>
      </c>
      <c r="Q3746" s="7">
        <f t="shared" si="946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41"/>
        <v>3</v>
      </c>
      <c r="C3747" s="5">
        <f t="shared" si="942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3"/>
        <v>45722</v>
      </c>
      <c r="L3747" s="5">
        <f t="shared" si="944"/>
        <v>3</v>
      </c>
      <c r="M3747" s="5">
        <f t="shared" si="945"/>
        <v>2025</v>
      </c>
      <c r="N3747" s="135">
        <v>405</v>
      </c>
      <c r="O3747" s="141"/>
      <c r="P3747" s="12">
        <f t="shared" si="949"/>
        <v>405</v>
      </c>
      <c r="Q3747" s="7">
        <f t="shared" si="946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41"/>
        <v>3</v>
      </c>
      <c r="C3748" s="5">
        <f t="shared" si="942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3"/>
        <v>45722</v>
      </c>
      <c r="L3748" s="5">
        <f t="shared" si="944"/>
        <v>3</v>
      </c>
      <c r="M3748" s="5">
        <f t="shared" si="945"/>
        <v>2025</v>
      </c>
      <c r="N3748" s="135">
        <v>187.5</v>
      </c>
      <c r="O3748" s="141"/>
      <c r="P3748" s="12">
        <f t="shared" si="949"/>
        <v>187.5</v>
      </c>
      <c r="Q3748" s="7">
        <f t="shared" si="946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41"/>
        <v>3</v>
      </c>
      <c r="C3749" s="5">
        <f t="shared" si="942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3"/>
        <v>45722</v>
      </c>
      <c r="L3749" s="5">
        <f t="shared" si="944"/>
        <v>3</v>
      </c>
      <c r="M3749" s="5">
        <f t="shared" si="945"/>
        <v>2025</v>
      </c>
      <c r="N3749" s="135">
        <v>150</v>
      </c>
      <c r="O3749" s="141"/>
      <c r="P3749" s="12">
        <f t="shared" si="949"/>
        <v>150</v>
      </c>
      <c r="Q3749" s="7">
        <f t="shared" si="946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41"/>
        <v>3</v>
      </c>
      <c r="C3750" s="5">
        <f t="shared" si="942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3"/>
        <v>45722</v>
      </c>
      <c r="L3750" s="5">
        <f t="shared" si="944"/>
        <v>3</v>
      </c>
      <c r="M3750" s="5">
        <f t="shared" si="945"/>
        <v>2025</v>
      </c>
      <c r="N3750" s="135">
        <v>260</v>
      </c>
      <c r="O3750" s="141"/>
      <c r="P3750" s="12">
        <f t="shared" si="949"/>
        <v>260</v>
      </c>
      <c r="Q3750" s="7">
        <f t="shared" si="946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41"/>
        <v>3</v>
      </c>
      <c r="C3751" s="5">
        <f t="shared" si="942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3"/>
        <v>45722</v>
      </c>
      <c r="L3751" s="5">
        <f t="shared" si="944"/>
        <v>3</v>
      </c>
      <c r="M3751" s="5">
        <f t="shared" si="945"/>
        <v>2025</v>
      </c>
      <c r="N3751" s="135">
        <v>110</v>
      </c>
      <c r="O3751" s="141"/>
      <c r="P3751" s="12">
        <f t="shared" si="949"/>
        <v>110</v>
      </c>
      <c r="Q3751" s="7">
        <f t="shared" si="946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41"/>
        <v>3</v>
      </c>
      <c r="C3752" s="5">
        <f t="shared" si="942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3"/>
        <v>45753</v>
      </c>
      <c r="L3752" s="5">
        <f t="shared" si="944"/>
        <v>4</v>
      </c>
      <c r="M3752" s="5">
        <f t="shared" si="945"/>
        <v>2025</v>
      </c>
      <c r="N3752" s="135">
        <v>144</v>
      </c>
      <c r="O3752" s="6">
        <f t="shared" ref="O3752:O3754" si="951">-N3752</f>
        <v>-144</v>
      </c>
      <c r="P3752" s="12">
        <f t="shared" si="949"/>
        <v>0</v>
      </c>
      <c r="Q3752" s="7">
        <f t="shared" si="946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41"/>
        <v>3</v>
      </c>
      <c r="C3753" s="5">
        <f t="shared" si="942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3"/>
        <v>45723</v>
      </c>
      <c r="L3753" s="5">
        <f t="shared" si="944"/>
        <v>3</v>
      </c>
      <c r="M3753" s="5">
        <f t="shared" si="945"/>
        <v>2025</v>
      </c>
      <c r="N3753" s="135">
        <v>460</v>
      </c>
      <c r="O3753" s="6">
        <f t="shared" si="951"/>
        <v>-460</v>
      </c>
      <c r="P3753" s="12">
        <f t="shared" si="949"/>
        <v>0</v>
      </c>
      <c r="Q3753" s="7">
        <f t="shared" si="946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41"/>
        <v>3</v>
      </c>
      <c r="C3754" s="5">
        <f t="shared" si="942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3"/>
        <v>45726</v>
      </c>
      <c r="L3754" s="5">
        <f t="shared" si="944"/>
        <v>3</v>
      </c>
      <c r="M3754" s="5">
        <f t="shared" si="945"/>
        <v>2025</v>
      </c>
      <c r="N3754" s="135">
        <v>125</v>
      </c>
      <c r="O3754" s="6">
        <f t="shared" si="951"/>
        <v>-125</v>
      </c>
      <c r="P3754" s="12">
        <f t="shared" si="949"/>
        <v>0</v>
      </c>
      <c r="Q3754" s="7">
        <f t="shared" si="946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41"/>
        <v>3</v>
      </c>
      <c r="C3755" s="5">
        <f t="shared" si="942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3"/>
        <v>45726</v>
      </c>
      <c r="L3755" s="5">
        <f t="shared" si="944"/>
        <v>3</v>
      </c>
      <c r="M3755" s="5">
        <f t="shared" si="945"/>
        <v>2025</v>
      </c>
      <c r="N3755" s="135">
        <v>8100</v>
      </c>
      <c r="O3755" s="141">
        <f>-7776.1-323.9</f>
        <v>-8100</v>
      </c>
      <c r="P3755" s="12">
        <f t="shared" si="949"/>
        <v>0</v>
      </c>
      <c r="Q3755" s="7">
        <f t="shared" si="946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41"/>
        <v>3</v>
      </c>
      <c r="C3756" s="5">
        <f t="shared" si="942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3"/>
        <v>45726</v>
      </c>
      <c r="L3756" s="5">
        <f t="shared" si="944"/>
        <v>3</v>
      </c>
      <c r="M3756" s="5">
        <f t="shared" si="945"/>
        <v>2025</v>
      </c>
      <c r="N3756" s="135">
        <v>3219</v>
      </c>
      <c r="O3756" s="6">
        <f t="shared" ref="O3756:O3759" si="952">-N3756</f>
        <v>-3219</v>
      </c>
      <c r="P3756" s="12">
        <f t="shared" si="949"/>
        <v>0</v>
      </c>
      <c r="Q3756" s="7">
        <f t="shared" si="946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41"/>
        <v>3</v>
      </c>
      <c r="C3757" s="5">
        <f t="shared" si="942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3"/>
        <v>45726</v>
      </c>
      <c r="L3757" s="5">
        <f t="shared" si="944"/>
        <v>3</v>
      </c>
      <c r="M3757" s="5">
        <f t="shared" si="945"/>
        <v>2025</v>
      </c>
      <c r="N3757" s="135">
        <v>1980</v>
      </c>
      <c r="O3757" s="6">
        <f t="shared" si="952"/>
        <v>-1980</v>
      </c>
      <c r="P3757" s="12">
        <f t="shared" si="949"/>
        <v>0</v>
      </c>
      <c r="Q3757" s="7">
        <f t="shared" si="946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41"/>
        <v>3</v>
      </c>
      <c r="C3758" s="5">
        <f t="shared" si="942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3"/>
        <v>45726</v>
      </c>
      <c r="L3758" s="5">
        <f t="shared" si="944"/>
        <v>3</v>
      </c>
      <c r="M3758" s="5">
        <f t="shared" si="945"/>
        <v>2025</v>
      </c>
      <c r="N3758" s="135">
        <v>460</v>
      </c>
      <c r="O3758" s="6">
        <f t="shared" si="952"/>
        <v>-460</v>
      </c>
      <c r="P3758" s="12">
        <f t="shared" si="949"/>
        <v>0</v>
      </c>
      <c r="Q3758" s="7">
        <f t="shared" si="946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41"/>
        <v>3</v>
      </c>
      <c r="C3759" s="5">
        <f t="shared" si="942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3"/>
        <v>45726</v>
      </c>
      <c r="L3759" s="5">
        <f t="shared" si="944"/>
        <v>3</v>
      </c>
      <c r="M3759" s="5">
        <f t="shared" si="945"/>
        <v>2025</v>
      </c>
      <c r="N3759" s="135">
        <v>1000</v>
      </c>
      <c r="O3759" s="6">
        <f t="shared" si="952"/>
        <v>-1000</v>
      </c>
      <c r="P3759" s="12">
        <f t="shared" si="949"/>
        <v>0</v>
      </c>
      <c r="Q3759" s="7">
        <f t="shared" si="946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41"/>
        <v>3</v>
      </c>
      <c r="C3760" s="5">
        <f t="shared" si="942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3"/>
        <v>45728</v>
      </c>
      <c r="L3760" s="5">
        <f t="shared" si="944"/>
        <v>3</v>
      </c>
      <c r="M3760" s="5">
        <f t="shared" si="945"/>
        <v>2025</v>
      </c>
      <c r="N3760" s="135">
        <v>3420</v>
      </c>
      <c r="O3760" s="6">
        <f t="shared" ref="O3760:O3763" si="953">-N3760</f>
        <v>-3420</v>
      </c>
      <c r="P3760" s="12">
        <f t="shared" si="949"/>
        <v>0</v>
      </c>
      <c r="Q3760" s="7">
        <f t="shared" si="946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41"/>
        <v>3</v>
      </c>
      <c r="C3761" s="5">
        <f t="shared" si="942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3"/>
        <v>45728</v>
      </c>
      <c r="L3761" s="5">
        <f t="shared" si="944"/>
        <v>3</v>
      </c>
      <c r="M3761" s="5">
        <f t="shared" si="945"/>
        <v>2025</v>
      </c>
      <c r="N3761" s="135">
        <v>648</v>
      </c>
      <c r="O3761" s="6">
        <f t="shared" si="953"/>
        <v>-648</v>
      </c>
      <c r="P3761" s="12">
        <f t="shared" si="949"/>
        <v>0</v>
      </c>
      <c r="Q3761" s="7">
        <f t="shared" si="946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41"/>
        <v>3</v>
      </c>
      <c r="C3762" s="5">
        <f t="shared" si="942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3"/>
        <v>45728</v>
      </c>
      <c r="L3762" s="5">
        <f t="shared" si="944"/>
        <v>3</v>
      </c>
      <c r="M3762" s="5">
        <f t="shared" si="945"/>
        <v>2025</v>
      </c>
      <c r="N3762" s="135">
        <v>230</v>
      </c>
      <c r="O3762" s="6">
        <f t="shared" si="953"/>
        <v>-230</v>
      </c>
      <c r="P3762" s="12">
        <f t="shared" si="949"/>
        <v>0</v>
      </c>
      <c r="Q3762" s="7">
        <f t="shared" si="946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41"/>
        <v>3</v>
      </c>
      <c r="C3763" s="5">
        <f t="shared" si="942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3"/>
        <v>45728</v>
      </c>
      <c r="L3763" s="5">
        <f t="shared" si="944"/>
        <v>3</v>
      </c>
      <c r="M3763" s="5">
        <f t="shared" si="945"/>
        <v>2025</v>
      </c>
      <c r="N3763" s="135">
        <v>325</v>
      </c>
      <c r="O3763" s="6">
        <f t="shared" si="953"/>
        <v>-325</v>
      </c>
      <c r="P3763" s="12">
        <f t="shared" si="949"/>
        <v>0</v>
      </c>
      <c r="Q3763" s="7">
        <f t="shared" si="946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41"/>
        <v>3</v>
      </c>
      <c r="C3764" s="5">
        <f t="shared" si="942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3"/>
        <v>45729</v>
      </c>
      <c r="L3764" s="5">
        <f t="shared" si="944"/>
        <v>3</v>
      </c>
      <c r="M3764" s="5">
        <f t="shared" si="945"/>
        <v>2025</v>
      </c>
      <c r="N3764" s="135">
        <v>1755</v>
      </c>
      <c r="O3764" s="6">
        <f t="shared" ref="O3764:O3767" si="954">-N3764</f>
        <v>-1755</v>
      </c>
      <c r="P3764" s="12">
        <f t="shared" si="949"/>
        <v>0</v>
      </c>
      <c r="Q3764" s="7">
        <f t="shared" si="946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41"/>
        <v>3</v>
      </c>
      <c r="C3765" s="5">
        <f t="shared" si="942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3"/>
        <v>45729</v>
      </c>
      <c r="L3765" s="5">
        <f t="shared" si="944"/>
        <v>3</v>
      </c>
      <c r="M3765" s="5">
        <f t="shared" si="945"/>
        <v>2025</v>
      </c>
      <c r="N3765" s="135">
        <v>555</v>
      </c>
      <c r="O3765" s="6">
        <f t="shared" si="954"/>
        <v>-555</v>
      </c>
      <c r="P3765" s="12">
        <f t="shared" si="949"/>
        <v>0</v>
      </c>
      <c r="Q3765" s="7">
        <f t="shared" si="946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41"/>
        <v>3</v>
      </c>
      <c r="C3766" s="5">
        <f t="shared" si="942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3"/>
        <v>45729</v>
      </c>
      <c r="L3766" s="5">
        <f t="shared" si="944"/>
        <v>3</v>
      </c>
      <c r="M3766" s="5">
        <f t="shared" si="945"/>
        <v>2025</v>
      </c>
      <c r="N3766" s="135">
        <v>95</v>
      </c>
      <c r="O3766" s="6">
        <f t="shared" si="954"/>
        <v>-95</v>
      </c>
      <c r="P3766" s="12">
        <f t="shared" si="949"/>
        <v>0</v>
      </c>
      <c r="Q3766" s="7">
        <f t="shared" si="946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41"/>
        <v>3</v>
      </c>
      <c r="C3767" s="5">
        <f t="shared" si="942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3"/>
        <v>45729</v>
      </c>
      <c r="L3767" s="5">
        <f t="shared" si="944"/>
        <v>3</v>
      </c>
      <c r="M3767" s="5">
        <f t="shared" si="945"/>
        <v>2025</v>
      </c>
      <c r="N3767" s="135">
        <v>625</v>
      </c>
      <c r="O3767" s="6">
        <f t="shared" si="954"/>
        <v>-625</v>
      </c>
      <c r="P3767" s="12">
        <f t="shared" si="949"/>
        <v>0</v>
      </c>
      <c r="Q3767" s="7">
        <f t="shared" si="946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41"/>
        <v>3</v>
      </c>
      <c r="C3768" s="5">
        <f t="shared" si="942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3"/>
        <v>45729</v>
      </c>
      <c r="L3768" s="5">
        <f t="shared" si="944"/>
        <v>3</v>
      </c>
      <c r="M3768" s="5">
        <f t="shared" si="945"/>
        <v>2025</v>
      </c>
      <c r="N3768" s="135">
        <v>1575</v>
      </c>
      <c r="O3768" s="6">
        <f t="shared" ref="O3768:O3769" si="955">-N3768</f>
        <v>-1575</v>
      </c>
      <c r="P3768" s="12">
        <f t="shared" si="949"/>
        <v>0</v>
      </c>
      <c r="Q3768" s="7">
        <f t="shared" si="946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41"/>
        <v>3</v>
      </c>
      <c r="C3769" s="5">
        <f t="shared" si="942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3"/>
        <v>45729</v>
      </c>
      <c r="L3769" s="5">
        <f t="shared" si="944"/>
        <v>3</v>
      </c>
      <c r="M3769" s="5">
        <f t="shared" si="945"/>
        <v>2025</v>
      </c>
      <c r="N3769" s="135">
        <v>858.4</v>
      </c>
      <c r="O3769" s="6">
        <f t="shared" si="955"/>
        <v>-858.4</v>
      </c>
      <c r="P3769" s="12">
        <f t="shared" si="949"/>
        <v>0</v>
      </c>
      <c r="Q3769" s="7">
        <f t="shared" si="946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41"/>
        <v>3</v>
      </c>
      <c r="C3770" s="5">
        <f t="shared" si="942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3"/>
        <v>45730</v>
      </c>
      <c r="L3770" s="5">
        <f t="shared" si="944"/>
        <v>3</v>
      </c>
      <c r="M3770" s="5">
        <f t="shared" si="945"/>
        <v>2025</v>
      </c>
      <c r="N3770" s="146">
        <v>0</v>
      </c>
      <c r="O3770" s="147"/>
      <c r="P3770" s="34">
        <f t="shared" si="949"/>
        <v>0</v>
      </c>
      <c r="Q3770" s="7">
        <f t="shared" si="946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41"/>
        <v>3</v>
      </c>
      <c r="C3771" s="5">
        <f t="shared" si="942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3"/>
        <v>45730</v>
      </c>
      <c r="L3771" s="5">
        <f t="shared" si="944"/>
        <v>3</v>
      </c>
      <c r="M3771" s="5">
        <f t="shared" si="945"/>
        <v>2025</v>
      </c>
      <c r="N3771" s="135">
        <v>1710</v>
      </c>
      <c r="O3771" s="6">
        <f t="shared" ref="O3771:O3775" si="956">-N3771</f>
        <v>-1710</v>
      </c>
      <c r="P3771" s="12">
        <f t="shared" si="949"/>
        <v>0</v>
      </c>
      <c r="Q3771" s="7">
        <f t="shared" si="946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41"/>
        <v>3</v>
      </c>
      <c r="C3772" s="5">
        <f t="shared" si="942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3"/>
        <v>45730</v>
      </c>
      <c r="L3772" s="5">
        <f t="shared" si="944"/>
        <v>3</v>
      </c>
      <c r="M3772" s="5">
        <f t="shared" si="945"/>
        <v>2025</v>
      </c>
      <c r="N3772" s="135">
        <v>313.2</v>
      </c>
      <c r="O3772" s="6">
        <f t="shared" si="956"/>
        <v>-313.2</v>
      </c>
      <c r="P3772" s="12">
        <f t="shared" si="949"/>
        <v>0</v>
      </c>
      <c r="Q3772" s="7">
        <f t="shared" si="946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41"/>
        <v>3</v>
      </c>
      <c r="C3773" s="5">
        <f t="shared" si="942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3"/>
        <v>45731</v>
      </c>
      <c r="L3773" s="5">
        <f t="shared" si="944"/>
        <v>3</v>
      </c>
      <c r="M3773" s="5">
        <f t="shared" si="945"/>
        <v>2025</v>
      </c>
      <c r="N3773" s="135">
        <v>187.5</v>
      </c>
      <c r="O3773" s="6">
        <f t="shared" si="956"/>
        <v>-187.5</v>
      </c>
      <c r="P3773" s="12">
        <f t="shared" si="949"/>
        <v>0</v>
      </c>
      <c r="Q3773" s="7">
        <f t="shared" si="946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41"/>
        <v>3</v>
      </c>
      <c r="C3774" s="5">
        <f t="shared" si="942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3"/>
        <v>45731</v>
      </c>
      <c r="L3774" s="5">
        <f t="shared" si="944"/>
        <v>3</v>
      </c>
      <c r="M3774" s="5">
        <f t="shared" si="945"/>
        <v>2025</v>
      </c>
      <c r="N3774" s="135">
        <v>8100</v>
      </c>
      <c r="O3774" s="6">
        <f t="shared" si="956"/>
        <v>-8100</v>
      </c>
      <c r="P3774" s="12">
        <f t="shared" si="949"/>
        <v>0</v>
      </c>
      <c r="Q3774" s="7">
        <f t="shared" si="946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41"/>
        <v>3</v>
      </c>
      <c r="C3775" s="5">
        <f t="shared" si="942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3"/>
        <v>45731</v>
      </c>
      <c r="L3775" s="5">
        <f t="shared" si="944"/>
        <v>3</v>
      </c>
      <c r="M3775" s="5">
        <f t="shared" si="945"/>
        <v>2025</v>
      </c>
      <c r="N3775" s="135">
        <v>975</v>
      </c>
      <c r="O3775" s="6">
        <f t="shared" si="956"/>
        <v>-975</v>
      </c>
      <c r="P3775" s="12">
        <f t="shared" si="949"/>
        <v>0</v>
      </c>
      <c r="Q3775" s="7">
        <f t="shared" si="946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41"/>
        <v>3</v>
      </c>
      <c r="C3776" s="5">
        <f t="shared" si="942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3"/>
        <v>45778</v>
      </c>
      <c r="L3776" s="5">
        <f t="shared" si="944"/>
        <v>5</v>
      </c>
      <c r="M3776" s="5">
        <f t="shared" si="945"/>
        <v>2025</v>
      </c>
      <c r="N3776" s="135">
        <v>1755</v>
      </c>
      <c r="O3776" s="141">
        <f>-1000-755</f>
        <v>-1755</v>
      </c>
      <c r="P3776" s="12">
        <f t="shared" si="949"/>
        <v>0</v>
      </c>
      <c r="Q3776" s="7">
        <f t="shared" si="946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41"/>
        <v>3</v>
      </c>
      <c r="C3777" s="5">
        <f t="shared" si="942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3"/>
        <v>45778</v>
      </c>
      <c r="L3777" s="5">
        <f t="shared" si="944"/>
        <v>5</v>
      </c>
      <c r="M3777" s="5">
        <f t="shared" si="945"/>
        <v>2025</v>
      </c>
      <c r="N3777" s="135">
        <v>220</v>
      </c>
      <c r="O3777" s="6">
        <f>-N3777</f>
        <v>-220</v>
      </c>
      <c r="P3777" s="12">
        <f t="shared" si="949"/>
        <v>0</v>
      </c>
      <c r="Q3777" s="7">
        <f t="shared" si="946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41"/>
        <v>3</v>
      </c>
      <c r="C3778" s="5">
        <f t="shared" si="942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3"/>
        <v>45778</v>
      </c>
      <c r="L3778" s="5">
        <f t="shared" si="944"/>
        <v>5</v>
      </c>
      <c r="M3778" s="5">
        <f t="shared" si="945"/>
        <v>2025</v>
      </c>
      <c r="N3778" s="135">
        <v>195</v>
      </c>
      <c r="O3778" s="6">
        <f>-N3778</f>
        <v>-195</v>
      </c>
      <c r="P3778" s="12">
        <f t="shared" si="949"/>
        <v>0</v>
      </c>
      <c r="Q3778" s="7">
        <f t="shared" si="946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7">MONTH(A3779)</f>
        <v>3</v>
      </c>
      <c r="C3779" s="5">
        <f t="shared" ref="C3779:C3842" si="958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9">A3779+J3779</f>
        <v>45735</v>
      </c>
      <c r="L3779" s="5">
        <f t="shared" ref="L3779:L3842" si="960">MONTH(K3779)</f>
        <v>3</v>
      </c>
      <c r="M3779" s="5">
        <f t="shared" ref="M3779:M3842" si="961">YEAR(K3779)</f>
        <v>2025</v>
      </c>
      <c r="N3779" s="135">
        <v>1755</v>
      </c>
      <c r="O3779" s="141"/>
      <c r="P3779" s="12">
        <f t="shared" si="949"/>
        <v>1755</v>
      </c>
      <c r="Q3779" s="7">
        <f t="shared" ref="Q3779:Q3842" si="962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7"/>
        <v>3</v>
      </c>
      <c r="C3780" s="5">
        <f t="shared" si="958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9"/>
        <v>45735</v>
      </c>
      <c r="L3780" s="5">
        <f t="shared" si="960"/>
        <v>3</v>
      </c>
      <c r="M3780" s="5">
        <f t="shared" si="961"/>
        <v>2025</v>
      </c>
      <c r="N3780" s="135">
        <v>405</v>
      </c>
      <c r="O3780" s="141"/>
      <c r="P3780" s="12">
        <f t="shared" si="949"/>
        <v>405</v>
      </c>
      <c r="Q3780" s="7">
        <f t="shared" si="962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7"/>
        <v>3</v>
      </c>
      <c r="C3781" s="5">
        <f t="shared" si="958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9"/>
        <v>45735</v>
      </c>
      <c r="L3781" s="5">
        <f t="shared" si="960"/>
        <v>3</v>
      </c>
      <c r="M3781" s="5">
        <f t="shared" si="961"/>
        <v>2025</v>
      </c>
      <c r="N3781" s="135">
        <v>110</v>
      </c>
      <c r="O3781" s="141"/>
      <c r="P3781" s="12">
        <f t="shared" si="949"/>
        <v>110</v>
      </c>
      <c r="Q3781" s="7">
        <f t="shared" si="962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7"/>
        <v>3</v>
      </c>
      <c r="C3782" s="5">
        <f t="shared" si="958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9"/>
        <v>45735</v>
      </c>
      <c r="L3782" s="5">
        <f t="shared" si="960"/>
        <v>3</v>
      </c>
      <c r="M3782" s="5">
        <f t="shared" si="961"/>
        <v>2025</v>
      </c>
      <c r="N3782" s="135">
        <v>390</v>
      </c>
      <c r="O3782" s="141"/>
      <c r="P3782" s="12">
        <f t="shared" si="949"/>
        <v>390</v>
      </c>
      <c r="Q3782" s="7">
        <f t="shared" si="962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7"/>
        <v>3</v>
      </c>
      <c r="C3783" s="5">
        <f t="shared" si="958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9"/>
        <v>45735</v>
      </c>
      <c r="L3783" s="5">
        <f t="shared" si="960"/>
        <v>3</v>
      </c>
      <c r="M3783" s="5">
        <f t="shared" si="961"/>
        <v>2025</v>
      </c>
      <c r="N3783" s="135">
        <v>125</v>
      </c>
      <c r="O3783" s="141"/>
      <c r="P3783" s="12">
        <f t="shared" si="949"/>
        <v>125</v>
      </c>
      <c r="Q3783" s="7">
        <f t="shared" si="962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7"/>
        <v>3</v>
      </c>
      <c r="C3784" s="5">
        <f t="shared" si="958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9"/>
        <v>45735</v>
      </c>
      <c r="L3784" s="5">
        <f t="shared" si="960"/>
        <v>3</v>
      </c>
      <c r="M3784" s="5">
        <f t="shared" si="961"/>
        <v>2025</v>
      </c>
      <c r="N3784" s="135">
        <v>420</v>
      </c>
      <c r="O3784" s="141"/>
      <c r="P3784" s="12">
        <f t="shared" si="949"/>
        <v>420</v>
      </c>
      <c r="Q3784" s="7">
        <f t="shared" si="962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7"/>
        <v>3</v>
      </c>
      <c r="C3785" s="5">
        <f t="shared" si="958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9"/>
        <v>45735</v>
      </c>
      <c r="L3785" s="5">
        <f t="shared" si="960"/>
        <v>3</v>
      </c>
      <c r="M3785" s="5">
        <f t="shared" si="961"/>
        <v>2025</v>
      </c>
      <c r="N3785" s="146">
        <v>0</v>
      </c>
      <c r="O3785" s="147"/>
      <c r="P3785" s="34">
        <f t="shared" si="949"/>
        <v>0</v>
      </c>
      <c r="Q3785" s="7">
        <f t="shared" si="962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7"/>
        <v>3</v>
      </c>
      <c r="C3786" s="5">
        <f t="shared" si="958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9"/>
        <v>45736</v>
      </c>
      <c r="L3786" s="5">
        <f t="shared" si="960"/>
        <v>3</v>
      </c>
      <c r="M3786" s="5">
        <f t="shared" si="961"/>
        <v>2025</v>
      </c>
      <c r="N3786" s="135">
        <v>1597.5</v>
      </c>
      <c r="O3786" s="6">
        <f t="shared" ref="O3786:O3791" si="963">-N3786</f>
        <v>-1597.5</v>
      </c>
      <c r="P3786" s="12">
        <f t="shared" si="949"/>
        <v>0</v>
      </c>
      <c r="Q3786" s="7">
        <f t="shared" si="962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7"/>
        <v>3</v>
      </c>
      <c r="C3787" s="5">
        <f t="shared" si="958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9"/>
        <v>45736</v>
      </c>
      <c r="L3787" s="5">
        <f t="shared" si="960"/>
        <v>3</v>
      </c>
      <c r="M3787" s="5">
        <f t="shared" si="961"/>
        <v>2025</v>
      </c>
      <c r="N3787" s="135">
        <v>313.2</v>
      </c>
      <c r="O3787" s="141">
        <f>-303.2-10</f>
        <v>-313.2</v>
      </c>
      <c r="P3787" s="12">
        <f t="shared" si="949"/>
        <v>0</v>
      </c>
      <c r="Q3787" s="7">
        <f t="shared" si="962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7"/>
        <v>3</v>
      </c>
      <c r="C3788" s="5">
        <f t="shared" si="958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9"/>
        <v>45736</v>
      </c>
      <c r="L3788" s="5">
        <f t="shared" si="960"/>
        <v>3</v>
      </c>
      <c r="M3788" s="5">
        <f t="shared" si="961"/>
        <v>2025</v>
      </c>
      <c r="N3788" s="135">
        <v>115</v>
      </c>
      <c r="O3788" s="6">
        <f t="shared" si="963"/>
        <v>-115</v>
      </c>
      <c r="P3788" s="12">
        <f t="shared" si="949"/>
        <v>0</v>
      </c>
      <c r="Q3788" s="7">
        <f t="shared" si="962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7"/>
        <v>3</v>
      </c>
      <c r="C3789" s="5">
        <f t="shared" si="958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9"/>
        <v>45736</v>
      </c>
      <c r="L3789" s="5">
        <f t="shared" si="960"/>
        <v>3</v>
      </c>
      <c r="M3789" s="5">
        <f t="shared" si="961"/>
        <v>2025</v>
      </c>
      <c r="N3789" s="135">
        <v>115</v>
      </c>
      <c r="O3789" s="6">
        <f t="shared" si="963"/>
        <v>-115</v>
      </c>
      <c r="P3789" s="12">
        <f t="shared" si="949"/>
        <v>0</v>
      </c>
      <c r="Q3789" s="7">
        <f t="shared" si="962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7"/>
        <v>3</v>
      </c>
      <c r="C3790" s="5">
        <f t="shared" si="958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9"/>
        <v>45736</v>
      </c>
      <c r="L3790" s="5">
        <f t="shared" si="960"/>
        <v>3</v>
      </c>
      <c r="M3790" s="5">
        <f t="shared" si="961"/>
        <v>2025</v>
      </c>
      <c r="N3790" s="135">
        <v>60</v>
      </c>
      <c r="O3790" s="6">
        <f t="shared" si="963"/>
        <v>-60</v>
      </c>
      <c r="P3790" s="12">
        <f t="shared" si="949"/>
        <v>0</v>
      </c>
      <c r="Q3790" s="7">
        <f t="shared" si="962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7"/>
        <v>3</v>
      </c>
      <c r="C3791" s="5">
        <f t="shared" si="958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9"/>
        <v>45736</v>
      </c>
      <c r="L3791" s="5">
        <f t="shared" si="960"/>
        <v>3</v>
      </c>
      <c r="M3791" s="5">
        <f t="shared" si="961"/>
        <v>2025</v>
      </c>
      <c r="N3791" s="135">
        <v>187.5</v>
      </c>
      <c r="O3791" s="6">
        <f t="shared" si="963"/>
        <v>-187.5</v>
      </c>
      <c r="P3791" s="12">
        <f t="shared" si="949"/>
        <v>0</v>
      </c>
      <c r="Q3791" s="7">
        <f t="shared" si="962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7"/>
        <v>3</v>
      </c>
      <c r="C3792" s="5">
        <f t="shared" si="958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9"/>
        <v>45736</v>
      </c>
      <c r="L3792" s="5">
        <f t="shared" si="960"/>
        <v>3</v>
      </c>
      <c r="M3792" s="5">
        <f t="shared" si="961"/>
        <v>2025</v>
      </c>
      <c r="N3792" s="135">
        <v>11340</v>
      </c>
      <c r="O3792" s="141">
        <f>-567.1-10772.9</f>
        <v>-11340</v>
      </c>
      <c r="P3792" s="12">
        <f t="shared" si="949"/>
        <v>0</v>
      </c>
      <c r="Q3792" s="7">
        <f t="shared" si="962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7"/>
        <v>3</v>
      </c>
      <c r="C3793" s="5">
        <f t="shared" si="958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9"/>
        <v>45736</v>
      </c>
      <c r="L3793" s="5">
        <f t="shared" si="960"/>
        <v>3</v>
      </c>
      <c r="M3793" s="5">
        <f t="shared" si="961"/>
        <v>2025</v>
      </c>
      <c r="N3793" s="135">
        <v>3862.8</v>
      </c>
      <c r="O3793" s="6">
        <f t="shared" ref="O3793" si="964">-N3793</f>
        <v>-3862.8</v>
      </c>
      <c r="P3793" s="12">
        <f t="shared" si="949"/>
        <v>0</v>
      </c>
      <c r="Q3793" s="7">
        <f t="shared" si="962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7"/>
        <v>3</v>
      </c>
      <c r="C3794" s="5">
        <f t="shared" si="958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9"/>
        <v>45736</v>
      </c>
      <c r="L3794" s="5">
        <f t="shared" si="960"/>
        <v>3</v>
      </c>
      <c r="M3794" s="5">
        <f t="shared" si="961"/>
        <v>2025</v>
      </c>
      <c r="N3794" s="135">
        <v>2227.5</v>
      </c>
      <c r="O3794" s="141">
        <f>-364.3-1863.2</f>
        <v>-2227.5</v>
      </c>
      <c r="P3794" s="12">
        <f t="shared" si="949"/>
        <v>0</v>
      </c>
      <c r="Q3794" s="7">
        <f t="shared" si="962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7"/>
        <v>3</v>
      </c>
      <c r="C3795" s="5">
        <f t="shared" si="958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9"/>
        <v>45736</v>
      </c>
      <c r="L3795" s="5">
        <f t="shared" si="960"/>
        <v>3</v>
      </c>
      <c r="M3795" s="5">
        <f t="shared" si="961"/>
        <v>2025</v>
      </c>
      <c r="N3795" s="135">
        <v>460</v>
      </c>
      <c r="O3795" s="6">
        <f t="shared" ref="O3795:O3797" si="965">-N3795</f>
        <v>-460</v>
      </c>
      <c r="P3795" s="12">
        <f t="shared" si="949"/>
        <v>0</v>
      </c>
      <c r="Q3795" s="7">
        <f t="shared" si="962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7"/>
        <v>3</v>
      </c>
      <c r="C3796" s="5">
        <f t="shared" si="958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9"/>
        <v>45738</v>
      </c>
      <c r="L3796" s="5">
        <f t="shared" si="960"/>
        <v>3</v>
      </c>
      <c r="M3796" s="5">
        <f t="shared" si="961"/>
        <v>2025</v>
      </c>
      <c r="N3796" s="135">
        <v>990</v>
      </c>
      <c r="O3796" s="6">
        <f t="shared" si="965"/>
        <v>-990</v>
      </c>
      <c r="P3796" s="12">
        <f t="shared" si="949"/>
        <v>0</v>
      </c>
      <c r="Q3796" s="7">
        <f t="shared" si="962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7"/>
        <v>3</v>
      </c>
      <c r="C3797" s="5">
        <f t="shared" si="958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9"/>
        <v>45738</v>
      </c>
      <c r="L3797" s="5">
        <f t="shared" si="960"/>
        <v>3</v>
      </c>
      <c r="M3797" s="5">
        <f t="shared" si="961"/>
        <v>2025</v>
      </c>
      <c r="N3797" s="135">
        <v>1000</v>
      </c>
      <c r="O3797" s="6">
        <f t="shared" si="965"/>
        <v>-1000</v>
      </c>
      <c r="P3797" s="12">
        <f t="shared" si="949"/>
        <v>0</v>
      </c>
      <c r="Q3797" s="7">
        <f t="shared" si="962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7"/>
        <v>3</v>
      </c>
      <c r="C3798" s="5">
        <f t="shared" si="958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9"/>
        <v>45740</v>
      </c>
      <c r="L3798" s="5">
        <f t="shared" si="960"/>
        <v>3</v>
      </c>
      <c r="M3798" s="5">
        <f t="shared" si="961"/>
        <v>2025</v>
      </c>
      <c r="N3798" s="135">
        <v>1642.5</v>
      </c>
      <c r="O3798" s="6">
        <f t="shared" ref="O3798:O3802" si="966">-N3798</f>
        <v>-1642.5</v>
      </c>
      <c r="P3798" s="12">
        <f t="shared" si="949"/>
        <v>0</v>
      </c>
      <c r="Q3798" s="7">
        <f t="shared" si="962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7"/>
        <v>3</v>
      </c>
      <c r="C3799" s="5">
        <f t="shared" si="958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9"/>
        <v>45740</v>
      </c>
      <c r="L3799" s="5">
        <f t="shared" si="960"/>
        <v>3</v>
      </c>
      <c r="M3799" s="5">
        <f t="shared" si="961"/>
        <v>2025</v>
      </c>
      <c r="N3799" s="135">
        <v>313.2</v>
      </c>
      <c r="O3799" s="6">
        <f t="shared" si="966"/>
        <v>-313.2</v>
      </c>
      <c r="P3799" s="12">
        <f t="shared" si="949"/>
        <v>0</v>
      </c>
      <c r="Q3799" s="7">
        <f t="shared" si="962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7"/>
        <v>3</v>
      </c>
      <c r="C3800" s="5">
        <f t="shared" si="958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9"/>
        <v>45740</v>
      </c>
      <c r="L3800" s="5">
        <f t="shared" si="960"/>
        <v>3</v>
      </c>
      <c r="M3800" s="5">
        <f t="shared" si="961"/>
        <v>2025</v>
      </c>
      <c r="N3800" s="135">
        <v>115</v>
      </c>
      <c r="O3800" s="6">
        <f t="shared" si="966"/>
        <v>-115</v>
      </c>
      <c r="P3800" s="12">
        <f t="shared" si="949"/>
        <v>0</v>
      </c>
      <c r="Q3800" s="7">
        <f t="shared" si="962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7"/>
        <v>3</v>
      </c>
      <c r="C3801" s="5">
        <f t="shared" si="958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9"/>
        <v>45740</v>
      </c>
      <c r="L3801" s="5">
        <f t="shared" si="960"/>
        <v>3</v>
      </c>
      <c r="M3801" s="5">
        <f t="shared" si="961"/>
        <v>2025</v>
      </c>
      <c r="N3801" s="135">
        <v>172.5</v>
      </c>
      <c r="O3801" s="6">
        <f t="shared" si="966"/>
        <v>-172.5</v>
      </c>
      <c r="P3801" s="12">
        <f t="shared" si="949"/>
        <v>0</v>
      </c>
      <c r="Q3801" s="7">
        <f t="shared" si="962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7"/>
        <v>3</v>
      </c>
      <c r="C3802" s="5">
        <f t="shared" si="958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9"/>
        <v>45740</v>
      </c>
      <c r="L3802" s="5">
        <f t="shared" si="960"/>
        <v>3</v>
      </c>
      <c r="M3802" s="5">
        <f t="shared" si="961"/>
        <v>2025</v>
      </c>
      <c r="N3802" s="135">
        <v>375</v>
      </c>
      <c r="O3802" s="6">
        <f t="shared" si="966"/>
        <v>-375</v>
      </c>
      <c r="P3802" s="12">
        <f t="shared" si="949"/>
        <v>0</v>
      </c>
      <c r="Q3802" s="7">
        <f t="shared" si="962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7"/>
        <v>3</v>
      </c>
      <c r="C3803" s="5">
        <f t="shared" si="958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9"/>
        <v>45740</v>
      </c>
      <c r="L3803" s="5">
        <f t="shared" si="960"/>
        <v>3</v>
      </c>
      <c r="M3803" s="5">
        <f t="shared" si="961"/>
        <v>2025</v>
      </c>
      <c r="N3803" s="135">
        <v>19440</v>
      </c>
      <c r="O3803" s="141">
        <f>-5311.8</f>
        <v>-5311.8</v>
      </c>
      <c r="P3803" s="12">
        <f t="shared" si="949"/>
        <v>14128.2</v>
      </c>
      <c r="Q3803" s="7">
        <f t="shared" si="962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7"/>
        <v>3</v>
      </c>
      <c r="C3804" s="5">
        <f t="shared" si="958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9"/>
        <v>45740</v>
      </c>
      <c r="L3804" s="5">
        <f t="shared" si="960"/>
        <v>3</v>
      </c>
      <c r="M3804" s="5">
        <f t="shared" si="961"/>
        <v>2025</v>
      </c>
      <c r="N3804" s="135">
        <v>8584</v>
      </c>
      <c r="O3804" s="141"/>
      <c r="P3804" s="12">
        <f t="shared" si="949"/>
        <v>8584</v>
      </c>
      <c r="Q3804" s="7">
        <f t="shared" si="962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7"/>
        <v>3</v>
      </c>
      <c r="C3805" s="5">
        <f t="shared" si="958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9"/>
        <v>45740</v>
      </c>
      <c r="L3805" s="5">
        <f t="shared" si="960"/>
        <v>3</v>
      </c>
      <c r="M3805" s="5">
        <f t="shared" si="961"/>
        <v>2025</v>
      </c>
      <c r="N3805" s="135">
        <v>4950</v>
      </c>
      <c r="O3805" s="141"/>
      <c r="P3805" s="12">
        <f t="shared" si="949"/>
        <v>4950</v>
      </c>
      <c r="Q3805" s="7">
        <f t="shared" si="962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7"/>
        <v>3</v>
      </c>
      <c r="C3806" s="5">
        <f t="shared" si="958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9"/>
        <v>45740</v>
      </c>
      <c r="L3806" s="5">
        <f t="shared" si="960"/>
        <v>3</v>
      </c>
      <c r="M3806" s="5">
        <f t="shared" si="961"/>
        <v>2025</v>
      </c>
      <c r="N3806" s="135">
        <v>460</v>
      </c>
      <c r="O3806" s="141"/>
      <c r="P3806" s="12">
        <f t="shared" si="949"/>
        <v>460</v>
      </c>
      <c r="Q3806" s="7">
        <f t="shared" si="962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7"/>
        <v>3</v>
      </c>
      <c r="C3807" s="5">
        <f t="shared" si="958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9"/>
        <v>45740</v>
      </c>
      <c r="L3807" s="5">
        <f t="shared" si="960"/>
        <v>3</v>
      </c>
      <c r="M3807" s="5">
        <f t="shared" si="961"/>
        <v>2025</v>
      </c>
      <c r="N3807" s="135">
        <v>975</v>
      </c>
      <c r="O3807" s="141"/>
      <c r="P3807" s="12">
        <f t="shared" si="949"/>
        <v>975</v>
      </c>
      <c r="Q3807" s="7">
        <f t="shared" si="962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7"/>
        <v>3</v>
      </c>
      <c r="C3808" s="5">
        <f t="shared" si="958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9"/>
        <v>45743</v>
      </c>
      <c r="L3808" s="5">
        <f t="shared" si="960"/>
        <v>3</v>
      </c>
      <c r="M3808" s="5">
        <f t="shared" si="961"/>
        <v>2025</v>
      </c>
      <c r="N3808" s="135">
        <v>810</v>
      </c>
      <c r="O3808" s="6">
        <f t="shared" ref="O3808:O3812" si="967">-N3808</f>
        <v>-810</v>
      </c>
      <c r="P3808" s="6">
        <f t="shared" ref="P3808:P3871" si="968">SUM(N3808+O3808)</f>
        <v>0</v>
      </c>
      <c r="Q3808" s="7">
        <f t="shared" si="962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7"/>
        <v>3</v>
      </c>
      <c r="C3809" s="5">
        <f t="shared" si="958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9"/>
        <v>45743</v>
      </c>
      <c r="L3809" s="5">
        <f t="shared" si="960"/>
        <v>3</v>
      </c>
      <c r="M3809" s="5">
        <f t="shared" si="961"/>
        <v>2025</v>
      </c>
      <c r="N3809" s="135">
        <v>1400</v>
      </c>
      <c r="O3809" s="6">
        <f t="shared" si="967"/>
        <v>-1400</v>
      </c>
      <c r="P3809" s="6">
        <f t="shared" si="968"/>
        <v>0</v>
      </c>
      <c r="Q3809" s="7">
        <f t="shared" si="962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7"/>
        <v>3</v>
      </c>
      <c r="C3810" s="5">
        <f t="shared" si="958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9"/>
        <v>45743</v>
      </c>
      <c r="L3810" s="5">
        <f t="shared" si="960"/>
        <v>3</v>
      </c>
      <c r="M3810" s="5">
        <f t="shared" si="961"/>
        <v>2025</v>
      </c>
      <c r="N3810" s="135">
        <v>55.2</v>
      </c>
      <c r="O3810" s="6">
        <f t="shared" si="967"/>
        <v>-55.2</v>
      </c>
      <c r="P3810" s="6">
        <f t="shared" si="968"/>
        <v>0</v>
      </c>
      <c r="Q3810" s="7">
        <f t="shared" si="962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7"/>
        <v>3</v>
      </c>
      <c r="C3811" s="5">
        <f t="shared" si="958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9"/>
        <v>45743</v>
      </c>
      <c r="L3811" s="5">
        <f t="shared" si="960"/>
        <v>3</v>
      </c>
      <c r="M3811" s="5">
        <f t="shared" si="961"/>
        <v>2025</v>
      </c>
      <c r="N3811" s="135">
        <v>1720</v>
      </c>
      <c r="O3811" s="6">
        <f t="shared" si="967"/>
        <v>-1720</v>
      </c>
      <c r="P3811" s="6">
        <f t="shared" si="968"/>
        <v>0</v>
      </c>
      <c r="Q3811" s="7">
        <f t="shared" si="962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7"/>
        <v>3</v>
      </c>
      <c r="C3812" s="5">
        <f t="shared" si="958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9"/>
        <v>45743</v>
      </c>
      <c r="L3812" s="5">
        <f t="shared" si="960"/>
        <v>3</v>
      </c>
      <c r="M3812" s="5">
        <f t="shared" si="961"/>
        <v>2025</v>
      </c>
      <c r="N3812" s="135">
        <v>2838</v>
      </c>
      <c r="O3812" s="6">
        <f t="shared" si="967"/>
        <v>-2838</v>
      </c>
      <c r="P3812" s="6">
        <f t="shared" si="968"/>
        <v>0</v>
      </c>
      <c r="Q3812" s="7">
        <f t="shared" si="962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7"/>
        <v>3</v>
      </c>
      <c r="C3813" s="5">
        <f t="shared" si="958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9"/>
        <v>45744</v>
      </c>
      <c r="L3813" s="5">
        <f t="shared" si="960"/>
        <v>3</v>
      </c>
      <c r="M3813" s="5">
        <f t="shared" si="961"/>
        <v>2025</v>
      </c>
      <c r="N3813" s="135">
        <v>375</v>
      </c>
      <c r="O3813" s="141"/>
      <c r="P3813" s="12">
        <f t="shared" si="968"/>
        <v>375</v>
      </c>
      <c r="Q3813" s="7">
        <f t="shared" si="962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7"/>
        <v>3</v>
      </c>
      <c r="C3814" s="5">
        <f t="shared" si="958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9"/>
        <v>45744</v>
      </c>
      <c r="L3814" s="5">
        <f t="shared" si="960"/>
        <v>3</v>
      </c>
      <c r="M3814" s="5">
        <f t="shared" si="961"/>
        <v>2025</v>
      </c>
      <c r="N3814" s="135">
        <v>19440</v>
      </c>
      <c r="O3814" s="141"/>
      <c r="P3814" s="12">
        <f t="shared" si="968"/>
        <v>19440</v>
      </c>
      <c r="Q3814" s="7">
        <f t="shared" si="962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7"/>
        <v>3</v>
      </c>
      <c r="C3815" s="5">
        <f t="shared" si="958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9"/>
        <v>45744</v>
      </c>
      <c r="L3815" s="5">
        <f t="shared" si="960"/>
        <v>3</v>
      </c>
      <c r="M3815" s="5">
        <f t="shared" si="961"/>
        <v>2025</v>
      </c>
      <c r="N3815" s="135">
        <v>7725.6</v>
      </c>
      <c r="O3815" s="141"/>
      <c r="P3815" s="12">
        <f t="shared" si="968"/>
        <v>7725.6</v>
      </c>
      <c r="Q3815" s="7">
        <f t="shared" si="962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7"/>
        <v>3</v>
      </c>
      <c r="C3816" s="5">
        <f t="shared" si="958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9"/>
        <v>45744</v>
      </c>
      <c r="L3816" s="5">
        <f t="shared" si="960"/>
        <v>3</v>
      </c>
      <c r="M3816" s="5">
        <f t="shared" si="961"/>
        <v>2025</v>
      </c>
      <c r="N3816" s="135">
        <v>2475</v>
      </c>
      <c r="O3816" s="141"/>
      <c r="P3816" s="12">
        <f t="shared" si="968"/>
        <v>2475</v>
      </c>
      <c r="Q3816" s="7">
        <f t="shared" si="962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7"/>
        <v>3</v>
      </c>
      <c r="C3817" s="5">
        <f t="shared" si="958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9"/>
        <v>45744</v>
      </c>
      <c r="L3817" s="5">
        <f t="shared" si="960"/>
        <v>3</v>
      </c>
      <c r="M3817" s="5">
        <f t="shared" si="961"/>
        <v>2025</v>
      </c>
      <c r="N3817" s="135">
        <v>1760</v>
      </c>
      <c r="O3817" s="141"/>
      <c r="P3817" s="12">
        <f t="shared" si="968"/>
        <v>1760</v>
      </c>
      <c r="Q3817" s="7">
        <f t="shared" si="962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7"/>
        <v>3</v>
      </c>
      <c r="C3818" s="5">
        <f t="shared" si="958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9"/>
        <v>45744</v>
      </c>
      <c r="L3818" s="5">
        <f t="shared" si="960"/>
        <v>3</v>
      </c>
      <c r="M3818" s="5">
        <f t="shared" si="961"/>
        <v>2025</v>
      </c>
      <c r="N3818" s="135">
        <v>920</v>
      </c>
      <c r="O3818" s="141"/>
      <c r="P3818" s="12">
        <f t="shared" si="968"/>
        <v>920</v>
      </c>
      <c r="Q3818" s="7">
        <f t="shared" si="962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7"/>
        <v>3</v>
      </c>
      <c r="C3819" s="5">
        <f t="shared" si="958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9"/>
        <v>45744</v>
      </c>
      <c r="L3819" s="5">
        <f t="shared" si="960"/>
        <v>3</v>
      </c>
      <c r="M3819" s="5">
        <f t="shared" si="961"/>
        <v>2025</v>
      </c>
      <c r="N3819" s="135">
        <v>975</v>
      </c>
      <c r="O3819" s="141"/>
      <c r="P3819" s="12">
        <f t="shared" si="968"/>
        <v>975</v>
      </c>
      <c r="Q3819" s="7">
        <f t="shared" si="962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7"/>
        <v>3</v>
      </c>
      <c r="C3820" s="5">
        <f t="shared" si="958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9"/>
        <v>45744</v>
      </c>
      <c r="L3820" s="5">
        <f t="shared" si="960"/>
        <v>3</v>
      </c>
      <c r="M3820" s="5">
        <f t="shared" si="961"/>
        <v>2025</v>
      </c>
      <c r="N3820" s="135">
        <v>1000</v>
      </c>
      <c r="O3820" s="141"/>
      <c r="P3820" s="12">
        <f t="shared" si="968"/>
        <v>1000</v>
      </c>
      <c r="Q3820" s="7">
        <f t="shared" si="962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7"/>
        <v>3</v>
      </c>
      <c r="C3821" s="5">
        <f t="shared" si="958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9"/>
        <v>45744</v>
      </c>
      <c r="L3821" s="5">
        <f t="shared" si="960"/>
        <v>3</v>
      </c>
      <c r="M3821" s="5">
        <f t="shared" si="961"/>
        <v>2025</v>
      </c>
      <c r="N3821" s="135">
        <v>900</v>
      </c>
      <c r="O3821" s="141"/>
      <c r="P3821" s="12">
        <f t="shared" si="968"/>
        <v>900</v>
      </c>
      <c r="Q3821" s="7">
        <f t="shared" si="962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7"/>
        <v>3</v>
      </c>
      <c r="C3822" s="5">
        <f t="shared" si="958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9"/>
        <v>45745</v>
      </c>
      <c r="L3822" s="5">
        <f t="shared" si="960"/>
        <v>3</v>
      </c>
      <c r="M3822" s="5">
        <f t="shared" si="961"/>
        <v>2025</v>
      </c>
      <c r="N3822" s="135">
        <v>1755</v>
      </c>
      <c r="O3822" s="141"/>
      <c r="P3822" s="12">
        <f t="shared" si="968"/>
        <v>1755</v>
      </c>
      <c r="Q3822" s="7">
        <f t="shared" si="962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7"/>
        <v>3</v>
      </c>
      <c r="C3823" s="5">
        <f t="shared" si="958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9"/>
        <v>45745</v>
      </c>
      <c r="L3823" s="5">
        <f t="shared" si="960"/>
        <v>3</v>
      </c>
      <c r="M3823" s="5">
        <f t="shared" si="961"/>
        <v>2025</v>
      </c>
      <c r="N3823" s="135">
        <v>283.8</v>
      </c>
      <c r="O3823" s="141"/>
      <c r="P3823" s="12">
        <f t="shared" si="968"/>
        <v>283.8</v>
      </c>
      <c r="Q3823" s="7">
        <f t="shared" si="962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7"/>
        <v>3</v>
      </c>
      <c r="C3824" s="5">
        <f t="shared" si="958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9"/>
        <v>45745</v>
      </c>
      <c r="L3824" s="5">
        <f t="shared" si="960"/>
        <v>3</v>
      </c>
      <c r="M3824" s="5">
        <f t="shared" si="961"/>
        <v>2025</v>
      </c>
      <c r="N3824" s="135">
        <v>110</v>
      </c>
      <c r="O3824" s="141"/>
      <c r="P3824" s="12">
        <f t="shared" si="968"/>
        <v>110</v>
      </c>
      <c r="Q3824" s="7">
        <f t="shared" si="962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7"/>
        <v>3</v>
      </c>
      <c r="C3825" s="5">
        <f t="shared" si="958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9"/>
        <v>45745</v>
      </c>
      <c r="L3825" s="5">
        <f t="shared" si="960"/>
        <v>3</v>
      </c>
      <c r="M3825" s="5">
        <f t="shared" si="961"/>
        <v>2025</v>
      </c>
      <c r="N3825" s="135">
        <v>187.5</v>
      </c>
      <c r="O3825" s="141"/>
      <c r="P3825" s="12">
        <f t="shared" si="968"/>
        <v>187.5</v>
      </c>
      <c r="Q3825" s="7">
        <f t="shared" si="962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7"/>
        <v>3</v>
      </c>
      <c r="C3826" s="5">
        <f t="shared" si="958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9"/>
        <v>45745</v>
      </c>
      <c r="L3826" s="5">
        <f t="shared" si="960"/>
        <v>3</v>
      </c>
      <c r="M3826" s="5">
        <f t="shared" si="961"/>
        <v>2025</v>
      </c>
      <c r="N3826" s="135">
        <v>120</v>
      </c>
      <c r="O3826" s="141"/>
      <c r="P3826" s="12">
        <f t="shared" si="968"/>
        <v>120</v>
      </c>
      <c r="Q3826" s="7">
        <f t="shared" si="962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7"/>
        <v>3</v>
      </c>
      <c r="C3827" s="5">
        <f t="shared" si="958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9"/>
        <v>45745</v>
      </c>
      <c r="L3827" s="5">
        <f t="shared" si="960"/>
        <v>3</v>
      </c>
      <c r="M3827" s="5">
        <f t="shared" si="961"/>
        <v>2025</v>
      </c>
      <c r="N3827" s="135">
        <v>1597.5</v>
      </c>
      <c r="O3827" s="6">
        <f t="shared" ref="O3827:O3830" si="969">-N3827</f>
        <v>-1597.5</v>
      </c>
      <c r="P3827" s="12">
        <f t="shared" si="968"/>
        <v>0</v>
      </c>
      <c r="Q3827" s="7">
        <f t="shared" si="962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7"/>
        <v>3</v>
      </c>
      <c r="C3828" s="5">
        <f t="shared" si="958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9"/>
        <v>45745</v>
      </c>
      <c r="L3828" s="5">
        <f t="shared" si="960"/>
        <v>3</v>
      </c>
      <c r="M3828" s="5">
        <f t="shared" si="961"/>
        <v>2025</v>
      </c>
      <c r="N3828" s="135">
        <v>313.2</v>
      </c>
      <c r="O3828" s="6">
        <f t="shared" si="969"/>
        <v>-313.2</v>
      </c>
      <c r="P3828" s="12">
        <f t="shared" si="968"/>
        <v>0</v>
      </c>
      <c r="Q3828" s="7">
        <f t="shared" si="962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7"/>
        <v>3</v>
      </c>
      <c r="C3829" s="5">
        <f t="shared" si="958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9"/>
        <v>45745</v>
      </c>
      <c r="L3829" s="5">
        <f t="shared" si="960"/>
        <v>3</v>
      </c>
      <c r="M3829" s="5">
        <f t="shared" si="961"/>
        <v>2025</v>
      </c>
      <c r="N3829" s="135">
        <v>115</v>
      </c>
      <c r="O3829" s="6">
        <f t="shared" si="969"/>
        <v>-115</v>
      </c>
      <c r="P3829" s="12">
        <f t="shared" si="968"/>
        <v>0</v>
      </c>
      <c r="Q3829" s="7">
        <f t="shared" si="962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7"/>
        <v>3</v>
      </c>
      <c r="C3830" s="5">
        <f t="shared" si="958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9"/>
        <v>45745</v>
      </c>
      <c r="L3830" s="5">
        <f t="shared" si="960"/>
        <v>3</v>
      </c>
      <c r="M3830" s="5">
        <f t="shared" si="961"/>
        <v>2025</v>
      </c>
      <c r="N3830" s="135">
        <v>172.5</v>
      </c>
      <c r="O3830" s="6">
        <f t="shared" si="969"/>
        <v>-172.5</v>
      </c>
      <c r="P3830" s="12">
        <f t="shared" si="968"/>
        <v>0</v>
      </c>
      <c r="Q3830" s="7">
        <f t="shared" si="962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7"/>
        <v>4</v>
      </c>
      <c r="C3831" s="5">
        <f t="shared" si="958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9"/>
        <v>45750</v>
      </c>
      <c r="L3831" s="5">
        <f t="shared" si="960"/>
        <v>4</v>
      </c>
      <c r="M3831" s="5">
        <f t="shared" si="961"/>
        <v>2025</v>
      </c>
      <c r="N3831" s="135">
        <v>1710</v>
      </c>
      <c r="O3831" s="6">
        <f t="shared" ref="O3831:O3832" si="970">-N3831</f>
        <v>-1710</v>
      </c>
      <c r="P3831" s="12">
        <f t="shared" si="968"/>
        <v>0</v>
      </c>
      <c r="Q3831" s="7">
        <f t="shared" si="962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7"/>
        <v>4</v>
      </c>
      <c r="C3832" s="5">
        <f t="shared" si="958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9"/>
        <v>45750</v>
      </c>
      <c r="L3832" s="5">
        <f t="shared" si="960"/>
        <v>4</v>
      </c>
      <c r="M3832" s="5">
        <f t="shared" si="961"/>
        <v>2025</v>
      </c>
      <c r="N3832" s="135">
        <v>555</v>
      </c>
      <c r="O3832" s="6">
        <f t="shared" si="970"/>
        <v>-555</v>
      </c>
      <c r="P3832" s="12">
        <f t="shared" si="968"/>
        <v>0</v>
      </c>
      <c r="Q3832" s="7">
        <f t="shared" si="962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7"/>
        <v>4</v>
      </c>
      <c r="C3833" s="5">
        <f t="shared" si="958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9"/>
        <v>45752</v>
      </c>
      <c r="L3833" s="5">
        <f t="shared" si="960"/>
        <v>4</v>
      </c>
      <c r="M3833" s="5">
        <f t="shared" si="961"/>
        <v>2025</v>
      </c>
      <c r="N3833" s="135">
        <v>625</v>
      </c>
      <c r="O3833" s="141"/>
      <c r="P3833" s="12">
        <f t="shared" si="968"/>
        <v>625</v>
      </c>
      <c r="Q3833" s="7">
        <f t="shared" si="962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7"/>
        <v>4</v>
      </c>
      <c r="C3834" s="5">
        <f t="shared" si="958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9"/>
        <v>45752</v>
      </c>
      <c r="L3834" s="5">
        <f t="shared" si="960"/>
        <v>4</v>
      </c>
      <c r="M3834" s="5">
        <f t="shared" si="961"/>
        <v>2025</v>
      </c>
      <c r="N3834" s="135">
        <v>16200</v>
      </c>
      <c r="O3834" s="141"/>
      <c r="P3834" s="12">
        <f t="shared" si="968"/>
        <v>16200</v>
      </c>
      <c r="Q3834" s="7">
        <f t="shared" si="962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7"/>
        <v>4</v>
      </c>
      <c r="C3835" s="5">
        <f t="shared" si="958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9"/>
        <v>45752</v>
      </c>
      <c r="L3835" s="5">
        <f t="shared" si="960"/>
        <v>4</v>
      </c>
      <c r="M3835" s="5">
        <f t="shared" si="961"/>
        <v>2025</v>
      </c>
      <c r="N3835" s="135">
        <v>975</v>
      </c>
      <c r="O3835" s="141"/>
      <c r="P3835" s="12">
        <f t="shared" si="968"/>
        <v>975</v>
      </c>
      <c r="Q3835" s="7">
        <f t="shared" si="962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7"/>
        <v>4</v>
      </c>
      <c r="C3836" s="5">
        <f t="shared" si="958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9"/>
        <v>45752</v>
      </c>
      <c r="L3836" s="5">
        <f t="shared" si="960"/>
        <v>4</v>
      </c>
      <c r="M3836" s="5">
        <f t="shared" si="961"/>
        <v>2025</v>
      </c>
      <c r="N3836" s="135">
        <v>1000</v>
      </c>
      <c r="O3836" s="141"/>
      <c r="P3836" s="12">
        <f t="shared" si="968"/>
        <v>1000</v>
      </c>
      <c r="Q3836" s="7">
        <f t="shared" si="962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7"/>
        <v>4</v>
      </c>
      <c r="C3837" s="5">
        <f t="shared" si="958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9"/>
        <v>45752</v>
      </c>
      <c r="L3837" s="5">
        <f t="shared" si="960"/>
        <v>4</v>
      </c>
      <c r="M3837" s="5">
        <f t="shared" si="961"/>
        <v>2025</v>
      </c>
      <c r="N3837" s="135">
        <v>1760</v>
      </c>
      <c r="O3837" s="141"/>
      <c r="P3837" s="12">
        <f t="shared" si="968"/>
        <v>1760</v>
      </c>
      <c r="Q3837" s="7">
        <f t="shared" si="962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7"/>
        <v>4</v>
      </c>
      <c r="C3838" s="5">
        <f t="shared" si="958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9"/>
        <v>45752</v>
      </c>
      <c r="L3838" s="5">
        <f t="shared" si="960"/>
        <v>4</v>
      </c>
      <c r="M3838" s="5">
        <f t="shared" si="961"/>
        <v>2025</v>
      </c>
      <c r="N3838" s="135">
        <v>920</v>
      </c>
      <c r="O3838" s="141"/>
      <c r="P3838" s="12">
        <f t="shared" si="968"/>
        <v>920</v>
      </c>
      <c r="Q3838" s="7">
        <f t="shared" si="962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7"/>
        <v>4</v>
      </c>
      <c r="C3839" s="5">
        <f t="shared" si="958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9"/>
        <v>45754</v>
      </c>
      <c r="L3839" s="5">
        <f t="shared" si="960"/>
        <v>4</v>
      </c>
      <c r="M3839" s="5">
        <f t="shared" si="961"/>
        <v>2025</v>
      </c>
      <c r="N3839" s="135">
        <v>500</v>
      </c>
      <c r="O3839" s="6">
        <f t="shared" ref="O3839:O3849" si="971">-N3839</f>
        <v>-500</v>
      </c>
      <c r="P3839" s="12">
        <f t="shared" si="968"/>
        <v>0</v>
      </c>
      <c r="Q3839" s="7">
        <f t="shared" si="962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7"/>
        <v>4</v>
      </c>
      <c r="C3840" s="5">
        <f t="shared" si="958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9"/>
        <v>45754</v>
      </c>
      <c r="L3840" s="5">
        <f t="shared" si="960"/>
        <v>4</v>
      </c>
      <c r="M3840" s="5">
        <f t="shared" si="961"/>
        <v>2025</v>
      </c>
      <c r="N3840" s="135">
        <v>432</v>
      </c>
      <c r="O3840" s="6">
        <f t="shared" si="971"/>
        <v>-432</v>
      </c>
      <c r="P3840" s="12">
        <f t="shared" si="968"/>
        <v>0</v>
      </c>
      <c r="Q3840" s="7">
        <f t="shared" si="962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7"/>
        <v>4</v>
      </c>
      <c r="C3841" s="5">
        <f t="shared" si="958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9"/>
        <v>45754</v>
      </c>
      <c r="L3841" s="5">
        <f t="shared" si="960"/>
        <v>4</v>
      </c>
      <c r="M3841" s="5">
        <f t="shared" si="961"/>
        <v>2025</v>
      </c>
      <c r="N3841" s="135">
        <v>110</v>
      </c>
      <c r="O3841" s="6">
        <f t="shared" si="971"/>
        <v>-110</v>
      </c>
      <c r="P3841" s="12">
        <f t="shared" si="968"/>
        <v>0</v>
      </c>
      <c r="Q3841" s="7">
        <f t="shared" si="962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7"/>
        <v>4</v>
      </c>
      <c r="C3842" s="5">
        <f t="shared" si="958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9"/>
        <v>45754</v>
      </c>
      <c r="L3842" s="5">
        <f t="shared" si="960"/>
        <v>4</v>
      </c>
      <c r="M3842" s="5">
        <f t="shared" si="961"/>
        <v>2025</v>
      </c>
      <c r="N3842" s="135">
        <v>165</v>
      </c>
      <c r="O3842" s="6">
        <f t="shared" si="971"/>
        <v>-165</v>
      </c>
      <c r="P3842" s="12">
        <f t="shared" si="968"/>
        <v>0</v>
      </c>
      <c r="Q3842" s="7">
        <f t="shared" si="962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2">MONTH(A3843)</f>
        <v>4</v>
      </c>
      <c r="C3843" s="5">
        <f t="shared" ref="C3843:C3906" si="973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4">A3843+J3843</f>
        <v>45754</v>
      </c>
      <c r="L3843" s="5">
        <f t="shared" ref="L3843:L3906" si="975">MONTH(K3843)</f>
        <v>4</v>
      </c>
      <c r="M3843" s="5">
        <f t="shared" ref="M3843:M3906" si="976">YEAR(K3843)</f>
        <v>2025</v>
      </c>
      <c r="N3843" s="135">
        <v>175</v>
      </c>
      <c r="O3843" s="6">
        <f t="shared" si="971"/>
        <v>-175</v>
      </c>
      <c r="P3843" s="12">
        <f t="shared" si="968"/>
        <v>0</v>
      </c>
      <c r="Q3843" s="7">
        <f t="shared" ref="Q3843:Q3906" si="977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2"/>
        <v>4</v>
      </c>
      <c r="C3844" s="5">
        <f t="shared" si="973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4"/>
        <v>45754</v>
      </c>
      <c r="L3844" s="5">
        <f t="shared" si="975"/>
        <v>4</v>
      </c>
      <c r="M3844" s="5">
        <f t="shared" si="976"/>
        <v>2025</v>
      </c>
      <c r="N3844" s="135">
        <v>140</v>
      </c>
      <c r="O3844" s="6">
        <f t="shared" si="971"/>
        <v>-140</v>
      </c>
      <c r="P3844" s="12">
        <f t="shared" si="968"/>
        <v>0</v>
      </c>
      <c r="Q3844" s="7">
        <f t="shared" si="977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2"/>
        <v>4</v>
      </c>
      <c r="C3845" s="5">
        <f t="shared" si="973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4"/>
        <v>45755</v>
      </c>
      <c r="L3845" s="5">
        <f t="shared" si="975"/>
        <v>4</v>
      </c>
      <c r="M3845" s="5">
        <f t="shared" si="976"/>
        <v>2025</v>
      </c>
      <c r="N3845" s="135">
        <v>12127.5</v>
      </c>
      <c r="O3845" s="6">
        <f t="shared" si="971"/>
        <v>-12127.5</v>
      </c>
      <c r="P3845" s="12">
        <f t="shared" si="968"/>
        <v>0</v>
      </c>
      <c r="Q3845" s="7">
        <f t="shared" si="977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2"/>
        <v>4</v>
      </c>
      <c r="C3846" s="5">
        <f t="shared" si="973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4"/>
        <v>45755</v>
      </c>
      <c r="L3846" s="5">
        <f t="shared" si="975"/>
        <v>4</v>
      </c>
      <c r="M3846" s="5">
        <f t="shared" si="976"/>
        <v>2025</v>
      </c>
      <c r="N3846" s="135">
        <v>1215</v>
      </c>
      <c r="O3846" s="6">
        <f t="shared" si="971"/>
        <v>-1215</v>
      </c>
      <c r="P3846" s="12">
        <f t="shared" si="968"/>
        <v>0</v>
      </c>
      <c r="Q3846" s="7">
        <f t="shared" si="977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2"/>
        <v>4</v>
      </c>
      <c r="C3847" s="5">
        <f t="shared" si="973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4"/>
        <v>45755</v>
      </c>
      <c r="L3847" s="5">
        <f t="shared" si="975"/>
        <v>4</v>
      </c>
      <c r="M3847" s="5">
        <f t="shared" si="976"/>
        <v>2025</v>
      </c>
      <c r="N3847" s="135">
        <v>2430</v>
      </c>
      <c r="O3847" s="6">
        <f t="shared" si="971"/>
        <v>-2430</v>
      </c>
      <c r="P3847" s="12">
        <f t="shared" si="968"/>
        <v>0</v>
      </c>
      <c r="Q3847" s="7">
        <f t="shared" si="977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2"/>
        <v>4</v>
      </c>
      <c r="C3848" s="5">
        <f t="shared" si="973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4"/>
        <v>45755</v>
      </c>
      <c r="L3848" s="5">
        <f t="shared" si="975"/>
        <v>4</v>
      </c>
      <c r="M3848" s="5">
        <f t="shared" si="976"/>
        <v>2025</v>
      </c>
      <c r="N3848" s="135">
        <v>2838</v>
      </c>
      <c r="O3848" s="6">
        <f t="shared" si="971"/>
        <v>-2838</v>
      </c>
      <c r="P3848" s="12">
        <f t="shared" si="968"/>
        <v>0</v>
      </c>
      <c r="Q3848" s="7">
        <f t="shared" si="977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2"/>
        <v>4</v>
      </c>
      <c r="C3849" s="5">
        <f t="shared" si="973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4"/>
        <v>45755</v>
      </c>
      <c r="L3849" s="5">
        <f t="shared" si="975"/>
        <v>4</v>
      </c>
      <c r="M3849" s="5">
        <f t="shared" si="976"/>
        <v>2025</v>
      </c>
      <c r="N3849" s="135">
        <v>260</v>
      </c>
      <c r="O3849" s="6">
        <f t="shared" si="971"/>
        <v>-260</v>
      </c>
      <c r="P3849" s="12">
        <f t="shared" si="968"/>
        <v>0</v>
      </c>
      <c r="Q3849" s="7">
        <f t="shared" si="977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2"/>
        <v>4</v>
      </c>
      <c r="C3850" s="5">
        <f t="shared" si="973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4"/>
        <v>45755</v>
      </c>
      <c r="L3850" s="5">
        <f t="shared" si="975"/>
        <v>4</v>
      </c>
      <c r="M3850" s="5">
        <f t="shared" si="976"/>
        <v>2025</v>
      </c>
      <c r="N3850" s="135">
        <v>805</v>
      </c>
      <c r="O3850" s="141">
        <f>-804.5</f>
        <v>-804.5</v>
      </c>
      <c r="P3850" s="12">
        <f t="shared" si="968"/>
        <v>0.5</v>
      </c>
      <c r="Q3850" s="7">
        <f t="shared" si="977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2"/>
        <v>4</v>
      </c>
      <c r="C3851" s="5">
        <f t="shared" si="973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4"/>
        <v>45785</v>
      </c>
      <c r="L3851" s="5">
        <f t="shared" si="975"/>
        <v>5</v>
      </c>
      <c r="M3851" s="5">
        <f t="shared" si="976"/>
        <v>2025</v>
      </c>
      <c r="N3851" s="135">
        <v>96</v>
      </c>
      <c r="O3851" s="141"/>
      <c r="P3851" s="12">
        <f t="shared" si="968"/>
        <v>96</v>
      </c>
      <c r="Q3851" s="7">
        <f t="shared" si="977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2"/>
        <v>4</v>
      </c>
      <c r="C3852" s="5">
        <f t="shared" si="973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4"/>
        <v>45756</v>
      </c>
      <c r="L3852" s="5">
        <f t="shared" si="975"/>
        <v>4</v>
      </c>
      <c r="M3852" s="5">
        <f t="shared" si="976"/>
        <v>2025</v>
      </c>
      <c r="N3852" s="135">
        <v>14580</v>
      </c>
      <c r="O3852" s="141"/>
      <c r="P3852" s="12">
        <f t="shared" si="968"/>
        <v>14580</v>
      </c>
      <c r="Q3852" s="7">
        <f t="shared" si="977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2"/>
        <v>4</v>
      </c>
      <c r="C3853" s="5">
        <f t="shared" si="973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4"/>
        <v>45756</v>
      </c>
      <c r="L3853" s="5">
        <f t="shared" si="975"/>
        <v>4</v>
      </c>
      <c r="M3853" s="5">
        <f t="shared" si="976"/>
        <v>2025</v>
      </c>
      <c r="N3853" s="135">
        <v>4366</v>
      </c>
      <c r="O3853" s="141"/>
      <c r="P3853" s="12">
        <f t="shared" si="968"/>
        <v>4366</v>
      </c>
      <c r="Q3853" s="7">
        <f t="shared" si="977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2"/>
        <v>4</v>
      </c>
      <c r="C3854" s="5">
        <f t="shared" si="973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4"/>
        <v>45756</v>
      </c>
      <c r="L3854" s="5">
        <f t="shared" si="975"/>
        <v>4</v>
      </c>
      <c r="M3854" s="5">
        <f t="shared" si="976"/>
        <v>2025</v>
      </c>
      <c r="N3854" s="135">
        <v>3712.5</v>
      </c>
      <c r="O3854" s="141"/>
      <c r="P3854" s="12">
        <f t="shared" si="968"/>
        <v>3712.5</v>
      </c>
      <c r="Q3854" s="7">
        <f t="shared" si="977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2"/>
        <v>4</v>
      </c>
      <c r="C3855" s="5">
        <f t="shared" si="973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4"/>
        <v>45756</v>
      </c>
      <c r="L3855" s="5">
        <f t="shared" si="975"/>
        <v>4</v>
      </c>
      <c r="M3855" s="5">
        <f t="shared" si="976"/>
        <v>2025</v>
      </c>
      <c r="N3855" s="135">
        <v>460</v>
      </c>
      <c r="O3855" s="141"/>
      <c r="P3855" s="12">
        <f t="shared" si="968"/>
        <v>460</v>
      </c>
      <c r="Q3855" s="7">
        <f t="shared" si="977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2"/>
        <v>4</v>
      </c>
      <c r="C3856" s="5">
        <f t="shared" si="973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4"/>
        <v>45756</v>
      </c>
      <c r="L3856" s="5">
        <f t="shared" si="975"/>
        <v>4</v>
      </c>
      <c r="M3856" s="5">
        <f t="shared" si="976"/>
        <v>2025</v>
      </c>
      <c r="N3856" s="135">
        <v>500</v>
      </c>
      <c r="O3856" s="6">
        <f>-N3856</f>
        <v>-500</v>
      </c>
      <c r="P3856" s="12">
        <f t="shared" si="968"/>
        <v>0</v>
      </c>
      <c r="Q3856" s="7">
        <f t="shared" si="977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2"/>
        <v>4</v>
      </c>
      <c r="C3857" s="5">
        <f t="shared" si="973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4"/>
        <v>45756</v>
      </c>
      <c r="L3857" s="5">
        <f t="shared" si="975"/>
        <v>4</v>
      </c>
      <c r="M3857" s="5">
        <f t="shared" si="976"/>
        <v>2025</v>
      </c>
      <c r="N3857" s="135">
        <v>216</v>
      </c>
      <c r="O3857" s="6">
        <f>-N3857</f>
        <v>-216</v>
      </c>
      <c r="P3857" s="12">
        <f t="shared" si="968"/>
        <v>0</v>
      </c>
      <c r="Q3857" s="7">
        <f t="shared" si="977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2"/>
        <v>4</v>
      </c>
      <c r="C3858" s="5">
        <f t="shared" si="973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4"/>
        <v>45757</v>
      </c>
      <c r="L3858" s="5">
        <f t="shared" si="975"/>
        <v>4</v>
      </c>
      <c r="M3858" s="5">
        <f t="shared" si="976"/>
        <v>2025</v>
      </c>
      <c r="N3858" s="135">
        <v>1642.5</v>
      </c>
      <c r="O3858" s="6">
        <f t="shared" ref="O3858:O3863" si="978">-N3858</f>
        <v>-1642.5</v>
      </c>
      <c r="P3858" s="12">
        <f t="shared" si="968"/>
        <v>0</v>
      </c>
      <c r="Q3858" s="7">
        <f t="shared" si="977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2"/>
        <v>4</v>
      </c>
      <c r="C3859" s="5">
        <f t="shared" si="973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4"/>
        <v>45757</v>
      </c>
      <c r="L3859" s="5">
        <f t="shared" si="975"/>
        <v>4</v>
      </c>
      <c r="M3859" s="5">
        <f t="shared" si="976"/>
        <v>2025</v>
      </c>
      <c r="N3859" s="135">
        <v>313.2</v>
      </c>
      <c r="O3859" s="6">
        <f t="shared" si="978"/>
        <v>-313.2</v>
      </c>
      <c r="P3859" s="12">
        <f t="shared" si="968"/>
        <v>0</v>
      </c>
      <c r="Q3859" s="7">
        <f t="shared" si="977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2"/>
        <v>4</v>
      </c>
      <c r="C3860" s="5">
        <f t="shared" si="973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4"/>
        <v>45757</v>
      </c>
      <c r="L3860" s="5">
        <f t="shared" si="975"/>
        <v>4</v>
      </c>
      <c r="M3860" s="5">
        <f t="shared" si="976"/>
        <v>2025</v>
      </c>
      <c r="N3860" s="135">
        <v>230</v>
      </c>
      <c r="O3860" s="6">
        <f t="shared" si="978"/>
        <v>-230</v>
      </c>
      <c r="P3860" s="12">
        <f t="shared" si="968"/>
        <v>0</v>
      </c>
      <c r="Q3860" s="7">
        <f t="shared" si="977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2"/>
        <v>4</v>
      </c>
      <c r="C3861" s="5">
        <f t="shared" si="973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4"/>
        <v>45758</v>
      </c>
      <c r="L3861" s="5">
        <f t="shared" si="975"/>
        <v>4</v>
      </c>
      <c r="M3861" s="5">
        <f t="shared" si="976"/>
        <v>2025</v>
      </c>
      <c r="N3861" s="135">
        <v>1710</v>
      </c>
      <c r="O3861" s="6">
        <f t="shared" si="978"/>
        <v>-1710</v>
      </c>
      <c r="P3861" s="12">
        <f t="shared" si="968"/>
        <v>0</v>
      </c>
      <c r="Q3861" s="7">
        <f t="shared" si="977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2"/>
        <v>4</v>
      </c>
      <c r="C3862" s="5">
        <f t="shared" si="973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4"/>
        <v>45758</v>
      </c>
      <c r="L3862" s="5">
        <f t="shared" si="975"/>
        <v>4</v>
      </c>
      <c r="M3862" s="5">
        <f t="shared" si="976"/>
        <v>2025</v>
      </c>
      <c r="N3862" s="135">
        <v>555</v>
      </c>
      <c r="O3862" s="6">
        <f t="shared" si="978"/>
        <v>-555</v>
      </c>
      <c r="P3862" s="12">
        <f t="shared" si="968"/>
        <v>0</v>
      </c>
      <c r="Q3862" s="7">
        <f t="shared" si="977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2"/>
        <v>4</v>
      </c>
      <c r="C3863" s="5">
        <f t="shared" si="973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4"/>
        <v>45758</v>
      </c>
      <c r="L3863" s="5">
        <f t="shared" si="975"/>
        <v>4</v>
      </c>
      <c r="M3863" s="5">
        <f t="shared" si="976"/>
        <v>2025</v>
      </c>
      <c r="N3863" s="135">
        <v>95</v>
      </c>
      <c r="O3863" s="6">
        <f t="shared" si="978"/>
        <v>-95</v>
      </c>
      <c r="P3863" s="12">
        <f t="shared" si="968"/>
        <v>0</v>
      </c>
      <c r="Q3863" s="7">
        <f t="shared" si="977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2"/>
        <v>4</v>
      </c>
      <c r="C3864" s="5">
        <f t="shared" si="973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4"/>
        <v>45758</v>
      </c>
      <c r="L3864" s="5">
        <f t="shared" si="975"/>
        <v>4</v>
      </c>
      <c r="M3864" s="5">
        <f t="shared" si="976"/>
        <v>2025</v>
      </c>
      <c r="N3864" s="135">
        <v>1755</v>
      </c>
      <c r="O3864" s="141"/>
      <c r="P3864" s="12">
        <f t="shared" si="968"/>
        <v>1755</v>
      </c>
      <c r="Q3864" s="7">
        <f t="shared" si="977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2"/>
        <v>4</v>
      </c>
      <c r="C3865" s="5">
        <f t="shared" si="973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4"/>
        <v>45758</v>
      </c>
      <c r="L3865" s="5">
        <f t="shared" si="975"/>
        <v>4</v>
      </c>
      <c r="M3865" s="5">
        <f t="shared" si="976"/>
        <v>2025</v>
      </c>
      <c r="N3865" s="135">
        <v>405</v>
      </c>
      <c r="O3865" s="141"/>
      <c r="P3865" s="12">
        <f t="shared" si="968"/>
        <v>405</v>
      </c>
      <c r="Q3865" s="7">
        <f t="shared" si="977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2"/>
        <v>4</v>
      </c>
      <c r="C3866" s="5">
        <f t="shared" si="973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4"/>
        <v>45758</v>
      </c>
      <c r="L3866" s="5">
        <f t="shared" si="975"/>
        <v>4</v>
      </c>
      <c r="M3866" s="5">
        <f t="shared" si="976"/>
        <v>2025</v>
      </c>
      <c r="N3866" s="135">
        <v>110</v>
      </c>
      <c r="O3866" s="141"/>
      <c r="P3866" s="12">
        <f t="shared" si="968"/>
        <v>110</v>
      </c>
      <c r="Q3866" s="7">
        <f t="shared" si="977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2"/>
        <v>4</v>
      </c>
      <c r="C3867" s="5">
        <f t="shared" si="973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4"/>
        <v>45759</v>
      </c>
      <c r="L3867" s="5">
        <f t="shared" si="975"/>
        <v>4</v>
      </c>
      <c r="M3867" s="5">
        <f t="shared" si="976"/>
        <v>2025</v>
      </c>
      <c r="N3867" s="135">
        <v>3285</v>
      </c>
      <c r="O3867" s="6">
        <f t="shared" ref="O3867:O3876" si="979">-N3867</f>
        <v>-3285</v>
      </c>
      <c r="P3867" s="12">
        <f t="shared" si="968"/>
        <v>0</v>
      </c>
      <c r="Q3867" s="7">
        <f t="shared" si="977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2"/>
        <v>4</v>
      </c>
      <c r="C3868" s="5">
        <f t="shared" si="973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4"/>
        <v>45759</v>
      </c>
      <c r="L3868" s="5">
        <f t="shared" si="975"/>
        <v>4</v>
      </c>
      <c r="M3868" s="5">
        <f t="shared" si="976"/>
        <v>2025</v>
      </c>
      <c r="N3868" s="135">
        <v>626.4</v>
      </c>
      <c r="O3868" s="6">
        <f t="shared" si="979"/>
        <v>-626.4</v>
      </c>
      <c r="P3868" s="12">
        <f t="shared" si="968"/>
        <v>0</v>
      </c>
      <c r="Q3868" s="7">
        <f t="shared" si="977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2"/>
        <v>4</v>
      </c>
      <c r="C3869" s="5">
        <f t="shared" si="973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4"/>
        <v>45759</v>
      </c>
      <c r="L3869" s="5">
        <f t="shared" si="975"/>
        <v>4</v>
      </c>
      <c r="M3869" s="5">
        <f t="shared" si="976"/>
        <v>2025</v>
      </c>
      <c r="N3869" s="135">
        <v>115</v>
      </c>
      <c r="O3869" s="6">
        <f t="shared" si="979"/>
        <v>-115</v>
      </c>
      <c r="P3869" s="12">
        <f t="shared" si="968"/>
        <v>0</v>
      </c>
      <c r="Q3869" s="7">
        <f t="shared" si="977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2"/>
        <v>4</v>
      </c>
      <c r="C3870" s="5">
        <f t="shared" si="973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4"/>
        <v>45759</v>
      </c>
      <c r="L3870" s="5">
        <f t="shared" si="975"/>
        <v>4</v>
      </c>
      <c r="M3870" s="5">
        <f t="shared" si="976"/>
        <v>2025</v>
      </c>
      <c r="N3870" s="135">
        <v>345</v>
      </c>
      <c r="O3870" s="6">
        <f t="shared" si="979"/>
        <v>-345</v>
      </c>
      <c r="P3870" s="12">
        <f t="shared" si="968"/>
        <v>0</v>
      </c>
      <c r="Q3870" s="7">
        <f t="shared" si="977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2"/>
        <v>4</v>
      </c>
      <c r="C3871" s="5">
        <f t="shared" si="973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4"/>
        <v>45761</v>
      </c>
      <c r="L3871" s="5">
        <f t="shared" si="975"/>
        <v>4</v>
      </c>
      <c r="M3871" s="5">
        <f t="shared" si="976"/>
        <v>2025</v>
      </c>
      <c r="N3871" s="135">
        <v>460</v>
      </c>
      <c r="O3871" s="141"/>
      <c r="P3871" s="12">
        <f t="shared" si="968"/>
        <v>460</v>
      </c>
      <c r="Q3871" s="7">
        <f t="shared" si="977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2"/>
        <v>4</v>
      </c>
      <c r="C3872" s="5">
        <f t="shared" si="973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4"/>
        <v>45762</v>
      </c>
      <c r="L3872" s="5">
        <f t="shared" si="975"/>
        <v>4</v>
      </c>
      <c r="M3872" s="5">
        <f t="shared" si="976"/>
        <v>2025</v>
      </c>
      <c r="N3872" s="135">
        <v>3285</v>
      </c>
      <c r="O3872" s="6">
        <f t="shared" si="979"/>
        <v>-3285</v>
      </c>
      <c r="P3872" s="12">
        <f t="shared" ref="P3872:P3935" si="980">SUM(N3872+O3872)</f>
        <v>0</v>
      </c>
      <c r="Q3872" s="7">
        <f t="shared" si="977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2"/>
        <v>4</v>
      </c>
      <c r="C3873" s="5">
        <f t="shared" si="973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4"/>
        <v>45762</v>
      </c>
      <c r="L3873" s="5">
        <f t="shared" si="975"/>
        <v>4</v>
      </c>
      <c r="M3873" s="5">
        <f t="shared" si="976"/>
        <v>2025</v>
      </c>
      <c r="N3873" s="135">
        <v>817.4</v>
      </c>
      <c r="O3873" s="6">
        <f t="shared" si="979"/>
        <v>-817.4</v>
      </c>
      <c r="P3873" s="12">
        <f t="shared" si="980"/>
        <v>0</v>
      </c>
      <c r="Q3873" s="7">
        <f t="shared" si="977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2"/>
        <v>4</v>
      </c>
      <c r="C3874" s="5">
        <f t="shared" si="973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4"/>
        <v>45762</v>
      </c>
      <c r="L3874" s="5">
        <f t="shared" si="975"/>
        <v>4</v>
      </c>
      <c r="M3874" s="5">
        <f t="shared" si="976"/>
        <v>2025</v>
      </c>
      <c r="N3874" s="135">
        <v>115</v>
      </c>
      <c r="O3874" s="6">
        <f t="shared" si="979"/>
        <v>-115</v>
      </c>
      <c r="P3874" s="12">
        <f t="shared" si="980"/>
        <v>0</v>
      </c>
      <c r="Q3874" s="7">
        <f t="shared" si="977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2"/>
        <v>4</v>
      </c>
      <c r="C3875" s="5">
        <f t="shared" si="973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4"/>
        <v>45762</v>
      </c>
      <c r="L3875" s="5">
        <f t="shared" si="975"/>
        <v>4</v>
      </c>
      <c r="M3875" s="5">
        <f t="shared" si="976"/>
        <v>2025</v>
      </c>
      <c r="N3875" s="135">
        <v>345</v>
      </c>
      <c r="O3875" s="6">
        <f t="shared" si="979"/>
        <v>-345</v>
      </c>
      <c r="P3875" s="12">
        <f t="shared" si="980"/>
        <v>0</v>
      </c>
      <c r="Q3875" s="7">
        <f t="shared" si="977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2"/>
        <v>4</v>
      </c>
      <c r="C3876" s="5">
        <f t="shared" si="973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4"/>
        <v>45762</v>
      </c>
      <c r="L3876" s="5">
        <f t="shared" si="975"/>
        <v>4</v>
      </c>
      <c r="M3876" s="5">
        <f t="shared" si="976"/>
        <v>2025</v>
      </c>
      <c r="N3876" s="135">
        <v>60</v>
      </c>
      <c r="O3876" s="6">
        <f t="shared" si="979"/>
        <v>-60</v>
      </c>
      <c r="P3876" s="12">
        <f t="shared" si="980"/>
        <v>0</v>
      </c>
      <c r="Q3876" s="7">
        <f t="shared" si="977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2"/>
        <v>4</v>
      </c>
      <c r="C3877" s="5">
        <f t="shared" si="973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4"/>
        <v>45764</v>
      </c>
      <c r="L3877" s="5">
        <f t="shared" si="975"/>
        <v>4</v>
      </c>
      <c r="M3877" s="5">
        <f t="shared" si="976"/>
        <v>2025</v>
      </c>
      <c r="N3877" s="135">
        <v>62.5</v>
      </c>
      <c r="O3877" s="141"/>
      <c r="P3877" s="12">
        <f t="shared" si="980"/>
        <v>62.5</v>
      </c>
      <c r="Q3877" s="7">
        <f t="shared" si="977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2"/>
        <v>4</v>
      </c>
      <c r="C3878" s="5">
        <f t="shared" si="973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4"/>
        <v>45764</v>
      </c>
      <c r="L3878" s="5">
        <f t="shared" si="975"/>
        <v>4</v>
      </c>
      <c r="M3878" s="5">
        <f t="shared" si="976"/>
        <v>2025</v>
      </c>
      <c r="N3878" s="135">
        <v>4860</v>
      </c>
      <c r="O3878" s="141"/>
      <c r="P3878" s="12">
        <f t="shared" si="980"/>
        <v>4860</v>
      </c>
      <c r="Q3878" s="7">
        <f t="shared" si="977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2"/>
        <v>4</v>
      </c>
      <c r="C3879" s="5">
        <f t="shared" si="973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4"/>
        <v>45764</v>
      </c>
      <c r="L3879" s="5">
        <f t="shared" si="975"/>
        <v>4</v>
      </c>
      <c r="M3879" s="5">
        <f t="shared" si="976"/>
        <v>2025</v>
      </c>
      <c r="N3879" s="135">
        <v>436.6</v>
      </c>
      <c r="O3879" s="141"/>
      <c r="P3879" s="12">
        <f t="shared" si="980"/>
        <v>436.6</v>
      </c>
      <c r="Q3879" s="7">
        <f t="shared" si="977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2"/>
        <v>4</v>
      </c>
      <c r="C3880" s="5">
        <f t="shared" si="973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4"/>
        <v>45764</v>
      </c>
      <c r="L3880" s="5">
        <f t="shared" si="975"/>
        <v>4</v>
      </c>
      <c r="M3880" s="5">
        <f t="shared" si="976"/>
        <v>2025</v>
      </c>
      <c r="N3880" s="135">
        <v>1485</v>
      </c>
      <c r="O3880" s="141"/>
      <c r="P3880" s="12">
        <f t="shared" si="980"/>
        <v>1485</v>
      </c>
      <c r="Q3880" s="7">
        <f t="shared" si="977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2"/>
        <v>4</v>
      </c>
      <c r="C3881" s="5">
        <f t="shared" si="973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4"/>
        <v>45885</v>
      </c>
      <c r="L3881" s="5">
        <f t="shared" si="975"/>
        <v>8</v>
      </c>
      <c r="M3881" s="5">
        <f t="shared" si="976"/>
        <v>2025</v>
      </c>
      <c r="N3881" s="135">
        <v>3195</v>
      </c>
      <c r="O3881" s="6">
        <f t="shared" ref="O3881" si="981">-N3881</f>
        <v>-3195</v>
      </c>
      <c r="P3881" s="12">
        <f t="shared" si="980"/>
        <v>0</v>
      </c>
      <c r="Q3881" s="7">
        <f t="shared" si="977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2"/>
        <v>4</v>
      </c>
      <c r="C3882" s="5">
        <f t="shared" si="973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4"/>
        <v>45766</v>
      </c>
      <c r="L3882" s="5">
        <f t="shared" si="975"/>
        <v>4</v>
      </c>
      <c r="M3882" s="5">
        <f t="shared" si="976"/>
        <v>2025</v>
      </c>
      <c r="N3882" s="135">
        <v>312.5</v>
      </c>
      <c r="O3882" s="141"/>
      <c r="P3882" s="12">
        <f t="shared" si="980"/>
        <v>312.5</v>
      </c>
      <c r="Q3882" s="7">
        <f t="shared" si="977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2"/>
        <v>4</v>
      </c>
      <c r="C3883" s="5">
        <f t="shared" si="973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4"/>
        <v>45766</v>
      </c>
      <c r="L3883" s="5">
        <f t="shared" si="975"/>
        <v>4</v>
      </c>
      <c r="M3883" s="5">
        <f t="shared" si="976"/>
        <v>2025</v>
      </c>
      <c r="N3883" s="135">
        <v>9720</v>
      </c>
      <c r="O3883" s="141"/>
      <c r="P3883" s="12">
        <f t="shared" si="980"/>
        <v>9720</v>
      </c>
      <c r="Q3883" s="7">
        <f t="shared" si="977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2"/>
        <v>4</v>
      </c>
      <c r="C3884" s="5">
        <f t="shared" si="973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4"/>
        <v>45766</v>
      </c>
      <c r="L3884" s="5">
        <f t="shared" si="975"/>
        <v>4</v>
      </c>
      <c r="M3884" s="5">
        <f t="shared" si="976"/>
        <v>2025</v>
      </c>
      <c r="N3884" s="135">
        <v>4366</v>
      </c>
      <c r="O3884" s="141"/>
      <c r="P3884" s="12">
        <f t="shared" si="980"/>
        <v>4366</v>
      </c>
      <c r="Q3884" s="7">
        <f t="shared" si="977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2"/>
        <v>4</v>
      </c>
      <c r="C3885" s="5">
        <f t="shared" si="973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4"/>
        <v>45766</v>
      </c>
      <c r="L3885" s="5">
        <f t="shared" si="975"/>
        <v>4</v>
      </c>
      <c r="M3885" s="5">
        <f t="shared" si="976"/>
        <v>2025</v>
      </c>
      <c r="N3885" s="135">
        <v>2475</v>
      </c>
      <c r="O3885" s="141"/>
      <c r="P3885" s="12">
        <f t="shared" si="980"/>
        <v>2475</v>
      </c>
      <c r="Q3885" s="7">
        <f t="shared" si="977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2"/>
        <v>4</v>
      </c>
      <c r="C3886" s="5">
        <f t="shared" si="973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4"/>
        <v>45766</v>
      </c>
      <c r="L3886" s="5">
        <f t="shared" si="975"/>
        <v>4</v>
      </c>
      <c r="M3886" s="5">
        <f t="shared" si="976"/>
        <v>2025</v>
      </c>
      <c r="N3886" s="135">
        <v>460</v>
      </c>
      <c r="O3886" s="141"/>
      <c r="P3886" s="12">
        <f t="shared" si="980"/>
        <v>460</v>
      </c>
      <c r="Q3886" s="7">
        <f t="shared" si="977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2"/>
        <v>4</v>
      </c>
      <c r="C3887" s="5">
        <f t="shared" si="973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4"/>
        <v>45766</v>
      </c>
      <c r="L3887" s="5">
        <f t="shared" si="975"/>
        <v>4</v>
      </c>
      <c r="M3887" s="5">
        <f t="shared" si="976"/>
        <v>2025</v>
      </c>
      <c r="N3887" s="135">
        <v>975</v>
      </c>
      <c r="O3887" s="141"/>
      <c r="P3887" s="12">
        <f t="shared" si="980"/>
        <v>975</v>
      </c>
      <c r="Q3887" s="7">
        <f t="shared" si="977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2"/>
        <v>4</v>
      </c>
      <c r="C3888" s="5">
        <f t="shared" si="973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4"/>
        <v>45766</v>
      </c>
      <c r="L3888" s="5">
        <f t="shared" si="975"/>
        <v>4</v>
      </c>
      <c r="M3888" s="5">
        <f t="shared" si="976"/>
        <v>2025</v>
      </c>
      <c r="N3888" s="135">
        <v>1000</v>
      </c>
      <c r="O3888" s="141"/>
      <c r="P3888" s="12">
        <f t="shared" si="980"/>
        <v>1000</v>
      </c>
      <c r="Q3888" s="7">
        <f t="shared" si="977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2"/>
        <v>4</v>
      </c>
      <c r="C3889" s="5">
        <f t="shared" si="973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4"/>
        <v>45770</v>
      </c>
      <c r="L3889" s="5">
        <f t="shared" si="975"/>
        <v>4</v>
      </c>
      <c r="M3889" s="5">
        <f t="shared" si="976"/>
        <v>2025</v>
      </c>
      <c r="N3889" s="135">
        <v>4860</v>
      </c>
      <c r="O3889" s="141"/>
      <c r="P3889" s="12">
        <f t="shared" si="980"/>
        <v>4860</v>
      </c>
      <c r="Q3889" s="7">
        <f t="shared" si="977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2"/>
        <v>4</v>
      </c>
      <c r="C3890" s="5">
        <f t="shared" si="973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4"/>
        <v>45770</v>
      </c>
      <c r="L3890" s="5">
        <f t="shared" si="975"/>
        <v>4</v>
      </c>
      <c r="M3890" s="5">
        <f t="shared" si="976"/>
        <v>2025</v>
      </c>
      <c r="N3890" s="135">
        <v>218.3</v>
      </c>
      <c r="O3890" s="141"/>
      <c r="P3890" s="12">
        <f t="shared" si="980"/>
        <v>218.3</v>
      </c>
      <c r="Q3890" s="7">
        <f t="shared" si="977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2"/>
        <v>4</v>
      </c>
      <c r="C3891" s="5">
        <f t="shared" si="973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4"/>
        <v>45770</v>
      </c>
      <c r="L3891" s="5">
        <f t="shared" si="975"/>
        <v>4</v>
      </c>
      <c r="M3891" s="5">
        <f t="shared" si="976"/>
        <v>2025</v>
      </c>
      <c r="N3891" s="135">
        <v>742.5</v>
      </c>
      <c r="O3891" s="141"/>
      <c r="P3891" s="12">
        <f t="shared" si="980"/>
        <v>742.5</v>
      </c>
      <c r="Q3891" s="7">
        <f t="shared" si="977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2"/>
        <v>4</v>
      </c>
      <c r="C3892" s="5">
        <f t="shared" si="973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4"/>
        <v>45770</v>
      </c>
      <c r="L3892" s="5">
        <f t="shared" si="975"/>
        <v>4</v>
      </c>
      <c r="M3892" s="5">
        <f t="shared" si="976"/>
        <v>2025</v>
      </c>
      <c r="N3892" s="135">
        <v>460</v>
      </c>
      <c r="O3892" s="141"/>
      <c r="P3892" s="12">
        <f t="shared" si="980"/>
        <v>460</v>
      </c>
      <c r="Q3892" s="7">
        <f t="shared" si="977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2"/>
        <v>4</v>
      </c>
      <c r="C3893" s="5">
        <f t="shared" si="973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4"/>
        <v>45770</v>
      </c>
      <c r="L3893" s="5">
        <f t="shared" si="975"/>
        <v>4</v>
      </c>
      <c r="M3893" s="5">
        <f t="shared" si="976"/>
        <v>2025</v>
      </c>
      <c r="N3893" s="135">
        <v>975</v>
      </c>
      <c r="O3893" s="141"/>
      <c r="P3893" s="12">
        <f t="shared" si="980"/>
        <v>975</v>
      </c>
      <c r="Q3893" s="7">
        <f t="shared" si="977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2"/>
        <v>4</v>
      </c>
      <c r="C3894" s="5">
        <f t="shared" si="973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4"/>
        <v>45770</v>
      </c>
      <c r="L3894" s="5">
        <f t="shared" si="975"/>
        <v>4</v>
      </c>
      <c r="M3894" s="5">
        <f t="shared" si="976"/>
        <v>2025</v>
      </c>
      <c r="N3894" s="135">
        <v>1755</v>
      </c>
      <c r="O3894" s="141"/>
      <c r="P3894" s="12">
        <f t="shared" si="980"/>
        <v>1755</v>
      </c>
      <c r="Q3894" s="7">
        <f t="shared" si="977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2"/>
        <v>4</v>
      </c>
      <c r="C3895" s="5">
        <f t="shared" si="973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4"/>
        <v>45770</v>
      </c>
      <c r="L3895" s="5">
        <f t="shared" si="975"/>
        <v>4</v>
      </c>
      <c r="M3895" s="5">
        <f t="shared" si="976"/>
        <v>2025</v>
      </c>
      <c r="N3895" s="135">
        <v>405</v>
      </c>
      <c r="O3895" s="141"/>
      <c r="P3895" s="12">
        <f t="shared" si="980"/>
        <v>405</v>
      </c>
      <c r="Q3895" s="7">
        <f t="shared" si="977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2"/>
        <v>4</v>
      </c>
      <c r="C3896" s="5">
        <f t="shared" si="973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4"/>
        <v>45770</v>
      </c>
      <c r="L3896" s="5">
        <f t="shared" si="975"/>
        <v>4</v>
      </c>
      <c r="M3896" s="5">
        <f t="shared" si="976"/>
        <v>2025</v>
      </c>
      <c r="N3896" s="135">
        <v>110</v>
      </c>
      <c r="O3896" s="141"/>
      <c r="P3896" s="12">
        <f t="shared" si="980"/>
        <v>110</v>
      </c>
      <c r="Q3896" s="7">
        <f t="shared" si="977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2"/>
        <v>4</v>
      </c>
      <c r="C3897" s="5">
        <f t="shared" si="973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4"/>
        <v>45770</v>
      </c>
      <c r="L3897" s="5">
        <f t="shared" si="975"/>
        <v>4</v>
      </c>
      <c r="M3897" s="5">
        <f t="shared" si="976"/>
        <v>2025</v>
      </c>
      <c r="N3897" s="135">
        <v>390</v>
      </c>
      <c r="O3897" s="141"/>
      <c r="P3897" s="12">
        <f t="shared" si="980"/>
        <v>390</v>
      </c>
      <c r="Q3897" s="7">
        <f t="shared" si="977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2"/>
        <v>4</v>
      </c>
      <c r="C3898" s="5">
        <f t="shared" si="973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4"/>
        <v>45770</v>
      </c>
      <c r="L3898" s="5">
        <f t="shared" si="975"/>
        <v>4</v>
      </c>
      <c r="M3898" s="5">
        <f t="shared" si="976"/>
        <v>2025</v>
      </c>
      <c r="N3898" s="135">
        <v>187.5</v>
      </c>
      <c r="O3898" s="141"/>
      <c r="P3898" s="12">
        <f t="shared" si="980"/>
        <v>187.5</v>
      </c>
      <c r="Q3898" s="7">
        <f t="shared" si="977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2"/>
        <v>4</v>
      </c>
      <c r="C3899" s="5">
        <f t="shared" si="973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4"/>
        <v>45771</v>
      </c>
      <c r="L3899" s="5">
        <f t="shared" si="975"/>
        <v>4</v>
      </c>
      <c r="M3899" s="5">
        <f t="shared" si="976"/>
        <v>2025</v>
      </c>
      <c r="N3899" s="135">
        <v>230</v>
      </c>
      <c r="O3899" s="6">
        <f t="shared" ref="O3899:O3900" si="982">-N3899</f>
        <v>-230</v>
      </c>
      <c r="P3899" s="12">
        <f t="shared" si="980"/>
        <v>0</v>
      </c>
      <c r="Q3899" s="7">
        <f t="shared" si="977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2"/>
        <v>4</v>
      </c>
      <c r="C3900" s="5">
        <f t="shared" si="973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4"/>
        <v>45771</v>
      </c>
      <c r="L3900" s="5">
        <f t="shared" si="975"/>
        <v>4</v>
      </c>
      <c r="M3900" s="5">
        <f t="shared" si="976"/>
        <v>2025</v>
      </c>
      <c r="N3900" s="135">
        <v>115</v>
      </c>
      <c r="O3900" s="6">
        <f t="shared" si="982"/>
        <v>-115</v>
      </c>
      <c r="P3900" s="12">
        <f t="shared" si="980"/>
        <v>0</v>
      </c>
      <c r="Q3900" s="7">
        <f t="shared" si="977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2"/>
        <v>4</v>
      </c>
      <c r="C3901" s="5">
        <f t="shared" si="973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4"/>
        <v>45772</v>
      </c>
      <c r="L3901" s="5">
        <f t="shared" si="975"/>
        <v>4</v>
      </c>
      <c r="M3901" s="5">
        <f t="shared" si="976"/>
        <v>2025</v>
      </c>
      <c r="N3901" s="135">
        <v>312.5</v>
      </c>
      <c r="O3901" s="141"/>
      <c r="P3901" s="12">
        <f t="shared" si="980"/>
        <v>312.5</v>
      </c>
      <c r="Q3901" s="7">
        <f t="shared" si="977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2"/>
        <v>4</v>
      </c>
      <c r="C3902" s="5">
        <f t="shared" si="973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4"/>
        <v>45772</v>
      </c>
      <c r="L3902" s="5">
        <f t="shared" si="975"/>
        <v>4</v>
      </c>
      <c r="M3902" s="5">
        <f t="shared" si="976"/>
        <v>2025</v>
      </c>
      <c r="N3902" s="135">
        <v>14580</v>
      </c>
      <c r="O3902" s="141"/>
      <c r="P3902" s="12">
        <f t="shared" si="980"/>
        <v>14580</v>
      </c>
      <c r="Q3902" s="7">
        <f t="shared" si="977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2"/>
        <v>4</v>
      </c>
      <c r="C3903" s="5">
        <f t="shared" si="973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4"/>
        <v>45772</v>
      </c>
      <c r="L3903" s="5">
        <f t="shared" si="975"/>
        <v>4</v>
      </c>
      <c r="M3903" s="5">
        <f t="shared" si="976"/>
        <v>2025</v>
      </c>
      <c r="N3903" s="135">
        <v>5894.1</v>
      </c>
      <c r="O3903" s="141"/>
      <c r="P3903" s="12">
        <f t="shared" si="980"/>
        <v>5894.1</v>
      </c>
      <c r="Q3903" s="7">
        <f t="shared" si="977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2"/>
        <v>4</v>
      </c>
      <c r="C3904" s="5">
        <f t="shared" si="973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4"/>
        <v>45772</v>
      </c>
      <c r="L3904" s="5">
        <f t="shared" si="975"/>
        <v>4</v>
      </c>
      <c r="M3904" s="5">
        <f t="shared" si="976"/>
        <v>2025</v>
      </c>
      <c r="N3904" s="135">
        <v>3465</v>
      </c>
      <c r="O3904" s="141"/>
      <c r="P3904" s="12">
        <f t="shared" si="980"/>
        <v>3465</v>
      </c>
      <c r="Q3904" s="7">
        <f t="shared" si="977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2"/>
        <v>4</v>
      </c>
      <c r="C3905" s="5">
        <f t="shared" si="973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4"/>
        <v>45772</v>
      </c>
      <c r="L3905" s="5">
        <f t="shared" si="975"/>
        <v>4</v>
      </c>
      <c r="M3905" s="5">
        <f t="shared" si="976"/>
        <v>2025</v>
      </c>
      <c r="N3905" s="135">
        <v>460</v>
      </c>
      <c r="O3905" s="141"/>
      <c r="P3905" s="12">
        <f t="shared" si="980"/>
        <v>460</v>
      </c>
      <c r="Q3905" s="7">
        <f t="shared" si="977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2"/>
        <v>4</v>
      </c>
      <c r="C3906" s="5">
        <f t="shared" si="973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4"/>
        <v>45772</v>
      </c>
      <c r="L3906" s="5">
        <f t="shared" si="975"/>
        <v>4</v>
      </c>
      <c r="M3906" s="5">
        <f t="shared" si="976"/>
        <v>2025</v>
      </c>
      <c r="N3906" s="135">
        <v>975</v>
      </c>
      <c r="O3906" s="141"/>
      <c r="P3906" s="12">
        <f t="shared" si="980"/>
        <v>975</v>
      </c>
      <c r="Q3906" s="7">
        <f t="shared" si="977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3">MONTH(A3907)</f>
        <v>4</v>
      </c>
      <c r="C3907" s="5">
        <f t="shared" ref="C3907:C3970" si="984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5">A3907+J3907</f>
        <v>45776</v>
      </c>
      <c r="L3907" s="5">
        <f t="shared" ref="L3907:L3909" si="986">MONTH(K3907)</f>
        <v>4</v>
      </c>
      <c r="M3907" s="5">
        <f t="shared" ref="M3907:M3909" si="987">YEAR(K3907)</f>
        <v>2025</v>
      </c>
      <c r="N3907" s="135">
        <v>500</v>
      </c>
      <c r="O3907" s="6">
        <f>-N3907</f>
        <v>-500</v>
      </c>
      <c r="P3907" s="12">
        <f t="shared" si="980"/>
        <v>0</v>
      </c>
      <c r="Q3907" s="7">
        <f t="shared" ref="Q3907:Q3970" si="988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3"/>
        <v>4</v>
      </c>
      <c r="C3908" s="5">
        <f t="shared" si="984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5"/>
        <v>45776</v>
      </c>
      <c r="L3908" s="5">
        <f t="shared" si="986"/>
        <v>4</v>
      </c>
      <c r="M3908" s="5">
        <f t="shared" si="987"/>
        <v>2025</v>
      </c>
      <c r="N3908" s="135">
        <v>216</v>
      </c>
      <c r="O3908" s="6">
        <f>-N3908</f>
        <v>-216</v>
      </c>
      <c r="P3908" s="12">
        <f t="shared" si="980"/>
        <v>0</v>
      </c>
      <c r="Q3908" s="7">
        <f t="shared" si="988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3"/>
        <v>4</v>
      </c>
      <c r="C3909" s="5">
        <f t="shared" si="984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5"/>
        <v>45776</v>
      </c>
      <c r="L3909" s="5">
        <f t="shared" si="986"/>
        <v>4</v>
      </c>
      <c r="M3909" s="5">
        <f t="shared" si="987"/>
        <v>2025</v>
      </c>
      <c r="N3909" s="135">
        <v>250</v>
      </c>
      <c r="O3909" s="6">
        <f t="shared" ref="O3909:O3913" si="989">-N3909</f>
        <v>-250</v>
      </c>
      <c r="P3909" s="12">
        <f t="shared" si="980"/>
        <v>0</v>
      </c>
      <c r="Q3909" s="7">
        <f t="shared" si="988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3"/>
        <v>5</v>
      </c>
      <c r="C3910" s="5">
        <f t="shared" si="984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5"/>
        <v>45779</v>
      </c>
      <c r="L3910" s="5">
        <f>MONTH(K3910)</f>
        <v>5</v>
      </c>
      <c r="M3910" s="5">
        <f>YEAR(K3910)</f>
        <v>2025</v>
      </c>
      <c r="N3910" s="135">
        <v>1710</v>
      </c>
      <c r="O3910" s="6">
        <f t="shared" si="989"/>
        <v>-1710</v>
      </c>
      <c r="P3910" s="12">
        <f t="shared" si="980"/>
        <v>0</v>
      </c>
      <c r="Q3910" s="7">
        <f t="shared" si="988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3"/>
        <v>5</v>
      </c>
      <c r="C3911" s="5">
        <f t="shared" si="984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5"/>
        <v>45779</v>
      </c>
      <c r="L3911" s="5">
        <f t="shared" ref="L3911:L3974" si="990">MONTH(K3911)</f>
        <v>5</v>
      </c>
      <c r="M3911" s="5">
        <f t="shared" ref="M3911:M3974" si="991">YEAR(K3911)</f>
        <v>2025</v>
      </c>
      <c r="N3911" s="135">
        <v>277.5</v>
      </c>
      <c r="O3911" s="6">
        <f t="shared" si="989"/>
        <v>-277.5</v>
      </c>
      <c r="P3911" s="12">
        <f t="shared" si="980"/>
        <v>0</v>
      </c>
      <c r="Q3911" s="7">
        <f t="shared" si="988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3"/>
        <v>5</v>
      </c>
      <c r="C3912" s="5">
        <f t="shared" si="984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5"/>
        <v>45779</v>
      </c>
      <c r="L3912" s="5">
        <f t="shared" si="990"/>
        <v>5</v>
      </c>
      <c r="M3912" s="5">
        <f t="shared" si="991"/>
        <v>2025</v>
      </c>
      <c r="N3912" s="135">
        <v>95</v>
      </c>
      <c r="O3912" s="6">
        <f t="shared" si="989"/>
        <v>-95</v>
      </c>
      <c r="P3912" s="12">
        <f t="shared" si="980"/>
        <v>0</v>
      </c>
      <c r="Q3912" s="7">
        <f t="shared" si="988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3"/>
        <v>5</v>
      </c>
      <c r="C3913" s="5">
        <f t="shared" si="984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5"/>
        <v>45779</v>
      </c>
      <c r="L3913" s="5">
        <f t="shared" si="990"/>
        <v>5</v>
      </c>
      <c r="M3913" s="5">
        <f t="shared" si="991"/>
        <v>2025</v>
      </c>
      <c r="N3913" s="135">
        <v>625</v>
      </c>
      <c r="O3913" s="6">
        <f t="shared" si="989"/>
        <v>-625</v>
      </c>
      <c r="P3913" s="12">
        <f t="shared" si="980"/>
        <v>0</v>
      </c>
      <c r="Q3913" s="7">
        <f t="shared" si="988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3"/>
        <v>5</v>
      </c>
      <c r="C3914" s="5">
        <f t="shared" si="984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5"/>
        <v>45780</v>
      </c>
      <c r="L3914" s="5">
        <f t="shared" si="990"/>
        <v>5</v>
      </c>
      <c r="M3914" s="5">
        <f t="shared" si="991"/>
        <v>2025</v>
      </c>
      <c r="N3914" s="135">
        <v>1642.5</v>
      </c>
      <c r="O3914" s="6">
        <f t="shared" ref="O3914:O3916" si="992">-N3914</f>
        <v>-1642.5</v>
      </c>
      <c r="P3914" s="12">
        <f t="shared" si="980"/>
        <v>0</v>
      </c>
      <c r="Q3914" s="7">
        <f t="shared" si="988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3"/>
        <v>5</v>
      </c>
      <c r="C3915" s="5">
        <f t="shared" si="984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5"/>
        <v>45780</v>
      </c>
      <c r="L3915" s="5">
        <f t="shared" si="990"/>
        <v>5</v>
      </c>
      <c r="M3915" s="5">
        <f t="shared" si="991"/>
        <v>2025</v>
      </c>
      <c r="N3915" s="135">
        <v>408.7</v>
      </c>
      <c r="O3915" s="6">
        <f t="shared" si="992"/>
        <v>-408.7</v>
      </c>
      <c r="P3915" s="12">
        <f t="shared" si="980"/>
        <v>0</v>
      </c>
      <c r="Q3915" s="7">
        <f t="shared" si="988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3"/>
        <v>5</v>
      </c>
      <c r="C3916" s="5">
        <f t="shared" si="984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5"/>
        <v>45780</v>
      </c>
      <c r="L3916" s="5">
        <f t="shared" si="990"/>
        <v>5</v>
      </c>
      <c r="M3916" s="5">
        <f t="shared" si="991"/>
        <v>2025</v>
      </c>
      <c r="N3916" s="135">
        <v>115</v>
      </c>
      <c r="O3916" s="6">
        <f t="shared" si="992"/>
        <v>-115</v>
      </c>
      <c r="P3916" s="12">
        <f t="shared" si="980"/>
        <v>0</v>
      </c>
      <c r="Q3916" s="7">
        <f t="shared" si="988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3"/>
        <v>5</v>
      </c>
      <c r="C3917" s="5">
        <f t="shared" si="984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5"/>
        <v>45779</v>
      </c>
      <c r="L3917" s="5">
        <f t="shared" si="990"/>
        <v>5</v>
      </c>
      <c r="M3917" s="5">
        <f t="shared" si="991"/>
        <v>2025</v>
      </c>
      <c r="N3917" s="135">
        <v>187.5</v>
      </c>
      <c r="P3917" s="12">
        <f t="shared" si="980"/>
        <v>187.5</v>
      </c>
      <c r="Q3917" s="7">
        <f t="shared" si="988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3"/>
        <v>5</v>
      </c>
      <c r="C3918" s="5">
        <f t="shared" si="984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5"/>
        <v>45779</v>
      </c>
      <c r="L3918" s="5">
        <f t="shared" si="990"/>
        <v>5</v>
      </c>
      <c r="M3918" s="5">
        <f t="shared" si="991"/>
        <v>2025</v>
      </c>
      <c r="N3918" s="135">
        <v>9720</v>
      </c>
      <c r="P3918" s="12">
        <f t="shared" si="980"/>
        <v>9720</v>
      </c>
      <c r="Q3918" s="7">
        <f t="shared" si="988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3"/>
        <v>5</v>
      </c>
      <c r="C3919" s="5">
        <f t="shared" si="984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5"/>
        <v>45779</v>
      </c>
      <c r="L3919" s="5">
        <f t="shared" si="990"/>
        <v>5</v>
      </c>
      <c r="M3919" s="5">
        <f t="shared" si="991"/>
        <v>2025</v>
      </c>
      <c r="N3919" s="135">
        <v>2183</v>
      </c>
      <c r="P3919" s="12">
        <f t="shared" si="980"/>
        <v>2183</v>
      </c>
      <c r="Q3919" s="7">
        <f t="shared" si="988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3"/>
        <v>5</v>
      </c>
      <c r="C3920" s="5">
        <f t="shared" si="984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5"/>
        <v>45779</v>
      </c>
      <c r="L3920" s="5">
        <f t="shared" si="990"/>
        <v>5</v>
      </c>
      <c r="M3920" s="5">
        <f t="shared" si="991"/>
        <v>2025</v>
      </c>
      <c r="N3920" s="135">
        <v>1732.5</v>
      </c>
      <c r="P3920" s="12">
        <f t="shared" si="980"/>
        <v>1732.5</v>
      </c>
      <c r="Q3920" s="7">
        <f t="shared" si="988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3"/>
        <v>5</v>
      </c>
      <c r="C3921" s="5">
        <f t="shared" si="984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5"/>
        <v>45779</v>
      </c>
      <c r="L3921" s="5">
        <f t="shared" si="990"/>
        <v>5</v>
      </c>
      <c r="M3921" s="5">
        <f t="shared" si="991"/>
        <v>2025</v>
      </c>
      <c r="N3921" s="135">
        <v>460</v>
      </c>
      <c r="P3921" s="12">
        <f t="shared" si="980"/>
        <v>460</v>
      </c>
      <c r="Q3921" s="7">
        <f t="shared" si="988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3"/>
        <v>5</v>
      </c>
      <c r="C3922" s="5">
        <f t="shared" si="984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5"/>
        <v>45780</v>
      </c>
      <c r="L3922" s="5">
        <f t="shared" si="990"/>
        <v>5</v>
      </c>
      <c r="M3922" s="5">
        <f t="shared" si="991"/>
        <v>2025</v>
      </c>
      <c r="N3922" s="135">
        <v>1755</v>
      </c>
      <c r="P3922" s="12">
        <f t="shared" si="980"/>
        <v>1755</v>
      </c>
      <c r="Q3922" s="7">
        <f t="shared" si="988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3"/>
        <v>5</v>
      </c>
      <c r="C3923" s="5">
        <f t="shared" si="984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5"/>
        <v>45780</v>
      </c>
      <c r="L3923" s="5">
        <f t="shared" si="990"/>
        <v>5</v>
      </c>
      <c r="M3923" s="5">
        <f t="shared" si="991"/>
        <v>2025</v>
      </c>
      <c r="N3923" s="135">
        <v>405</v>
      </c>
      <c r="P3923" s="12">
        <f t="shared" si="980"/>
        <v>405</v>
      </c>
      <c r="Q3923" s="7">
        <f t="shared" si="988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3"/>
        <v>5</v>
      </c>
      <c r="C3924" s="5">
        <f t="shared" si="984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5"/>
        <v>45780</v>
      </c>
      <c r="L3924" s="5">
        <f t="shared" si="990"/>
        <v>5</v>
      </c>
      <c r="M3924" s="5">
        <f t="shared" si="991"/>
        <v>2025</v>
      </c>
      <c r="N3924" s="135">
        <v>150</v>
      </c>
      <c r="P3924" s="12">
        <f t="shared" si="980"/>
        <v>150</v>
      </c>
      <c r="Q3924" s="7">
        <f t="shared" si="988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3"/>
        <v>5</v>
      </c>
      <c r="C3925" s="5">
        <f t="shared" si="984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5"/>
        <v>45780</v>
      </c>
      <c r="L3925" s="5">
        <f t="shared" si="990"/>
        <v>5</v>
      </c>
      <c r="M3925" s="5">
        <f t="shared" si="991"/>
        <v>2025</v>
      </c>
      <c r="N3925" s="135">
        <v>160</v>
      </c>
      <c r="P3925" s="12">
        <f t="shared" si="980"/>
        <v>160</v>
      </c>
      <c r="Q3925" s="7">
        <f t="shared" si="988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3"/>
        <v>5</v>
      </c>
      <c r="C3926" s="5">
        <f t="shared" si="984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5"/>
        <v>45780</v>
      </c>
      <c r="L3926" s="5">
        <f t="shared" si="990"/>
        <v>5</v>
      </c>
      <c r="M3926" s="5">
        <f t="shared" si="991"/>
        <v>2025</v>
      </c>
      <c r="N3926" s="135">
        <v>125</v>
      </c>
      <c r="P3926" s="12">
        <f t="shared" si="980"/>
        <v>125</v>
      </c>
      <c r="Q3926" s="7">
        <f t="shared" si="988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3"/>
        <v>5</v>
      </c>
      <c r="C3927" s="5">
        <f t="shared" si="984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5"/>
        <v>45781</v>
      </c>
      <c r="L3927" s="5">
        <f t="shared" si="990"/>
        <v>5</v>
      </c>
      <c r="M3927" s="5">
        <f t="shared" si="991"/>
        <v>2025</v>
      </c>
      <c r="N3927" s="135">
        <v>250</v>
      </c>
      <c r="O3927" s="6">
        <f>-N3927</f>
        <v>-250</v>
      </c>
      <c r="P3927" s="12">
        <f t="shared" si="980"/>
        <v>0</v>
      </c>
      <c r="Q3927" s="7">
        <f t="shared" si="988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3"/>
        <v>5</v>
      </c>
      <c r="C3928" s="5">
        <f t="shared" si="984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5"/>
        <v>45781</v>
      </c>
      <c r="L3928" s="5">
        <f t="shared" si="990"/>
        <v>5</v>
      </c>
      <c r="M3928" s="5">
        <f t="shared" si="991"/>
        <v>2025</v>
      </c>
      <c r="N3928" s="135">
        <v>525</v>
      </c>
      <c r="O3928" s="6">
        <f>-N3928</f>
        <v>-525</v>
      </c>
      <c r="P3928" s="12">
        <f t="shared" si="980"/>
        <v>0</v>
      </c>
      <c r="Q3928" s="7">
        <f t="shared" si="988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3"/>
        <v>5</v>
      </c>
      <c r="C3929" s="5">
        <f t="shared" si="984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5"/>
        <v>45783</v>
      </c>
      <c r="L3929" s="5">
        <f t="shared" si="990"/>
        <v>5</v>
      </c>
      <c r="M3929" s="5">
        <f t="shared" si="991"/>
        <v>2025</v>
      </c>
      <c r="N3929" s="135">
        <v>187.5</v>
      </c>
      <c r="P3929" s="12">
        <f t="shared" si="980"/>
        <v>187.5</v>
      </c>
      <c r="Q3929" s="7">
        <f t="shared" si="988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3"/>
        <v>5</v>
      </c>
      <c r="C3930" s="5">
        <f t="shared" si="984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5"/>
        <v>45783</v>
      </c>
      <c r="L3930" s="5">
        <f t="shared" si="990"/>
        <v>5</v>
      </c>
      <c r="M3930" s="5">
        <f t="shared" si="991"/>
        <v>2025</v>
      </c>
      <c r="N3930" s="135">
        <v>9720</v>
      </c>
      <c r="P3930" s="12">
        <f t="shared" si="980"/>
        <v>9720</v>
      </c>
      <c r="Q3930" s="7">
        <f t="shared" si="988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3"/>
        <v>5</v>
      </c>
      <c r="C3931" s="5">
        <f t="shared" si="984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5"/>
        <v>45783</v>
      </c>
      <c r="L3931" s="5">
        <f t="shared" si="990"/>
        <v>5</v>
      </c>
      <c r="M3931" s="5">
        <f t="shared" si="991"/>
        <v>2025</v>
      </c>
      <c r="N3931" s="135">
        <v>3274.5</v>
      </c>
      <c r="P3931" s="12">
        <f t="shared" si="980"/>
        <v>3274.5</v>
      </c>
      <c r="Q3931" s="7">
        <f t="shared" si="988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3"/>
        <v>5</v>
      </c>
      <c r="C3932" s="5">
        <f t="shared" si="984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5"/>
        <v>45783</v>
      </c>
      <c r="L3932" s="5">
        <f t="shared" si="990"/>
        <v>5</v>
      </c>
      <c r="M3932" s="5">
        <f t="shared" si="991"/>
        <v>2025</v>
      </c>
      <c r="N3932" s="135">
        <v>1980</v>
      </c>
      <c r="P3932" s="12">
        <f t="shared" si="980"/>
        <v>1980</v>
      </c>
      <c r="Q3932" s="7">
        <f t="shared" si="988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3"/>
        <v>5</v>
      </c>
      <c r="C3933" s="5">
        <f t="shared" si="984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5"/>
        <v>45783</v>
      </c>
      <c r="L3933" s="5">
        <f t="shared" si="990"/>
        <v>5</v>
      </c>
      <c r="M3933" s="5">
        <f t="shared" si="991"/>
        <v>2025</v>
      </c>
      <c r="N3933" s="135">
        <v>460</v>
      </c>
      <c r="P3933" s="12">
        <f t="shared" si="980"/>
        <v>460</v>
      </c>
      <c r="Q3933" s="7">
        <f t="shared" si="988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3"/>
        <v>5</v>
      </c>
      <c r="C3934" s="5">
        <f t="shared" si="984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5"/>
        <v>45783</v>
      </c>
      <c r="L3934" s="5">
        <f t="shared" si="990"/>
        <v>5</v>
      </c>
      <c r="M3934" s="5">
        <f t="shared" si="991"/>
        <v>2025</v>
      </c>
      <c r="N3934" s="135">
        <v>1000</v>
      </c>
      <c r="P3934" s="12">
        <f t="shared" si="980"/>
        <v>1000</v>
      </c>
      <c r="Q3934" s="7">
        <f t="shared" si="988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3"/>
        <v>5</v>
      </c>
      <c r="C3935" s="5">
        <f t="shared" si="984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5"/>
        <v>45783</v>
      </c>
      <c r="L3935" s="5">
        <f t="shared" si="990"/>
        <v>5</v>
      </c>
      <c r="M3935" s="5">
        <f t="shared" si="991"/>
        <v>2025</v>
      </c>
      <c r="N3935" s="135">
        <v>4927.5</v>
      </c>
      <c r="O3935" s="6">
        <f t="shared" ref="O3935:O3938" si="993">-N3935</f>
        <v>-4927.5</v>
      </c>
      <c r="P3935" s="12">
        <f t="shared" si="980"/>
        <v>0</v>
      </c>
      <c r="Q3935" s="7">
        <f t="shared" si="988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3"/>
        <v>5</v>
      </c>
      <c r="C3936" s="5">
        <f t="shared" si="984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5"/>
        <v>45783</v>
      </c>
      <c r="L3936" s="5">
        <f t="shared" si="990"/>
        <v>5</v>
      </c>
      <c r="M3936" s="5">
        <f t="shared" si="991"/>
        <v>2025</v>
      </c>
      <c r="N3936" s="135">
        <v>1226.0999999999999</v>
      </c>
      <c r="O3936" s="6">
        <f t="shared" si="993"/>
        <v>-1226.0999999999999</v>
      </c>
      <c r="P3936" s="12">
        <f t="shared" ref="P3936:P3999" si="994">SUM(N3936+O3936)</f>
        <v>0</v>
      </c>
      <c r="Q3936" s="7">
        <f t="shared" si="988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3"/>
        <v>5</v>
      </c>
      <c r="C3937" s="5">
        <f t="shared" si="984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5"/>
        <v>45783</v>
      </c>
      <c r="L3937" s="5">
        <f t="shared" si="990"/>
        <v>5</v>
      </c>
      <c r="M3937" s="5">
        <f t="shared" si="991"/>
        <v>2025</v>
      </c>
      <c r="N3937" s="135">
        <v>230</v>
      </c>
      <c r="O3937" s="6">
        <f t="shared" si="993"/>
        <v>-230</v>
      </c>
      <c r="P3937" s="12">
        <f t="shared" si="994"/>
        <v>0</v>
      </c>
      <c r="Q3937" s="7">
        <f t="shared" si="988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3"/>
        <v>5</v>
      </c>
      <c r="C3938" s="5">
        <f t="shared" si="984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5"/>
        <v>45783</v>
      </c>
      <c r="L3938" s="5">
        <f t="shared" si="990"/>
        <v>5</v>
      </c>
      <c r="M3938" s="5">
        <f t="shared" si="991"/>
        <v>2025</v>
      </c>
      <c r="N3938" s="135">
        <v>575</v>
      </c>
      <c r="O3938" s="6">
        <f t="shared" si="993"/>
        <v>-575</v>
      </c>
      <c r="P3938" s="12">
        <f t="shared" si="994"/>
        <v>0</v>
      </c>
      <c r="Q3938" s="7">
        <f t="shared" si="988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3"/>
        <v>5</v>
      </c>
      <c r="C3939" s="5">
        <f t="shared" si="984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5"/>
        <v>45785</v>
      </c>
      <c r="L3939" s="5">
        <f t="shared" si="990"/>
        <v>5</v>
      </c>
      <c r="M3939" s="5">
        <f t="shared" si="991"/>
        <v>2025</v>
      </c>
      <c r="N3939" s="135">
        <v>125</v>
      </c>
      <c r="P3939" s="12">
        <f t="shared" si="994"/>
        <v>125</v>
      </c>
      <c r="Q3939" s="7">
        <f t="shared" si="988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3"/>
        <v>5</v>
      </c>
      <c r="C3940" s="5">
        <f t="shared" si="984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5"/>
        <v>45785</v>
      </c>
      <c r="L3940" s="5">
        <f t="shared" si="990"/>
        <v>5</v>
      </c>
      <c r="M3940" s="5">
        <f t="shared" si="991"/>
        <v>2025</v>
      </c>
      <c r="N3940" s="135">
        <v>9720</v>
      </c>
      <c r="P3940" s="12">
        <f t="shared" si="994"/>
        <v>9720</v>
      </c>
      <c r="Q3940" s="7">
        <f t="shared" si="988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3"/>
        <v>5</v>
      </c>
      <c r="C3941" s="5">
        <f t="shared" si="984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5"/>
        <v>45785</v>
      </c>
      <c r="L3941" s="5">
        <f t="shared" si="990"/>
        <v>5</v>
      </c>
      <c r="M3941" s="5">
        <f t="shared" si="991"/>
        <v>2025</v>
      </c>
      <c r="N3941" s="135">
        <v>2124</v>
      </c>
      <c r="P3941" s="12">
        <f t="shared" si="994"/>
        <v>2124</v>
      </c>
      <c r="Q3941" s="7">
        <f t="shared" si="988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3"/>
        <v>5</v>
      </c>
      <c r="C3942" s="5">
        <f t="shared" si="984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5"/>
        <v>45785</v>
      </c>
      <c r="L3942" s="5">
        <f t="shared" si="990"/>
        <v>5</v>
      </c>
      <c r="M3942" s="5">
        <f t="shared" si="991"/>
        <v>2025</v>
      </c>
      <c r="N3942" s="135">
        <v>2227.5</v>
      </c>
      <c r="P3942" s="12">
        <f t="shared" si="994"/>
        <v>2227.5</v>
      </c>
      <c r="Q3942" s="7">
        <f t="shared" si="988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3"/>
        <v>5</v>
      </c>
      <c r="C3943" s="5">
        <f t="shared" si="984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5"/>
        <v>45785</v>
      </c>
      <c r="L3943" s="5">
        <f t="shared" si="990"/>
        <v>5</v>
      </c>
      <c r="M3943" s="5">
        <f t="shared" si="991"/>
        <v>2025</v>
      </c>
      <c r="N3943" s="135">
        <v>460</v>
      </c>
      <c r="P3943" s="12">
        <f t="shared" si="994"/>
        <v>460</v>
      </c>
      <c r="Q3943" s="7">
        <f t="shared" si="988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3"/>
        <v>5</v>
      </c>
      <c r="C3944" s="5">
        <f t="shared" si="984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5"/>
        <v>45785</v>
      </c>
      <c r="L3944" s="5">
        <f t="shared" si="990"/>
        <v>5</v>
      </c>
      <c r="M3944" s="5">
        <f t="shared" si="991"/>
        <v>2025</v>
      </c>
      <c r="N3944" s="135">
        <v>975</v>
      </c>
      <c r="P3944" s="12">
        <f t="shared" si="994"/>
        <v>975</v>
      </c>
      <c r="Q3944" s="7">
        <f t="shared" si="988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3"/>
        <v>5</v>
      </c>
      <c r="C3945" s="5">
        <f t="shared" si="984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5"/>
        <v>45787</v>
      </c>
      <c r="L3945" s="5">
        <f t="shared" si="990"/>
        <v>5</v>
      </c>
      <c r="M3945" s="5">
        <f t="shared" si="991"/>
        <v>2025</v>
      </c>
      <c r="N3945" s="135">
        <v>125</v>
      </c>
      <c r="P3945" s="12">
        <f t="shared" si="994"/>
        <v>125</v>
      </c>
      <c r="Q3945" s="7">
        <f t="shared" si="988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3"/>
        <v>5</v>
      </c>
      <c r="C3946" s="5">
        <f t="shared" si="984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5"/>
        <v>45787</v>
      </c>
      <c r="L3946" s="5">
        <f t="shared" si="990"/>
        <v>5</v>
      </c>
      <c r="M3946" s="5">
        <f t="shared" si="991"/>
        <v>2025</v>
      </c>
      <c r="N3946" s="135">
        <v>3240</v>
      </c>
      <c r="P3946" s="12">
        <f t="shared" si="994"/>
        <v>3240</v>
      </c>
      <c r="Q3946" s="7">
        <f t="shared" si="988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3"/>
        <v>5</v>
      </c>
      <c r="C3947" s="5">
        <f t="shared" si="984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5"/>
        <v>45787</v>
      </c>
      <c r="L3947" s="5">
        <f t="shared" si="990"/>
        <v>5</v>
      </c>
      <c r="M3947" s="5">
        <f t="shared" si="991"/>
        <v>2025</v>
      </c>
      <c r="N3947" s="135">
        <v>1964.7</v>
      </c>
      <c r="P3947" s="12">
        <f t="shared" si="994"/>
        <v>1964.7</v>
      </c>
      <c r="Q3947" s="7">
        <f t="shared" si="988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3"/>
        <v>5</v>
      </c>
      <c r="C3948" s="5">
        <f t="shared" si="984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5"/>
        <v>45787</v>
      </c>
      <c r="L3948" s="5">
        <f t="shared" si="990"/>
        <v>5</v>
      </c>
      <c r="M3948" s="5">
        <f t="shared" si="991"/>
        <v>2025</v>
      </c>
      <c r="N3948" s="135">
        <v>1237.5</v>
      </c>
      <c r="P3948" s="12">
        <f t="shared" si="994"/>
        <v>1237.5</v>
      </c>
      <c r="Q3948" s="7">
        <f t="shared" si="988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3"/>
        <v>5</v>
      </c>
      <c r="C3949" s="5">
        <f t="shared" si="984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5"/>
        <v>45787</v>
      </c>
      <c r="L3949" s="5">
        <f t="shared" si="990"/>
        <v>5</v>
      </c>
      <c r="M3949" s="5">
        <f t="shared" si="991"/>
        <v>2025</v>
      </c>
      <c r="N3949" s="135">
        <v>975</v>
      </c>
      <c r="P3949" s="12">
        <f t="shared" si="994"/>
        <v>975</v>
      </c>
      <c r="Q3949" s="7">
        <f t="shared" si="988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3"/>
        <v>5</v>
      </c>
      <c r="C3950" s="5">
        <f t="shared" si="984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5"/>
        <v>45791</v>
      </c>
      <c r="L3950" s="5">
        <f t="shared" si="990"/>
        <v>5</v>
      </c>
      <c r="M3950" s="5">
        <f t="shared" si="991"/>
        <v>2025</v>
      </c>
      <c r="N3950" s="135">
        <v>1755</v>
      </c>
      <c r="P3950" s="12">
        <f t="shared" si="994"/>
        <v>1755</v>
      </c>
      <c r="Q3950" s="7">
        <f t="shared" si="988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3"/>
        <v>5</v>
      </c>
      <c r="C3951" s="5">
        <f t="shared" si="984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5"/>
        <v>45791</v>
      </c>
      <c r="L3951" s="5">
        <f t="shared" si="990"/>
        <v>5</v>
      </c>
      <c r="M3951" s="5">
        <f t="shared" si="991"/>
        <v>2025</v>
      </c>
      <c r="N3951" s="135">
        <v>405</v>
      </c>
      <c r="P3951" s="12">
        <f t="shared" si="994"/>
        <v>405</v>
      </c>
      <c r="Q3951" s="7">
        <f t="shared" si="988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3"/>
        <v>5</v>
      </c>
      <c r="C3952" s="5">
        <f t="shared" si="984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5"/>
        <v>45791</v>
      </c>
      <c r="L3952" s="5">
        <f t="shared" si="990"/>
        <v>5</v>
      </c>
      <c r="M3952" s="5">
        <f t="shared" si="991"/>
        <v>2025</v>
      </c>
      <c r="N3952" s="135">
        <v>283.8</v>
      </c>
      <c r="P3952" s="12">
        <f t="shared" si="994"/>
        <v>283.8</v>
      </c>
      <c r="Q3952" s="7">
        <f t="shared" si="988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3"/>
        <v>5</v>
      </c>
      <c r="C3953" s="5">
        <f t="shared" si="984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5"/>
        <v>45791</v>
      </c>
      <c r="L3953" s="5">
        <f t="shared" si="990"/>
        <v>5</v>
      </c>
      <c r="M3953" s="5">
        <f t="shared" si="991"/>
        <v>2025</v>
      </c>
      <c r="N3953" s="135">
        <v>110</v>
      </c>
      <c r="P3953" s="12">
        <f t="shared" si="994"/>
        <v>110</v>
      </c>
      <c r="Q3953" s="7">
        <f t="shared" si="988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3"/>
        <v>5</v>
      </c>
      <c r="C3954" s="5">
        <f t="shared" si="984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5"/>
        <v>45791</v>
      </c>
      <c r="L3954" s="5">
        <f t="shared" si="990"/>
        <v>5</v>
      </c>
      <c r="M3954" s="5">
        <f t="shared" si="991"/>
        <v>2025</v>
      </c>
      <c r="N3954" s="135">
        <v>390</v>
      </c>
      <c r="P3954" s="12">
        <f t="shared" si="994"/>
        <v>390</v>
      </c>
      <c r="Q3954" s="7">
        <f t="shared" si="988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3"/>
        <v>5</v>
      </c>
      <c r="C3955" s="5">
        <f t="shared" si="984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5"/>
        <v>45791</v>
      </c>
      <c r="L3955" s="5">
        <f t="shared" si="990"/>
        <v>5</v>
      </c>
      <c r="M3955" s="5">
        <f t="shared" si="991"/>
        <v>2025</v>
      </c>
      <c r="N3955" s="135">
        <v>1710</v>
      </c>
      <c r="O3955" s="6">
        <f t="shared" ref="O3955:O3958" si="995">-N3955</f>
        <v>-1710</v>
      </c>
      <c r="P3955" s="12">
        <f t="shared" si="994"/>
        <v>0</v>
      </c>
      <c r="Q3955" s="7">
        <f t="shared" si="988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3"/>
        <v>5</v>
      </c>
      <c r="C3956" s="5">
        <f t="shared" si="984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5"/>
        <v>45791</v>
      </c>
      <c r="L3956" s="5">
        <f t="shared" si="990"/>
        <v>5</v>
      </c>
      <c r="M3956" s="5">
        <f t="shared" si="991"/>
        <v>2025</v>
      </c>
      <c r="N3956" s="135">
        <v>277.5</v>
      </c>
      <c r="O3956" s="6">
        <f t="shared" si="995"/>
        <v>-277.5</v>
      </c>
      <c r="P3956" s="12">
        <f t="shared" si="994"/>
        <v>0</v>
      </c>
      <c r="Q3956" s="7">
        <f t="shared" si="988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3"/>
        <v>5</v>
      </c>
      <c r="C3957" s="5">
        <f t="shared" si="984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5"/>
        <v>45791</v>
      </c>
      <c r="L3957" s="5">
        <f t="shared" si="990"/>
        <v>5</v>
      </c>
      <c r="M3957" s="5">
        <f t="shared" si="991"/>
        <v>2025</v>
      </c>
      <c r="N3957" s="135">
        <v>95</v>
      </c>
      <c r="O3957" s="6">
        <f t="shared" si="995"/>
        <v>-95</v>
      </c>
      <c r="P3957" s="12">
        <f t="shared" si="994"/>
        <v>0</v>
      </c>
      <c r="Q3957" s="7">
        <f t="shared" si="988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3"/>
        <v>5</v>
      </c>
      <c r="C3958" s="5">
        <f t="shared" si="984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5"/>
        <v>45791</v>
      </c>
      <c r="L3958" s="5">
        <f t="shared" si="990"/>
        <v>5</v>
      </c>
      <c r="M3958" s="5">
        <f t="shared" si="991"/>
        <v>2025</v>
      </c>
      <c r="N3958" s="135">
        <v>225</v>
      </c>
      <c r="O3958" s="6">
        <f t="shared" si="995"/>
        <v>-225</v>
      </c>
      <c r="P3958" s="12">
        <f t="shared" si="994"/>
        <v>0</v>
      </c>
      <c r="Q3958" s="7">
        <f t="shared" si="988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3"/>
        <v>5</v>
      </c>
      <c r="C3959" s="5">
        <f t="shared" si="984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5"/>
        <v>45791</v>
      </c>
      <c r="L3959" s="5">
        <f t="shared" si="990"/>
        <v>5</v>
      </c>
      <c r="M3959" s="5">
        <f t="shared" si="991"/>
        <v>2025</v>
      </c>
      <c r="N3959" s="135">
        <v>3240</v>
      </c>
      <c r="P3959" s="12">
        <f t="shared" si="994"/>
        <v>3240</v>
      </c>
      <c r="Q3959" s="7">
        <f t="shared" si="988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3"/>
        <v>5</v>
      </c>
      <c r="C3960" s="5">
        <f t="shared" si="984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5"/>
        <v>45791</v>
      </c>
      <c r="L3960" s="5">
        <f t="shared" si="990"/>
        <v>5</v>
      </c>
      <c r="M3960" s="5">
        <f t="shared" si="991"/>
        <v>2025</v>
      </c>
      <c r="N3960" s="135">
        <v>654.9</v>
      </c>
      <c r="P3960" s="12">
        <f t="shared" si="994"/>
        <v>654.9</v>
      </c>
      <c r="Q3960" s="7">
        <f t="shared" si="988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3"/>
        <v>5</v>
      </c>
      <c r="C3961" s="5">
        <f t="shared" si="984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5"/>
        <v>45791</v>
      </c>
      <c r="L3961" s="5">
        <f t="shared" si="990"/>
        <v>5</v>
      </c>
      <c r="M3961" s="5">
        <f t="shared" si="991"/>
        <v>2025</v>
      </c>
      <c r="N3961" s="135">
        <v>495</v>
      </c>
      <c r="P3961" s="12">
        <f t="shared" si="994"/>
        <v>495</v>
      </c>
      <c r="Q3961" s="7">
        <f t="shared" si="988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3"/>
        <v>5</v>
      </c>
      <c r="C3962" s="5">
        <f t="shared" si="984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5"/>
        <v>45792</v>
      </c>
      <c r="L3962" s="5">
        <f t="shared" si="990"/>
        <v>5</v>
      </c>
      <c r="M3962" s="5">
        <f t="shared" si="991"/>
        <v>2025</v>
      </c>
      <c r="N3962" s="135">
        <v>15592.5</v>
      </c>
      <c r="O3962" s="6">
        <f t="shared" ref="O3962:O3969" si="996">-N3962</f>
        <v>-15592.5</v>
      </c>
      <c r="P3962" s="12">
        <f t="shared" si="994"/>
        <v>0</v>
      </c>
      <c r="Q3962" s="7">
        <f t="shared" si="988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3"/>
        <v>5</v>
      </c>
      <c r="C3963" s="5">
        <f t="shared" si="984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5"/>
        <v>45792</v>
      </c>
      <c r="L3963" s="5">
        <f t="shared" si="990"/>
        <v>5</v>
      </c>
      <c r="M3963" s="5">
        <f t="shared" si="991"/>
        <v>2025</v>
      </c>
      <c r="N3963" s="135">
        <v>2835</v>
      </c>
      <c r="O3963" s="6">
        <f t="shared" si="996"/>
        <v>-2835</v>
      </c>
      <c r="P3963" s="12">
        <f t="shared" si="994"/>
        <v>0</v>
      </c>
      <c r="Q3963" s="7">
        <f t="shared" si="988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3"/>
        <v>5</v>
      </c>
      <c r="C3964" s="5">
        <f t="shared" si="984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5"/>
        <v>45792</v>
      </c>
      <c r="L3964" s="5">
        <f t="shared" si="990"/>
        <v>5</v>
      </c>
      <c r="M3964" s="5">
        <f t="shared" si="991"/>
        <v>2025</v>
      </c>
      <c r="N3964" s="135">
        <v>2835</v>
      </c>
      <c r="O3964" s="6">
        <f t="shared" si="996"/>
        <v>-2835</v>
      </c>
      <c r="P3964" s="12">
        <f t="shared" si="994"/>
        <v>0</v>
      </c>
      <c r="Q3964" s="7">
        <f t="shared" si="988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3"/>
        <v>5</v>
      </c>
      <c r="C3965" s="5">
        <f t="shared" si="984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5"/>
        <v>45792</v>
      </c>
      <c r="L3965" s="5">
        <f t="shared" si="990"/>
        <v>5</v>
      </c>
      <c r="M3965" s="5">
        <f t="shared" si="991"/>
        <v>2025</v>
      </c>
      <c r="N3965" s="135">
        <v>5959.8</v>
      </c>
      <c r="O3965" s="6">
        <f t="shared" si="996"/>
        <v>-5959.8</v>
      </c>
      <c r="P3965" s="12">
        <f t="shared" si="994"/>
        <v>0</v>
      </c>
      <c r="Q3965" s="7">
        <f t="shared" si="988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3"/>
        <v>5</v>
      </c>
      <c r="C3966" s="5">
        <f t="shared" si="984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5"/>
        <v>45792</v>
      </c>
      <c r="L3966" s="5">
        <f t="shared" si="990"/>
        <v>5</v>
      </c>
      <c r="M3966" s="5">
        <f t="shared" si="991"/>
        <v>2025</v>
      </c>
      <c r="N3966" s="135">
        <v>1750</v>
      </c>
      <c r="O3966" s="6">
        <f t="shared" si="996"/>
        <v>-1750</v>
      </c>
      <c r="P3966" s="12">
        <f t="shared" si="994"/>
        <v>0</v>
      </c>
      <c r="Q3966" s="7">
        <f t="shared" si="988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3"/>
        <v>5</v>
      </c>
      <c r="C3967" s="5">
        <f t="shared" si="984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5"/>
        <v>45792</v>
      </c>
      <c r="L3967" s="5">
        <f t="shared" si="990"/>
        <v>5</v>
      </c>
      <c r="M3967" s="5">
        <f t="shared" si="991"/>
        <v>2025</v>
      </c>
      <c r="N3967" s="135">
        <v>110.4</v>
      </c>
      <c r="O3967" s="6">
        <f t="shared" si="996"/>
        <v>-110.4</v>
      </c>
      <c r="P3967" s="12">
        <f t="shared" si="994"/>
        <v>0</v>
      </c>
      <c r="Q3967" s="7">
        <f t="shared" si="988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3"/>
        <v>5</v>
      </c>
      <c r="C3968" s="5">
        <f t="shared" si="984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5"/>
        <v>45792</v>
      </c>
      <c r="L3968" s="5">
        <f t="shared" si="990"/>
        <v>5</v>
      </c>
      <c r="M3968" s="5">
        <f t="shared" si="991"/>
        <v>2025</v>
      </c>
      <c r="N3968" s="135">
        <v>1108.4000000000001</v>
      </c>
      <c r="O3968" s="6">
        <f t="shared" si="996"/>
        <v>-1108.4000000000001</v>
      </c>
      <c r="P3968" s="12">
        <f t="shared" si="994"/>
        <v>0</v>
      </c>
      <c r="Q3968" s="7">
        <f t="shared" si="988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3"/>
        <v>5</v>
      </c>
      <c r="C3969" s="5">
        <f t="shared" si="984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5"/>
        <v>45792</v>
      </c>
      <c r="L3969" s="5">
        <f t="shared" si="990"/>
        <v>5</v>
      </c>
      <c r="M3969" s="5">
        <f t="shared" si="991"/>
        <v>2025</v>
      </c>
      <c r="N3969" s="135">
        <v>2150</v>
      </c>
      <c r="O3969" s="6">
        <f t="shared" si="996"/>
        <v>-2150</v>
      </c>
      <c r="P3969" s="12">
        <f t="shared" si="994"/>
        <v>0</v>
      </c>
      <c r="Q3969" s="7">
        <f t="shared" si="988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3"/>
        <v>5</v>
      </c>
      <c r="C3970" s="5">
        <f t="shared" si="984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5"/>
        <v>45793</v>
      </c>
      <c r="L3970" s="5">
        <f t="shared" si="990"/>
        <v>5</v>
      </c>
      <c r="M3970" s="5">
        <f t="shared" si="991"/>
        <v>2025</v>
      </c>
      <c r="N3970" s="135">
        <v>62.5</v>
      </c>
      <c r="P3970" s="12">
        <f t="shared" si="994"/>
        <v>62.5</v>
      </c>
      <c r="Q3970" s="7">
        <f t="shared" si="988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7">MONTH(A3971)</f>
        <v>5</v>
      </c>
      <c r="C3971" s="5">
        <f t="shared" ref="C3971:C4034" si="998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9">A3971+J3971</f>
        <v>45793</v>
      </c>
      <c r="L3971" s="5">
        <f t="shared" si="990"/>
        <v>5</v>
      </c>
      <c r="M3971" s="5">
        <f t="shared" si="991"/>
        <v>2025</v>
      </c>
      <c r="N3971" s="135">
        <v>1620</v>
      </c>
      <c r="P3971" s="12">
        <f t="shared" si="994"/>
        <v>1620</v>
      </c>
      <c r="Q3971" s="7">
        <f t="shared" ref="Q3971:Q4034" si="1000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7"/>
        <v>5</v>
      </c>
      <c r="C3972" s="5">
        <f t="shared" si="998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9"/>
        <v>45793</v>
      </c>
      <c r="L3972" s="5">
        <f t="shared" si="990"/>
        <v>5</v>
      </c>
      <c r="M3972" s="5">
        <f t="shared" si="991"/>
        <v>2025</v>
      </c>
      <c r="N3972" s="135">
        <v>654.9</v>
      </c>
      <c r="P3972" s="12">
        <f t="shared" si="994"/>
        <v>654.9</v>
      </c>
      <c r="Q3972" s="7">
        <f t="shared" si="1000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7"/>
        <v>5</v>
      </c>
      <c r="C3973" s="5">
        <f t="shared" si="998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9"/>
        <v>45793</v>
      </c>
      <c r="L3973" s="5">
        <f t="shared" si="990"/>
        <v>5</v>
      </c>
      <c r="M3973" s="5">
        <f t="shared" si="991"/>
        <v>2025</v>
      </c>
      <c r="N3973" s="135">
        <v>495</v>
      </c>
      <c r="P3973" s="12">
        <f t="shared" si="994"/>
        <v>495</v>
      </c>
      <c r="Q3973" s="7">
        <f t="shared" si="1000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7"/>
        <v>5</v>
      </c>
      <c r="C3974" s="5">
        <f t="shared" si="998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9"/>
        <v>45793</v>
      </c>
      <c r="L3974" s="5">
        <f t="shared" si="990"/>
        <v>5</v>
      </c>
      <c r="M3974" s="5">
        <f t="shared" si="991"/>
        <v>2025</v>
      </c>
      <c r="N3974" s="135">
        <v>975</v>
      </c>
      <c r="P3974" s="12">
        <f t="shared" si="994"/>
        <v>975</v>
      </c>
      <c r="Q3974" s="7">
        <f t="shared" si="1000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7"/>
        <v>5</v>
      </c>
      <c r="C3975" s="5">
        <f t="shared" si="998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9"/>
        <v>45793</v>
      </c>
      <c r="L3975" s="5">
        <f t="shared" ref="L3975:L4038" si="1001">MONTH(K3975)</f>
        <v>5</v>
      </c>
      <c r="M3975" s="5">
        <f t="shared" ref="M3975:M4038" si="1002">YEAR(K3975)</f>
        <v>2025</v>
      </c>
      <c r="N3975" s="135">
        <v>460</v>
      </c>
      <c r="P3975" s="12">
        <f t="shared" si="994"/>
        <v>460</v>
      </c>
      <c r="Q3975" s="7">
        <f t="shared" si="1000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7"/>
        <v>5</v>
      </c>
      <c r="C3976" s="5">
        <f t="shared" si="998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9"/>
        <v>45794</v>
      </c>
      <c r="L3976" s="5">
        <f t="shared" si="1001"/>
        <v>5</v>
      </c>
      <c r="M3976" s="5">
        <f t="shared" si="1002"/>
        <v>2025</v>
      </c>
      <c r="N3976" s="135">
        <v>187.5</v>
      </c>
      <c r="P3976" s="12">
        <f t="shared" si="994"/>
        <v>187.5</v>
      </c>
      <c r="Q3976" s="7">
        <f t="shared" si="1000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7"/>
        <v>5</v>
      </c>
      <c r="C3977" s="5">
        <f t="shared" si="998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9"/>
        <v>45794</v>
      </c>
      <c r="L3977" s="5">
        <f t="shared" si="1001"/>
        <v>5</v>
      </c>
      <c r="M3977" s="5">
        <f t="shared" si="1002"/>
        <v>2025</v>
      </c>
      <c r="N3977" s="135">
        <v>9720</v>
      </c>
      <c r="P3977" s="12">
        <f t="shared" si="994"/>
        <v>9720</v>
      </c>
      <c r="Q3977" s="7">
        <f t="shared" si="1000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7"/>
        <v>5</v>
      </c>
      <c r="C3978" s="5">
        <f t="shared" si="998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9"/>
        <v>45794</v>
      </c>
      <c r="L3978" s="5">
        <f t="shared" si="1001"/>
        <v>5</v>
      </c>
      <c r="M3978" s="5">
        <f t="shared" si="1002"/>
        <v>2025</v>
      </c>
      <c r="N3978" s="135">
        <v>3186</v>
      </c>
      <c r="P3978" s="12">
        <f t="shared" si="994"/>
        <v>3186</v>
      </c>
      <c r="Q3978" s="7">
        <f t="shared" si="1000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7"/>
        <v>5</v>
      </c>
      <c r="C3979" s="5">
        <f t="shared" si="998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9"/>
        <v>45794</v>
      </c>
      <c r="L3979" s="5">
        <f t="shared" si="1001"/>
        <v>5</v>
      </c>
      <c r="M3979" s="5">
        <f t="shared" si="1002"/>
        <v>2025</v>
      </c>
      <c r="N3979" s="135">
        <v>2227.5</v>
      </c>
      <c r="P3979" s="12">
        <f t="shared" si="994"/>
        <v>2227.5</v>
      </c>
      <c r="Q3979" s="7">
        <f t="shared" si="1000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7"/>
        <v>5</v>
      </c>
      <c r="C3980" s="5">
        <f t="shared" si="998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9"/>
        <v>45794</v>
      </c>
      <c r="L3980" s="5">
        <f t="shared" si="1001"/>
        <v>5</v>
      </c>
      <c r="M3980" s="5">
        <f t="shared" si="1002"/>
        <v>2025</v>
      </c>
      <c r="N3980" s="135">
        <v>1000</v>
      </c>
      <c r="P3980" s="12">
        <f t="shared" si="994"/>
        <v>1000</v>
      </c>
      <c r="Q3980" s="7">
        <f t="shared" si="1000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7"/>
        <v>5</v>
      </c>
      <c r="C3981" s="5">
        <f t="shared" si="998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9"/>
        <v>45797</v>
      </c>
      <c r="L3981" s="5">
        <f t="shared" si="1001"/>
        <v>5</v>
      </c>
      <c r="M3981" s="5">
        <f t="shared" si="1002"/>
        <v>2025</v>
      </c>
      <c r="N3981" s="135">
        <v>3240</v>
      </c>
      <c r="P3981" s="12">
        <f t="shared" si="994"/>
        <v>3240</v>
      </c>
      <c r="Q3981" s="7">
        <f t="shared" si="1000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7"/>
        <v>5</v>
      </c>
      <c r="C3982" s="5">
        <f t="shared" si="998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9"/>
        <v>45797</v>
      </c>
      <c r="L3982" s="5">
        <f t="shared" si="1001"/>
        <v>5</v>
      </c>
      <c r="M3982" s="5">
        <f t="shared" si="1002"/>
        <v>2025</v>
      </c>
      <c r="N3982" s="135">
        <v>495</v>
      </c>
      <c r="P3982" s="12">
        <f t="shared" si="994"/>
        <v>495</v>
      </c>
      <c r="Q3982" s="7">
        <f t="shared" si="1000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7"/>
        <v>5</v>
      </c>
      <c r="C3983" s="5">
        <f t="shared" si="998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9"/>
        <v>45797</v>
      </c>
      <c r="L3983" s="5">
        <f t="shared" si="1001"/>
        <v>5</v>
      </c>
      <c r="M3983" s="5">
        <f t="shared" si="1002"/>
        <v>2025</v>
      </c>
      <c r="N3983" s="135">
        <v>460</v>
      </c>
      <c r="P3983" s="12">
        <f t="shared" si="994"/>
        <v>460</v>
      </c>
      <c r="Q3983" s="7">
        <f t="shared" si="1000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7"/>
        <v>5</v>
      </c>
      <c r="C3984" s="5">
        <f t="shared" si="998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9"/>
        <v>45799</v>
      </c>
      <c r="L3984" s="5">
        <f t="shared" si="1001"/>
        <v>5</v>
      </c>
      <c r="M3984" s="5">
        <f t="shared" si="1002"/>
        <v>2025</v>
      </c>
      <c r="N3984" s="135">
        <v>4860</v>
      </c>
      <c r="P3984" s="12">
        <f t="shared" si="994"/>
        <v>4860</v>
      </c>
      <c r="Q3984" s="7">
        <f t="shared" si="1000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7"/>
        <v>5</v>
      </c>
      <c r="C3985" s="5">
        <f t="shared" si="998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9"/>
        <v>45799</v>
      </c>
      <c r="L3985" s="5">
        <f t="shared" si="1001"/>
        <v>5</v>
      </c>
      <c r="M3985" s="5">
        <f t="shared" si="1002"/>
        <v>2025</v>
      </c>
      <c r="N3985" s="135">
        <v>1309.8</v>
      </c>
      <c r="P3985" s="12">
        <f t="shared" si="994"/>
        <v>1309.8</v>
      </c>
      <c r="Q3985" s="7">
        <f t="shared" si="1000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7"/>
        <v>5</v>
      </c>
      <c r="C3986" s="5">
        <f t="shared" si="998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9"/>
        <v>45799</v>
      </c>
      <c r="L3986" s="5">
        <f t="shared" si="1001"/>
        <v>5</v>
      </c>
      <c r="M3986" s="5">
        <f t="shared" si="1002"/>
        <v>2025</v>
      </c>
      <c r="N3986" s="135">
        <v>990</v>
      </c>
      <c r="P3986" s="12">
        <f t="shared" si="994"/>
        <v>990</v>
      </c>
      <c r="Q3986" s="7">
        <f t="shared" si="1000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7"/>
        <v>5</v>
      </c>
      <c r="C3987" s="5">
        <f t="shared" si="998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9"/>
        <v>45800</v>
      </c>
      <c r="L3987" s="5">
        <f t="shared" si="1001"/>
        <v>5</v>
      </c>
      <c r="M3987" s="5">
        <f t="shared" si="1002"/>
        <v>2025</v>
      </c>
      <c r="N3987" s="135">
        <v>125</v>
      </c>
      <c r="P3987" s="12">
        <f t="shared" si="994"/>
        <v>125</v>
      </c>
      <c r="Q3987" s="7">
        <f t="shared" si="1000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7"/>
        <v>5</v>
      </c>
      <c r="C3988" s="5">
        <f t="shared" si="998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9"/>
        <v>45800</v>
      </c>
      <c r="L3988" s="5">
        <f t="shared" si="1001"/>
        <v>5</v>
      </c>
      <c r="M3988" s="5">
        <f t="shared" si="1002"/>
        <v>2025</v>
      </c>
      <c r="N3988" s="135">
        <v>4860</v>
      </c>
      <c r="P3988" s="12">
        <f t="shared" si="994"/>
        <v>4860</v>
      </c>
      <c r="Q3988" s="7">
        <f t="shared" si="1000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7"/>
        <v>5</v>
      </c>
      <c r="C3989" s="5">
        <f t="shared" si="998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9"/>
        <v>45800</v>
      </c>
      <c r="L3989" s="5">
        <f t="shared" si="1001"/>
        <v>5</v>
      </c>
      <c r="M3989" s="5">
        <f t="shared" si="1002"/>
        <v>2025</v>
      </c>
      <c r="N3989" s="135">
        <v>1964.7</v>
      </c>
      <c r="P3989" s="12">
        <f t="shared" si="994"/>
        <v>1964.7</v>
      </c>
      <c r="Q3989" s="7">
        <f t="shared" si="1000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7"/>
        <v>5</v>
      </c>
      <c r="C3990" s="5">
        <f t="shared" si="998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9"/>
        <v>45800</v>
      </c>
      <c r="L3990" s="5">
        <f t="shared" si="1001"/>
        <v>5</v>
      </c>
      <c r="M3990" s="5">
        <f t="shared" si="1002"/>
        <v>2025</v>
      </c>
      <c r="N3990" s="135">
        <v>1237.5</v>
      </c>
      <c r="P3990" s="12">
        <f t="shared" si="994"/>
        <v>1237.5</v>
      </c>
      <c r="Q3990" s="7">
        <f t="shared" si="1000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7"/>
        <v>5</v>
      </c>
      <c r="C3991" s="5">
        <f t="shared" si="998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9"/>
        <v>45800</v>
      </c>
      <c r="L3991" s="5">
        <f t="shared" si="1001"/>
        <v>5</v>
      </c>
      <c r="M3991" s="5">
        <f t="shared" si="1002"/>
        <v>2025</v>
      </c>
      <c r="N3991" s="135">
        <v>460</v>
      </c>
      <c r="P3991" s="12">
        <f t="shared" si="994"/>
        <v>460</v>
      </c>
      <c r="Q3991" s="7">
        <f t="shared" si="1000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7"/>
        <v>5</v>
      </c>
      <c r="C3992" s="5">
        <f t="shared" si="998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9"/>
        <v>45800</v>
      </c>
      <c r="L3992" s="5">
        <f t="shared" si="1001"/>
        <v>5</v>
      </c>
      <c r="M3992" s="5">
        <f t="shared" si="1002"/>
        <v>2025</v>
      </c>
      <c r="N3992" s="135">
        <v>1000</v>
      </c>
      <c r="P3992" s="12">
        <f t="shared" si="994"/>
        <v>1000</v>
      </c>
      <c r="Q3992" s="7">
        <f t="shared" si="1000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7"/>
        <v>5</v>
      </c>
      <c r="C3993" s="5">
        <f t="shared" si="998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9"/>
        <v>45803</v>
      </c>
      <c r="L3993" s="5">
        <f t="shared" si="1001"/>
        <v>5</v>
      </c>
      <c r="M3993" s="5">
        <f t="shared" si="1002"/>
        <v>2025</v>
      </c>
      <c r="N3993" s="135">
        <v>1687.5</v>
      </c>
      <c r="O3993" s="6">
        <f>-N3993</f>
        <v>-1687.5</v>
      </c>
      <c r="P3993" s="12">
        <f t="shared" si="994"/>
        <v>0</v>
      </c>
      <c r="Q3993" s="7">
        <f t="shared" si="1000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7"/>
        <v>5</v>
      </c>
      <c r="C3994" s="5">
        <f t="shared" si="998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9"/>
        <v>45803</v>
      </c>
      <c r="L3994" s="5">
        <f t="shared" si="1001"/>
        <v>5</v>
      </c>
      <c r="M3994" s="5">
        <f t="shared" si="1002"/>
        <v>2025</v>
      </c>
      <c r="N3994" s="135">
        <v>432</v>
      </c>
      <c r="O3994" s="6">
        <f>-N3994</f>
        <v>-432</v>
      </c>
      <c r="P3994" s="12">
        <f t="shared" si="994"/>
        <v>0</v>
      </c>
      <c r="Q3994" s="7">
        <f t="shared" si="1000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7"/>
        <v>5</v>
      </c>
      <c r="C3995" s="5">
        <f t="shared" si="998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9"/>
        <v>45803</v>
      </c>
      <c r="L3995" s="5">
        <f t="shared" si="1001"/>
        <v>5</v>
      </c>
      <c r="M3995" s="5">
        <f t="shared" si="1002"/>
        <v>2025</v>
      </c>
      <c r="N3995" s="135">
        <v>115</v>
      </c>
      <c r="O3995" s="6">
        <f>-N3995</f>
        <v>-115</v>
      </c>
      <c r="P3995" s="12">
        <f t="shared" si="994"/>
        <v>0</v>
      </c>
      <c r="Q3995" s="7">
        <f t="shared" si="1000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7"/>
        <v>5</v>
      </c>
      <c r="C3996" s="5">
        <f t="shared" si="998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9"/>
        <v>45803</v>
      </c>
      <c r="L3996" s="5">
        <f t="shared" si="1001"/>
        <v>5</v>
      </c>
      <c r="M3996" s="5">
        <f t="shared" si="1002"/>
        <v>2025</v>
      </c>
      <c r="N3996" s="135">
        <v>1642.5</v>
      </c>
      <c r="O3996" s="6">
        <f t="shared" ref="O3996:O4000" si="1003">-N3996</f>
        <v>-1642.5</v>
      </c>
      <c r="P3996" s="12">
        <f t="shared" si="994"/>
        <v>0</v>
      </c>
      <c r="Q3996" s="7">
        <f t="shared" si="1000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7"/>
        <v>5</v>
      </c>
      <c r="C3997" s="5">
        <f t="shared" si="998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9"/>
        <v>45803</v>
      </c>
      <c r="L3997" s="5">
        <f t="shared" si="1001"/>
        <v>5</v>
      </c>
      <c r="M3997" s="5">
        <f t="shared" si="1002"/>
        <v>2025</v>
      </c>
      <c r="N3997" s="135">
        <v>408.7</v>
      </c>
      <c r="O3997" s="6">
        <f t="shared" si="1003"/>
        <v>-408.7</v>
      </c>
      <c r="P3997" s="12">
        <f t="shared" si="994"/>
        <v>0</v>
      </c>
      <c r="Q3997" s="7">
        <f t="shared" si="1000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7"/>
        <v>5</v>
      </c>
      <c r="C3998" s="5">
        <f t="shared" si="998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9"/>
        <v>45803</v>
      </c>
      <c r="L3998" s="5">
        <f t="shared" si="1001"/>
        <v>5</v>
      </c>
      <c r="M3998" s="5">
        <f t="shared" si="1002"/>
        <v>2025</v>
      </c>
      <c r="N3998" s="135">
        <v>115</v>
      </c>
      <c r="O3998" s="6">
        <f t="shared" si="1003"/>
        <v>-115</v>
      </c>
      <c r="P3998" s="12">
        <f t="shared" si="994"/>
        <v>0</v>
      </c>
      <c r="Q3998" s="7">
        <f t="shared" si="1000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7"/>
        <v>5</v>
      </c>
      <c r="C3999" s="5">
        <f t="shared" si="998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9"/>
        <v>45803</v>
      </c>
      <c r="L3999" s="5">
        <f t="shared" si="1001"/>
        <v>5</v>
      </c>
      <c r="M3999" s="5">
        <f t="shared" si="1002"/>
        <v>2025</v>
      </c>
      <c r="N3999" s="135">
        <v>172.5</v>
      </c>
      <c r="O3999" s="6">
        <f t="shared" si="1003"/>
        <v>-172.5</v>
      </c>
      <c r="P3999" s="12">
        <f t="shared" si="994"/>
        <v>0</v>
      </c>
      <c r="Q3999" s="7">
        <f t="shared" si="1000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7"/>
        <v>5</v>
      </c>
      <c r="C4000" s="5">
        <f t="shared" si="998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9"/>
        <v>45803</v>
      </c>
      <c r="L4000" s="5">
        <f t="shared" si="1001"/>
        <v>5</v>
      </c>
      <c r="M4000" s="5">
        <f t="shared" si="1002"/>
        <v>2025</v>
      </c>
      <c r="N4000" s="135">
        <v>120</v>
      </c>
      <c r="O4000" s="6">
        <f t="shared" si="1003"/>
        <v>-120</v>
      </c>
      <c r="P4000" s="12">
        <f t="shared" ref="P4000:P4063" si="1004">SUM(N4000+O4000)</f>
        <v>0</v>
      </c>
      <c r="Q4000" s="7">
        <f t="shared" si="1000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7"/>
        <v>5</v>
      </c>
      <c r="C4001" s="5">
        <f t="shared" si="998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9"/>
        <v>45804</v>
      </c>
      <c r="L4001" s="5">
        <f t="shared" si="1001"/>
        <v>5</v>
      </c>
      <c r="M4001" s="5">
        <f t="shared" si="1002"/>
        <v>2025</v>
      </c>
      <c r="N4001" s="135">
        <v>1755</v>
      </c>
      <c r="P4001" s="12">
        <f t="shared" si="1004"/>
        <v>1755</v>
      </c>
      <c r="Q4001" s="7">
        <f t="shared" si="1000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7"/>
        <v>5</v>
      </c>
      <c r="C4002" s="5">
        <f t="shared" si="998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9"/>
        <v>45804</v>
      </c>
      <c r="L4002" s="5">
        <f t="shared" si="1001"/>
        <v>5</v>
      </c>
      <c r="M4002" s="5">
        <f t="shared" si="1002"/>
        <v>2025</v>
      </c>
      <c r="N4002" s="135">
        <v>405</v>
      </c>
      <c r="P4002" s="12">
        <f t="shared" si="1004"/>
        <v>405</v>
      </c>
      <c r="Q4002" s="7">
        <f t="shared" si="1000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7"/>
        <v>5</v>
      </c>
      <c r="C4003" s="5">
        <f t="shared" si="998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9"/>
        <v>45804</v>
      </c>
      <c r="L4003" s="5">
        <f t="shared" si="1001"/>
        <v>5</v>
      </c>
      <c r="M4003" s="5">
        <f t="shared" si="1002"/>
        <v>2025</v>
      </c>
      <c r="N4003" s="135">
        <v>420</v>
      </c>
      <c r="P4003" s="12">
        <f t="shared" si="1004"/>
        <v>420</v>
      </c>
      <c r="Q4003" s="7">
        <f t="shared" si="1000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7"/>
        <v>5</v>
      </c>
      <c r="C4004" s="5">
        <f t="shared" si="998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9"/>
        <v>45804</v>
      </c>
      <c r="L4004" s="5">
        <f t="shared" si="1001"/>
        <v>5</v>
      </c>
      <c r="M4004" s="5">
        <f t="shared" si="1002"/>
        <v>2025</v>
      </c>
      <c r="N4004" s="135">
        <v>390</v>
      </c>
      <c r="P4004" s="12">
        <f t="shared" si="1004"/>
        <v>390</v>
      </c>
      <c r="Q4004" s="7">
        <f t="shared" si="1000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7"/>
        <v>5</v>
      </c>
      <c r="C4005" s="5">
        <f t="shared" si="998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9"/>
        <v>45804</v>
      </c>
      <c r="L4005" s="5">
        <f t="shared" si="1001"/>
        <v>5</v>
      </c>
      <c r="M4005" s="5">
        <f t="shared" si="1002"/>
        <v>2025</v>
      </c>
      <c r="N4005" s="135">
        <v>187.5</v>
      </c>
      <c r="P4005" s="12">
        <f t="shared" si="1004"/>
        <v>187.5</v>
      </c>
      <c r="Q4005" s="7">
        <f t="shared" si="1000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7"/>
        <v>5</v>
      </c>
      <c r="C4006" s="5">
        <f t="shared" si="998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9"/>
        <v>45804</v>
      </c>
      <c r="L4006" s="5">
        <f t="shared" si="1001"/>
        <v>5</v>
      </c>
      <c r="M4006" s="5">
        <f t="shared" si="1002"/>
        <v>2025</v>
      </c>
      <c r="N4006" s="135">
        <v>125</v>
      </c>
      <c r="P4006" s="12">
        <f t="shared" si="1004"/>
        <v>125</v>
      </c>
      <c r="Q4006" s="7">
        <f t="shared" si="1000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7"/>
        <v>5</v>
      </c>
      <c r="C4007" s="5">
        <f t="shared" si="998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9"/>
        <v>45804</v>
      </c>
      <c r="L4007" s="5">
        <f t="shared" si="1001"/>
        <v>5</v>
      </c>
      <c r="M4007" s="5">
        <f t="shared" si="1002"/>
        <v>2025</v>
      </c>
      <c r="N4007" s="135">
        <v>4860</v>
      </c>
      <c r="P4007" s="12">
        <f t="shared" si="1004"/>
        <v>4860</v>
      </c>
      <c r="Q4007" s="7">
        <f t="shared" si="1000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7"/>
        <v>5</v>
      </c>
      <c r="C4008" s="5">
        <f t="shared" si="998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9"/>
        <v>45804</v>
      </c>
      <c r="L4008" s="5">
        <f t="shared" si="1001"/>
        <v>5</v>
      </c>
      <c r="M4008" s="5">
        <f t="shared" si="1002"/>
        <v>2025</v>
      </c>
      <c r="N4008" s="135">
        <v>1964.7</v>
      </c>
      <c r="P4008" s="12">
        <f t="shared" si="1004"/>
        <v>1964.7</v>
      </c>
      <c r="Q4008" s="7">
        <f t="shared" si="1000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7"/>
        <v>5</v>
      </c>
      <c r="C4009" s="5">
        <f t="shared" si="998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9"/>
        <v>45804</v>
      </c>
      <c r="L4009" s="5">
        <f t="shared" si="1001"/>
        <v>5</v>
      </c>
      <c r="M4009" s="5">
        <f t="shared" si="1002"/>
        <v>2025</v>
      </c>
      <c r="N4009" s="135">
        <v>990</v>
      </c>
      <c r="P4009" s="12">
        <f t="shared" si="1004"/>
        <v>990</v>
      </c>
      <c r="Q4009" s="7">
        <f t="shared" si="1000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7"/>
        <v>5</v>
      </c>
      <c r="C4010" s="5">
        <f t="shared" si="998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9"/>
        <v>45806</v>
      </c>
      <c r="L4010" s="5">
        <f t="shared" si="1001"/>
        <v>5</v>
      </c>
      <c r="M4010" s="5">
        <f t="shared" si="1002"/>
        <v>2025</v>
      </c>
      <c r="N4010" s="135">
        <v>125</v>
      </c>
      <c r="P4010" s="12">
        <f t="shared" si="1004"/>
        <v>125</v>
      </c>
      <c r="Q4010" s="7">
        <f t="shared" si="1000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7"/>
        <v>5</v>
      </c>
      <c r="C4011" s="5">
        <f t="shared" si="998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9"/>
        <v>45806</v>
      </c>
      <c r="L4011" s="5">
        <f t="shared" si="1001"/>
        <v>5</v>
      </c>
      <c r="M4011" s="5">
        <f t="shared" si="1002"/>
        <v>2025</v>
      </c>
      <c r="N4011" s="135">
        <v>8100</v>
      </c>
      <c r="P4011" s="12">
        <f t="shared" si="1004"/>
        <v>8100</v>
      </c>
      <c r="Q4011" s="7">
        <f t="shared" si="1000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7"/>
        <v>5</v>
      </c>
      <c r="C4012" s="5">
        <f t="shared" si="998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9"/>
        <v>45806</v>
      </c>
      <c r="L4012" s="5">
        <f t="shared" si="1001"/>
        <v>5</v>
      </c>
      <c r="M4012" s="5">
        <f t="shared" si="1002"/>
        <v>2025</v>
      </c>
      <c r="N4012" s="135">
        <v>1309.8</v>
      </c>
      <c r="P4012" s="12">
        <f t="shared" si="1004"/>
        <v>1309.8</v>
      </c>
      <c r="Q4012" s="7">
        <f t="shared" si="1000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7"/>
        <v>5</v>
      </c>
      <c r="C4013" s="5">
        <f t="shared" si="998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9"/>
        <v>45806</v>
      </c>
      <c r="L4013" s="5">
        <f t="shared" si="1001"/>
        <v>5</v>
      </c>
      <c r="M4013" s="5">
        <f t="shared" si="1002"/>
        <v>2025</v>
      </c>
      <c r="N4013" s="135">
        <v>1732.5</v>
      </c>
      <c r="P4013" s="12">
        <f t="shared" si="1004"/>
        <v>1732.5</v>
      </c>
      <c r="Q4013" s="7">
        <f t="shared" si="1000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7"/>
        <v>5</v>
      </c>
      <c r="C4014" s="5">
        <f t="shared" si="998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9"/>
        <v>45806</v>
      </c>
      <c r="L4014" s="5">
        <f t="shared" si="1001"/>
        <v>5</v>
      </c>
      <c r="M4014" s="5">
        <f t="shared" si="1002"/>
        <v>2025</v>
      </c>
      <c r="N4014" s="135">
        <v>460</v>
      </c>
      <c r="P4014" s="12">
        <f t="shared" si="1004"/>
        <v>460</v>
      </c>
      <c r="Q4014" s="7">
        <f t="shared" si="1000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7"/>
        <v>5</v>
      </c>
      <c r="C4015" s="5">
        <f t="shared" si="998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9"/>
        <v>45806</v>
      </c>
      <c r="L4015" s="5">
        <f t="shared" si="1001"/>
        <v>5</v>
      </c>
      <c r="M4015" s="5">
        <f t="shared" si="1002"/>
        <v>2025</v>
      </c>
      <c r="N4015" s="135">
        <v>975</v>
      </c>
      <c r="P4015" s="12">
        <f t="shared" si="1004"/>
        <v>975</v>
      </c>
      <c r="Q4015" s="7">
        <f t="shared" si="1000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7"/>
        <v>5</v>
      </c>
      <c r="C4016" s="5">
        <f t="shared" si="998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9"/>
        <v>45927</v>
      </c>
      <c r="L4016" s="5">
        <f t="shared" si="1001"/>
        <v>9</v>
      </c>
      <c r="M4016" s="5">
        <f t="shared" si="1002"/>
        <v>2025</v>
      </c>
      <c r="N4016" s="135">
        <v>15525</v>
      </c>
      <c r="P4016" s="12">
        <f t="shared" si="1004"/>
        <v>15525</v>
      </c>
      <c r="Q4016" s="7">
        <f t="shared" si="1000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7"/>
        <v>5</v>
      </c>
      <c r="C4017" s="5">
        <f t="shared" si="998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9"/>
        <v>45927</v>
      </c>
      <c r="L4017" s="5">
        <f t="shared" si="1001"/>
        <v>9</v>
      </c>
      <c r="M4017" s="5">
        <f t="shared" si="1002"/>
        <v>2025</v>
      </c>
      <c r="N4017" s="135">
        <v>1740</v>
      </c>
      <c r="P4017" s="12">
        <f t="shared" si="1004"/>
        <v>1740</v>
      </c>
      <c r="Q4017" s="7">
        <f t="shared" si="1000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7"/>
        <v>5</v>
      </c>
      <c r="C4018" s="5">
        <f t="shared" si="998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9"/>
        <v>45927</v>
      </c>
      <c r="L4018" s="5">
        <f t="shared" si="1001"/>
        <v>9</v>
      </c>
      <c r="M4018" s="5">
        <f t="shared" si="1002"/>
        <v>2025</v>
      </c>
      <c r="N4018" s="135">
        <v>1150</v>
      </c>
      <c r="P4018" s="12">
        <f t="shared" si="1004"/>
        <v>1150</v>
      </c>
      <c r="Q4018" s="7">
        <f t="shared" si="1000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7"/>
        <v>5</v>
      </c>
      <c r="C4019" s="5">
        <f t="shared" si="998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9"/>
        <v>45927</v>
      </c>
      <c r="L4019" s="5">
        <f t="shared" si="1001"/>
        <v>9</v>
      </c>
      <c r="M4019" s="5">
        <f t="shared" si="1002"/>
        <v>2025</v>
      </c>
      <c r="N4019" s="135">
        <v>880</v>
      </c>
      <c r="P4019" s="12">
        <f t="shared" si="1004"/>
        <v>880</v>
      </c>
      <c r="Q4019" s="7">
        <f t="shared" si="1000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7"/>
        <v>5</v>
      </c>
      <c r="C4020" s="5">
        <f t="shared" si="998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9"/>
        <v>45927</v>
      </c>
      <c r="L4020" s="5">
        <f t="shared" si="1001"/>
        <v>9</v>
      </c>
      <c r="M4020" s="5">
        <f t="shared" si="1002"/>
        <v>2025</v>
      </c>
      <c r="N4020" s="135">
        <v>840</v>
      </c>
      <c r="P4020" s="12">
        <f t="shared" si="1004"/>
        <v>840</v>
      </c>
      <c r="Q4020" s="7">
        <f t="shared" si="1000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7"/>
        <v>5</v>
      </c>
      <c r="C4021" s="5">
        <f t="shared" si="998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9"/>
        <v>45927</v>
      </c>
      <c r="L4021" s="5">
        <f t="shared" si="1001"/>
        <v>9</v>
      </c>
      <c r="M4021" s="5">
        <f t="shared" si="1002"/>
        <v>2025</v>
      </c>
      <c r="N4021" s="135">
        <v>395</v>
      </c>
      <c r="P4021" s="12">
        <f t="shared" si="1004"/>
        <v>395</v>
      </c>
      <c r="Q4021" s="7">
        <f t="shared" si="1000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7"/>
        <v>6</v>
      </c>
      <c r="C4022" s="5">
        <f t="shared" si="998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9"/>
        <v>45811</v>
      </c>
      <c r="L4022" s="5">
        <f t="shared" si="1001"/>
        <v>6</v>
      </c>
      <c r="M4022" s="5">
        <f t="shared" si="1002"/>
        <v>2025</v>
      </c>
      <c r="N4022" s="135">
        <v>187.5</v>
      </c>
      <c r="P4022" s="12">
        <f t="shared" si="1004"/>
        <v>187.5</v>
      </c>
      <c r="Q4022" s="7">
        <f t="shared" si="1000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7"/>
        <v>6</v>
      </c>
      <c r="C4023" s="5">
        <f t="shared" si="998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9"/>
        <v>45811</v>
      </c>
      <c r="L4023" s="5">
        <f t="shared" si="1001"/>
        <v>6</v>
      </c>
      <c r="M4023" s="5">
        <f t="shared" si="1002"/>
        <v>2025</v>
      </c>
      <c r="N4023" s="135">
        <v>8100</v>
      </c>
      <c r="P4023" s="12">
        <f t="shared" si="1004"/>
        <v>8100</v>
      </c>
      <c r="Q4023" s="7">
        <f t="shared" si="1000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7"/>
        <v>6</v>
      </c>
      <c r="C4024" s="5">
        <f t="shared" si="998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9"/>
        <v>45811</v>
      </c>
      <c r="L4024" s="5">
        <f t="shared" si="1001"/>
        <v>6</v>
      </c>
      <c r="M4024" s="5">
        <f t="shared" si="1002"/>
        <v>2025</v>
      </c>
      <c r="N4024" s="135">
        <v>3274.5</v>
      </c>
      <c r="P4024" s="12">
        <f t="shared" si="1004"/>
        <v>3274.5</v>
      </c>
      <c r="Q4024" s="7">
        <f t="shared" si="1000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7"/>
        <v>6</v>
      </c>
      <c r="C4025" s="5">
        <f t="shared" si="998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9"/>
        <v>45811</v>
      </c>
      <c r="L4025" s="5">
        <f t="shared" si="1001"/>
        <v>6</v>
      </c>
      <c r="M4025" s="5">
        <f t="shared" si="1002"/>
        <v>2025</v>
      </c>
      <c r="N4025" s="135">
        <v>1732.5</v>
      </c>
      <c r="P4025" s="12">
        <f t="shared" si="1004"/>
        <v>1732.5</v>
      </c>
      <c r="Q4025" s="7">
        <f t="shared" si="1000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7"/>
        <v>6</v>
      </c>
      <c r="C4026" s="5">
        <f t="shared" si="998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9"/>
        <v>45811</v>
      </c>
      <c r="L4026" s="5">
        <f t="shared" si="1001"/>
        <v>6</v>
      </c>
      <c r="M4026" s="5">
        <f t="shared" si="1002"/>
        <v>2025</v>
      </c>
      <c r="N4026" s="135">
        <v>975</v>
      </c>
      <c r="P4026" s="12">
        <f t="shared" si="1004"/>
        <v>975</v>
      </c>
      <c r="Q4026" s="7">
        <f t="shared" si="1000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7"/>
        <v>6</v>
      </c>
      <c r="C4027" s="5">
        <f t="shared" si="998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9"/>
        <v>#N/A</v>
      </c>
      <c r="L4027" s="5" t="e">
        <f t="shared" si="1001"/>
        <v>#N/A</v>
      </c>
      <c r="M4027" s="5" t="e">
        <f t="shared" si="1002"/>
        <v>#N/A</v>
      </c>
      <c r="N4027" s="135">
        <v>777.6</v>
      </c>
      <c r="O4027" s="6">
        <f t="shared" ref="O4027:O4037" si="1005">-N4027</f>
        <v>-777.6</v>
      </c>
      <c r="P4027" s="12">
        <f t="shared" si="1004"/>
        <v>0</v>
      </c>
      <c r="Q4027" s="7">
        <f t="shared" si="1000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7"/>
        <v>6</v>
      </c>
      <c r="C4028" s="5">
        <f t="shared" si="998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9"/>
        <v>#N/A</v>
      </c>
      <c r="L4028" s="5" t="e">
        <f t="shared" si="1001"/>
        <v>#N/A</v>
      </c>
      <c r="M4028" s="5" t="e">
        <f t="shared" si="1002"/>
        <v>#N/A</v>
      </c>
      <c r="N4028" s="135">
        <v>388.8</v>
      </c>
      <c r="O4028" s="6">
        <f t="shared" si="1005"/>
        <v>-388.8</v>
      </c>
      <c r="P4028" s="12">
        <f t="shared" si="1004"/>
        <v>0</v>
      </c>
      <c r="Q4028" s="7">
        <f t="shared" si="1000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7"/>
        <v>6</v>
      </c>
      <c r="C4029" s="5">
        <f t="shared" si="998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9"/>
        <v>#N/A</v>
      </c>
      <c r="L4029" s="5" t="e">
        <f t="shared" si="1001"/>
        <v>#N/A</v>
      </c>
      <c r="M4029" s="5" t="e">
        <f t="shared" si="1002"/>
        <v>#N/A</v>
      </c>
      <c r="N4029" s="135">
        <v>640</v>
      </c>
      <c r="O4029" s="6">
        <f t="shared" si="1005"/>
        <v>-640</v>
      </c>
      <c r="P4029" s="12">
        <f t="shared" si="1004"/>
        <v>0</v>
      </c>
      <c r="Q4029" s="7">
        <f t="shared" si="1000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7"/>
        <v>6</v>
      </c>
      <c r="C4030" s="5">
        <f t="shared" si="998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9"/>
        <v>#N/A</v>
      </c>
      <c r="L4030" s="5" t="e">
        <f t="shared" si="1001"/>
        <v>#N/A</v>
      </c>
      <c r="M4030" s="5" t="e">
        <f t="shared" si="1002"/>
        <v>#N/A</v>
      </c>
      <c r="N4030" s="135">
        <v>240</v>
      </c>
      <c r="O4030" s="6">
        <f t="shared" si="1005"/>
        <v>-240</v>
      </c>
      <c r="P4030" s="12">
        <f t="shared" si="1004"/>
        <v>0</v>
      </c>
      <c r="Q4030" s="7">
        <f t="shared" si="1000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7"/>
        <v>6</v>
      </c>
      <c r="C4031" s="5">
        <f t="shared" si="998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9"/>
        <v>#N/A</v>
      </c>
      <c r="L4031" s="5" t="e">
        <f t="shared" si="1001"/>
        <v>#N/A</v>
      </c>
      <c r="M4031" s="5" t="e">
        <f t="shared" si="1002"/>
        <v>#N/A</v>
      </c>
      <c r="N4031" s="135">
        <v>320</v>
      </c>
      <c r="O4031" s="6">
        <f t="shared" si="1005"/>
        <v>-320</v>
      </c>
      <c r="P4031" s="12">
        <f t="shared" si="1004"/>
        <v>0</v>
      </c>
      <c r="Q4031" s="7">
        <f t="shared" si="1000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7"/>
        <v>6</v>
      </c>
      <c r="C4032" s="5">
        <f t="shared" si="998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9"/>
        <v>#N/A</v>
      </c>
      <c r="L4032" s="5" t="e">
        <f t="shared" si="1001"/>
        <v>#N/A</v>
      </c>
      <c r="M4032" s="5" t="e">
        <f t="shared" si="1002"/>
        <v>#N/A</v>
      </c>
      <c r="N4032" s="135">
        <v>390</v>
      </c>
      <c r="O4032" s="6">
        <f t="shared" si="1005"/>
        <v>-390</v>
      </c>
      <c r="P4032" s="12">
        <f t="shared" si="1004"/>
        <v>0</v>
      </c>
      <c r="Q4032" s="7">
        <f t="shared" si="1000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7"/>
        <v>6</v>
      </c>
      <c r="C4033" s="5">
        <f t="shared" si="998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9"/>
        <v>#N/A</v>
      </c>
      <c r="L4033" s="5" t="e">
        <f t="shared" si="1001"/>
        <v>#N/A</v>
      </c>
      <c r="M4033" s="5" t="e">
        <f t="shared" si="1002"/>
        <v>#N/A</v>
      </c>
      <c r="N4033" s="135">
        <v>230</v>
      </c>
      <c r="O4033" s="6">
        <f t="shared" si="1005"/>
        <v>-230</v>
      </c>
      <c r="P4033" s="12">
        <f t="shared" si="1004"/>
        <v>0</v>
      </c>
      <c r="Q4033" s="7">
        <f t="shared" si="1000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7"/>
        <v>6</v>
      </c>
      <c r="C4034" s="5">
        <f t="shared" si="998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9"/>
        <v>#N/A</v>
      </c>
      <c r="L4034" s="5" t="e">
        <f t="shared" si="1001"/>
        <v>#N/A</v>
      </c>
      <c r="M4034" s="5" t="e">
        <f t="shared" si="1002"/>
        <v>#N/A</v>
      </c>
      <c r="N4034" s="135">
        <v>60</v>
      </c>
      <c r="O4034" s="6">
        <f t="shared" si="1005"/>
        <v>-60</v>
      </c>
      <c r="P4034" s="12">
        <f t="shared" si="1004"/>
        <v>0</v>
      </c>
      <c r="Q4034" s="7">
        <f t="shared" si="1000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6">MONTH(A4035)</f>
        <v>6</v>
      </c>
      <c r="C4035" s="5">
        <f t="shared" ref="C4035:C4098" si="1007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8">A4035+J4035</f>
        <v>#N/A</v>
      </c>
      <c r="L4035" s="5" t="e">
        <f t="shared" si="1001"/>
        <v>#N/A</v>
      </c>
      <c r="M4035" s="5" t="e">
        <f t="shared" si="1002"/>
        <v>#N/A</v>
      </c>
      <c r="N4035" s="135">
        <v>240</v>
      </c>
      <c r="O4035" s="6">
        <f t="shared" si="1005"/>
        <v>-240</v>
      </c>
      <c r="P4035" s="12">
        <f t="shared" si="1004"/>
        <v>0</v>
      </c>
      <c r="Q4035" s="7">
        <f t="shared" ref="Q4035:Q4098" si="1009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6"/>
        <v>6</v>
      </c>
      <c r="C4036" s="5">
        <f t="shared" si="1007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8"/>
        <v>#N/A</v>
      </c>
      <c r="L4036" s="5" t="e">
        <f t="shared" si="1001"/>
        <v>#N/A</v>
      </c>
      <c r="M4036" s="5" t="e">
        <f t="shared" si="1002"/>
        <v>#N/A</v>
      </c>
      <c r="N4036" s="135">
        <v>300</v>
      </c>
      <c r="O4036" s="6">
        <f t="shared" si="1005"/>
        <v>-300</v>
      </c>
      <c r="P4036" s="12">
        <f t="shared" si="1004"/>
        <v>0</v>
      </c>
      <c r="Q4036" s="7">
        <f t="shared" si="1009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6"/>
        <v>6</v>
      </c>
      <c r="C4037" s="5">
        <f t="shared" si="1007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8"/>
        <v>#N/A</v>
      </c>
      <c r="L4037" s="5" t="e">
        <f t="shared" si="1001"/>
        <v>#N/A</v>
      </c>
      <c r="M4037" s="5" t="e">
        <f t="shared" si="1002"/>
        <v>#N/A</v>
      </c>
      <c r="N4037" s="135">
        <v>170</v>
      </c>
      <c r="O4037" s="6">
        <f t="shared" si="1005"/>
        <v>-170</v>
      </c>
      <c r="P4037" s="12">
        <f t="shared" si="1004"/>
        <v>0</v>
      </c>
      <c r="Q4037" s="7">
        <f t="shared" si="1009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6"/>
        <v>6</v>
      </c>
      <c r="C4038" s="5">
        <f t="shared" si="1007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8"/>
        <v>45813</v>
      </c>
      <c r="L4038" s="5">
        <f t="shared" si="1001"/>
        <v>6</v>
      </c>
      <c r="M4038" s="5">
        <f t="shared" si="1002"/>
        <v>2025</v>
      </c>
      <c r="N4038" s="135">
        <v>62.5</v>
      </c>
      <c r="P4038" s="12">
        <f t="shared" si="1004"/>
        <v>62.5</v>
      </c>
      <c r="Q4038" s="7">
        <f t="shared" si="1009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6"/>
        <v>6</v>
      </c>
      <c r="C4039" s="5">
        <f t="shared" si="1007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8"/>
        <v>45813</v>
      </c>
      <c r="L4039" s="5">
        <f t="shared" ref="L4039:L4102" si="1010">MONTH(K4039)</f>
        <v>6</v>
      </c>
      <c r="M4039" s="5">
        <f t="shared" ref="M4039:M4102" si="1011">YEAR(K4039)</f>
        <v>2025</v>
      </c>
      <c r="N4039" s="135">
        <v>4860</v>
      </c>
      <c r="P4039" s="12">
        <f t="shared" si="1004"/>
        <v>4860</v>
      </c>
      <c r="Q4039" s="7">
        <f t="shared" si="1009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6"/>
        <v>6</v>
      </c>
      <c r="C4040" s="5">
        <f t="shared" si="1007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8"/>
        <v>45813</v>
      </c>
      <c r="L4040" s="5">
        <f t="shared" si="1010"/>
        <v>6</v>
      </c>
      <c r="M4040" s="5">
        <f t="shared" si="1011"/>
        <v>2025</v>
      </c>
      <c r="N4040" s="135">
        <v>1964.7</v>
      </c>
      <c r="P4040" s="12">
        <f t="shared" si="1004"/>
        <v>1964.7</v>
      </c>
      <c r="Q4040" s="7">
        <f t="shared" si="1009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6"/>
        <v>6</v>
      </c>
      <c r="C4041" s="5">
        <f t="shared" si="1007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8"/>
        <v>45813</v>
      </c>
      <c r="L4041" s="5">
        <f t="shared" si="1010"/>
        <v>6</v>
      </c>
      <c r="M4041" s="5">
        <f t="shared" si="1011"/>
        <v>2025</v>
      </c>
      <c r="N4041" s="135">
        <v>990</v>
      </c>
      <c r="P4041" s="12">
        <f t="shared" si="1004"/>
        <v>990</v>
      </c>
      <c r="Q4041" s="7">
        <f t="shared" si="1009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6"/>
        <v>6</v>
      </c>
      <c r="C4042" s="5">
        <f t="shared" si="1007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8"/>
        <v>45813</v>
      </c>
      <c r="L4042" s="5">
        <f t="shared" si="1010"/>
        <v>6</v>
      </c>
      <c r="M4042" s="5">
        <f t="shared" si="1011"/>
        <v>2025</v>
      </c>
      <c r="N4042" s="135">
        <v>460</v>
      </c>
      <c r="P4042" s="12">
        <f t="shared" si="1004"/>
        <v>460</v>
      </c>
      <c r="Q4042" s="7">
        <f t="shared" si="1009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6"/>
        <v>6</v>
      </c>
      <c r="C4043" s="5">
        <f t="shared" si="1007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8"/>
        <v>45813</v>
      </c>
      <c r="L4043" s="5">
        <f t="shared" si="1010"/>
        <v>6</v>
      </c>
      <c r="M4043" s="5">
        <f t="shared" si="1011"/>
        <v>2025</v>
      </c>
      <c r="N4043" s="135">
        <v>1620</v>
      </c>
      <c r="P4043" s="12">
        <f t="shared" si="1004"/>
        <v>1620</v>
      </c>
      <c r="Q4043" s="7">
        <f t="shared" si="1009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6"/>
        <v>6</v>
      </c>
      <c r="C4044" s="5">
        <f t="shared" si="1007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8"/>
        <v>45814</v>
      </c>
      <c r="L4044" s="5">
        <f t="shared" si="1010"/>
        <v>6</v>
      </c>
      <c r="M4044" s="5">
        <f t="shared" si="1011"/>
        <v>2025</v>
      </c>
      <c r="N4044" s="135">
        <v>62.5</v>
      </c>
      <c r="P4044" s="12">
        <f t="shared" si="1004"/>
        <v>62.5</v>
      </c>
      <c r="Q4044" s="7">
        <f t="shared" si="1009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6"/>
        <v>6</v>
      </c>
      <c r="C4045" s="5">
        <f t="shared" si="1007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8"/>
        <v>45814</v>
      </c>
      <c r="L4045" s="5">
        <f t="shared" si="1010"/>
        <v>6</v>
      </c>
      <c r="M4045" s="5">
        <f t="shared" si="1011"/>
        <v>2025</v>
      </c>
      <c r="N4045" s="135">
        <v>3240</v>
      </c>
      <c r="P4045" s="12">
        <f t="shared" si="1004"/>
        <v>3240</v>
      </c>
      <c r="Q4045" s="7">
        <f t="shared" si="1009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6"/>
        <v>6</v>
      </c>
      <c r="C4046" s="5">
        <f t="shared" si="1007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8"/>
        <v>45814</v>
      </c>
      <c r="L4046" s="5">
        <f t="shared" si="1010"/>
        <v>6</v>
      </c>
      <c r="M4046" s="5">
        <f t="shared" si="1011"/>
        <v>2025</v>
      </c>
      <c r="N4046" s="135">
        <v>1309.8</v>
      </c>
      <c r="P4046" s="12">
        <f t="shared" si="1004"/>
        <v>1309.8</v>
      </c>
      <c r="Q4046" s="7">
        <f t="shared" si="1009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6"/>
        <v>6</v>
      </c>
      <c r="C4047" s="5">
        <f t="shared" si="1007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8"/>
        <v>45814</v>
      </c>
      <c r="L4047" s="5">
        <f t="shared" si="1010"/>
        <v>6</v>
      </c>
      <c r="M4047" s="5">
        <f t="shared" si="1011"/>
        <v>2025</v>
      </c>
      <c r="N4047" s="135">
        <v>742.5</v>
      </c>
      <c r="P4047" s="12">
        <f t="shared" si="1004"/>
        <v>742.5</v>
      </c>
      <c r="Q4047" s="7">
        <f t="shared" si="1009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6"/>
        <v>6</v>
      </c>
      <c r="C4048" s="5">
        <f t="shared" si="1007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8"/>
        <v>45814</v>
      </c>
      <c r="L4048" s="5">
        <f t="shared" si="1010"/>
        <v>6</v>
      </c>
      <c r="M4048" s="5">
        <f t="shared" si="1011"/>
        <v>2025</v>
      </c>
      <c r="N4048" s="135">
        <v>1000</v>
      </c>
      <c r="P4048" s="12">
        <f t="shared" si="1004"/>
        <v>1000</v>
      </c>
      <c r="Q4048" s="7">
        <f t="shared" si="1009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6"/>
        <v>6</v>
      </c>
      <c r="C4049" s="5">
        <f t="shared" si="1007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8"/>
        <v>45814</v>
      </c>
      <c r="L4049" s="5">
        <f t="shared" si="1010"/>
        <v>6</v>
      </c>
      <c r="M4049" s="5">
        <f t="shared" si="1011"/>
        <v>2025</v>
      </c>
      <c r="N4049" s="135">
        <v>1710</v>
      </c>
      <c r="P4049" s="12">
        <f t="shared" si="1004"/>
        <v>1710</v>
      </c>
      <c r="Q4049" s="7">
        <f t="shared" si="1009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6"/>
        <v>6</v>
      </c>
      <c r="C4050" s="5">
        <f t="shared" si="1007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8"/>
        <v>45814</v>
      </c>
      <c r="L4050" s="5">
        <f t="shared" si="1010"/>
        <v>6</v>
      </c>
      <c r="M4050" s="5">
        <f t="shared" si="1011"/>
        <v>2025</v>
      </c>
      <c r="N4050" s="135">
        <v>110</v>
      </c>
      <c r="P4050" s="12">
        <f t="shared" si="1004"/>
        <v>110</v>
      </c>
      <c r="Q4050" s="7">
        <f t="shared" si="1009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6"/>
        <v>6</v>
      </c>
      <c r="C4051" s="5">
        <f t="shared" si="1007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8"/>
        <v>45814</v>
      </c>
      <c r="L4051" s="5">
        <f t="shared" si="1010"/>
        <v>6</v>
      </c>
      <c r="M4051" s="5">
        <f t="shared" si="1011"/>
        <v>2025</v>
      </c>
      <c r="N4051" s="135">
        <v>390</v>
      </c>
      <c r="P4051" s="12">
        <f t="shared" si="1004"/>
        <v>390</v>
      </c>
      <c r="Q4051" s="7">
        <f t="shared" si="1009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6"/>
        <v>6</v>
      </c>
      <c r="C4052" s="5">
        <f t="shared" si="1007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8"/>
        <v>45814</v>
      </c>
      <c r="L4052" s="5">
        <f t="shared" si="1010"/>
        <v>6</v>
      </c>
      <c r="M4052" s="5">
        <f t="shared" si="1011"/>
        <v>2025</v>
      </c>
      <c r="N4052" s="135">
        <v>150</v>
      </c>
      <c r="P4052" s="12">
        <f t="shared" si="1004"/>
        <v>150</v>
      </c>
      <c r="Q4052" s="7">
        <f t="shared" si="1009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6"/>
        <v>6</v>
      </c>
      <c r="C4053" s="5">
        <f t="shared" si="1007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8"/>
        <v>45815</v>
      </c>
      <c r="L4053" s="5">
        <f t="shared" si="1010"/>
        <v>6</v>
      </c>
      <c r="M4053" s="5">
        <f t="shared" si="1011"/>
        <v>2025</v>
      </c>
      <c r="N4053" s="135">
        <v>1642.5</v>
      </c>
      <c r="P4053" s="12">
        <f t="shared" si="1004"/>
        <v>1642.5</v>
      </c>
      <c r="Q4053" s="7">
        <f t="shared" si="1009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6"/>
        <v>6</v>
      </c>
      <c r="C4054" s="5">
        <f t="shared" si="1007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8"/>
        <v>45815</v>
      </c>
      <c r="L4054" s="5">
        <f t="shared" si="1010"/>
        <v>6</v>
      </c>
      <c r="M4054" s="5">
        <f t="shared" si="1011"/>
        <v>2025</v>
      </c>
      <c r="N4054" s="135">
        <v>408.7</v>
      </c>
      <c r="P4054" s="12">
        <f t="shared" si="1004"/>
        <v>408.7</v>
      </c>
      <c r="Q4054" s="7">
        <f t="shared" si="1009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6"/>
        <v>6</v>
      </c>
      <c r="C4055" s="5">
        <f t="shared" si="1007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8"/>
        <v>#N/A</v>
      </c>
      <c r="L4055" s="5" t="e">
        <f t="shared" si="1010"/>
        <v>#N/A</v>
      </c>
      <c r="M4055" s="5" t="e">
        <f t="shared" si="1011"/>
        <v>#N/A</v>
      </c>
      <c r="N4055" s="135">
        <v>55</v>
      </c>
      <c r="O4055" s="6">
        <f>-N4055</f>
        <v>-55</v>
      </c>
      <c r="P4055" s="12">
        <f t="shared" si="1004"/>
        <v>0</v>
      </c>
      <c r="Q4055" s="7">
        <f t="shared" si="1009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6"/>
        <v>6</v>
      </c>
      <c r="C4056" s="5">
        <f t="shared" si="1007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8"/>
        <v>45818</v>
      </c>
      <c r="L4056" s="5">
        <f t="shared" si="1010"/>
        <v>6</v>
      </c>
      <c r="M4056" s="5">
        <f t="shared" si="1011"/>
        <v>2025</v>
      </c>
      <c r="N4056" s="135">
        <v>125</v>
      </c>
      <c r="P4056" s="12">
        <f t="shared" si="1004"/>
        <v>125</v>
      </c>
      <c r="Q4056" s="7">
        <f t="shared" si="1009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6"/>
        <v>6</v>
      </c>
      <c r="C4057" s="5">
        <f t="shared" si="1007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8"/>
        <v>45818</v>
      </c>
      <c r="L4057" s="5">
        <f t="shared" si="1010"/>
        <v>6</v>
      </c>
      <c r="M4057" s="5">
        <f t="shared" si="1011"/>
        <v>2025</v>
      </c>
      <c r="N4057" s="135">
        <v>8100</v>
      </c>
      <c r="P4057" s="12">
        <f t="shared" si="1004"/>
        <v>8100</v>
      </c>
      <c r="Q4057" s="7">
        <f t="shared" si="1009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6"/>
        <v>6</v>
      </c>
      <c r="C4058" s="5">
        <f t="shared" si="1007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8"/>
        <v>45818</v>
      </c>
      <c r="L4058" s="5">
        <f t="shared" si="1010"/>
        <v>6</v>
      </c>
      <c r="M4058" s="5">
        <f t="shared" si="1011"/>
        <v>2025</v>
      </c>
      <c r="N4058" s="135">
        <v>3274.5</v>
      </c>
      <c r="P4058" s="12">
        <f t="shared" si="1004"/>
        <v>3274.5</v>
      </c>
      <c r="Q4058" s="7">
        <f t="shared" si="1009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6"/>
        <v>6</v>
      </c>
      <c r="C4059" s="5">
        <f t="shared" si="1007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8"/>
        <v>45818</v>
      </c>
      <c r="L4059" s="5">
        <f t="shared" si="1010"/>
        <v>6</v>
      </c>
      <c r="M4059" s="5">
        <f t="shared" si="1011"/>
        <v>2025</v>
      </c>
      <c r="N4059" s="135">
        <v>1980</v>
      </c>
      <c r="P4059" s="12">
        <f t="shared" si="1004"/>
        <v>1980</v>
      </c>
      <c r="Q4059" s="7">
        <f t="shared" si="1009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6"/>
        <v>6</v>
      </c>
      <c r="C4060" s="5">
        <f t="shared" si="1007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8"/>
        <v>45818</v>
      </c>
      <c r="L4060" s="5">
        <f t="shared" si="1010"/>
        <v>6</v>
      </c>
      <c r="M4060" s="5">
        <f t="shared" si="1011"/>
        <v>2025</v>
      </c>
      <c r="N4060" s="135">
        <v>460</v>
      </c>
      <c r="P4060" s="12">
        <f t="shared" si="1004"/>
        <v>460</v>
      </c>
      <c r="Q4060" s="7">
        <f t="shared" si="1009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6"/>
        <v>6</v>
      </c>
      <c r="C4061" s="5">
        <f t="shared" si="1007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8"/>
        <v>45818</v>
      </c>
      <c r="L4061" s="5">
        <f t="shared" si="1010"/>
        <v>6</v>
      </c>
      <c r="M4061" s="5">
        <f t="shared" si="1011"/>
        <v>2025</v>
      </c>
      <c r="N4061" s="135">
        <v>1000</v>
      </c>
      <c r="P4061" s="12">
        <f t="shared" si="1004"/>
        <v>1000</v>
      </c>
      <c r="Q4061" s="7">
        <f t="shared" si="1009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6"/>
        <v>6</v>
      </c>
      <c r="C4062" s="5">
        <f t="shared" si="1007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8"/>
        <v>45818</v>
      </c>
      <c r="L4062" s="5">
        <f t="shared" si="1010"/>
        <v>6</v>
      </c>
      <c r="M4062" s="5">
        <f t="shared" si="1011"/>
        <v>2025</v>
      </c>
      <c r="N4062" s="135">
        <v>380</v>
      </c>
      <c r="P4062" s="12">
        <f t="shared" si="1004"/>
        <v>380</v>
      </c>
      <c r="Q4062" s="7">
        <f t="shared" si="1009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6"/>
        <v>6</v>
      </c>
      <c r="C4063" s="5">
        <f t="shared" si="1007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8"/>
        <v>45820</v>
      </c>
      <c r="L4063" s="5">
        <f t="shared" si="1010"/>
        <v>6</v>
      </c>
      <c r="M4063" s="5">
        <f t="shared" si="1011"/>
        <v>2025</v>
      </c>
      <c r="N4063" s="135">
        <v>250</v>
      </c>
      <c r="P4063" s="12">
        <f t="shared" si="1004"/>
        <v>250</v>
      </c>
      <c r="Q4063" s="7">
        <f t="shared" si="1009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6"/>
        <v>6</v>
      </c>
      <c r="C4064" s="5">
        <f t="shared" si="1007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8"/>
        <v>45820</v>
      </c>
      <c r="L4064" s="5">
        <f t="shared" si="1010"/>
        <v>6</v>
      </c>
      <c r="M4064" s="5">
        <f t="shared" si="1011"/>
        <v>2025</v>
      </c>
      <c r="N4064" s="135">
        <v>12960</v>
      </c>
      <c r="P4064" s="12">
        <f t="shared" ref="P4064:P4125" si="1012">SUM(N4064+O4064)</f>
        <v>12960</v>
      </c>
      <c r="Q4064" s="7">
        <f t="shared" si="1009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6"/>
        <v>6</v>
      </c>
      <c r="C4065" s="5">
        <f t="shared" si="1007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8"/>
        <v>45820</v>
      </c>
      <c r="L4065" s="5">
        <f t="shared" si="1010"/>
        <v>6</v>
      </c>
      <c r="M4065" s="5">
        <f t="shared" si="1011"/>
        <v>2025</v>
      </c>
      <c r="N4065" s="135">
        <v>2124</v>
      </c>
      <c r="P4065" s="12">
        <f t="shared" si="1012"/>
        <v>2124</v>
      </c>
      <c r="Q4065" s="7">
        <f t="shared" si="1009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6"/>
        <v>6</v>
      </c>
      <c r="C4066" s="5">
        <f t="shared" si="1007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8"/>
        <v>45820</v>
      </c>
      <c r="L4066" s="5">
        <f t="shared" si="1010"/>
        <v>6</v>
      </c>
      <c r="M4066" s="5">
        <f t="shared" si="1011"/>
        <v>2025</v>
      </c>
      <c r="N4066" s="135">
        <v>3712.5</v>
      </c>
      <c r="P4066" s="12">
        <f t="shared" si="1012"/>
        <v>3712.5</v>
      </c>
      <c r="Q4066" s="7">
        <f t="shared" si="1009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6"/>
        <v>6</v>
      </c>
      <c r="C4067" s="5">
        <f t="shared" si="1007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8"/>
        <v>45821</v>
      </c>
      <c r="L4067" s="5">
        <f t="shared" si="1010"/>
        <v>6</v>
      </c>
      <c r="M4067" s="5">
        <f t="shared" si="1011"/>
        <v>2025</v>
      </c>
      <c r="N4067" s="135">
        <v>1687.5</v>
      </c>
      <c r="O4067" s="6">
        <f>-N4067</f>
        <v>-1687.5</v>
      </c>
      <c r="P4067" s="12">
        <f t="shared" si="1012"/>
        <v>0</v>
      </c>
      <c r="Q4067" s="7">
        <f t="shared" si="1009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6"/>
        <v>6</v>
      </c>
      <c r="C4068" s="5">
        <f t="shared" si="1007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8"/>
        <v>45821</v>
      </c>
      <c r="L4068" s="5">
        <f t="shared" si="1010"/>
        <v>6</v>
      </c>
      <c r="M4068" s="5">
        <f t="shared" si="1011"/>
        <v>2025</v>
      </c>
      <c r="N4068" s="135">
        <v>432</v>
      </c>
      <c r="O4068" s="6">
        <f>-N4068</f>
        <v>-432</v>
      </c>
      <c r="P4068" s="12">
        <f t="shared" si="1012"/>
        <v>0</v>
      </c>
      <c r="Q4068" s="7">
        <f t="shared" si="1009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6"/>
        <v>6</v>
      </c>
      <c r="C4069" s="5">
        <f t="shared" si="1007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8"/>
        <v>45821</v>
      </c>
      <c r="L4069" s="5">
        <f t="shared" si="1010"/>
        <v>6</v>
      </c>
      <c r="M4069" s="5">
        <f t="shared" si="1011"/>
        <v>2025</v>
      </c>
      <c r="N4069" s="135">
        <v>165</v>
      </c>
      <c r="O4069" s="6">
        <f>-N4069</f>
        <v>-165</v>
      </c>
      <c r="P4069" s="12">
        <f t="shared" si="1012"/>
        <v>0</v>
      </c>
      <c r="Q4069" s="7">
        <f t="shared" si="1009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6"/>
        <v>6</v>
      </c>
      <c r="C4070" s="5">
        <f t="shared" si="1007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8"/>
        <v>45821</v>
      </c>
      <c r="L4070" s="5">
        <f t="shared" si="1010"/>
        <v>6</v>
      </c>
      <c r="M4070" s="5">
        <f t="shared" si="1011"/>
        <v>2025</v>
      </c>
      <c r="N4070" s="135">
        <v>350</v>
      </c>
      <c r="O4070" s="6">
        <f>-N4070</f>
        <v>-350</v>
      </c>
      <c r="P4070" s="12">
        <f t="shared" si="1012"/>
        <v>0</v>
      </c>
      <c r="Q4070" s="7">
        <f t="shared" si="1009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6"/>
        <v>6</v>
      </c>
      <c r="C4071" s="5">
        <f t="shared" si="1007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8"/>
        <v>45821</v>
      </c>
      <c r="L4071" s="5">
        <f t="shared" si="1010"/>
        <v>6</v>
      </c>
      <c r="M4071" s="5">
        <f t="shared" si="1011"/>
        <v>2025</v>
      </c>
      <c r="N4071" s="135">
        <v>62.5</v>
      </c>
      <c r="O4071" s="6">
        <f>-N4071</f>
        <v>-62.5</v>
      </c>
      <c r="P4071" s="12">
        <f t="shared" si="1012"/>
        <v>0</v>
      </c>
      <c r="Q4071" s="7">
        <f t="shared" si="1009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6"/>
        <v>6</v>
      </c>
      <c r="C4072" s="5">
        <f t="shared" si="1007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8"/>
        <v>45821</v>
      </c>
      <c r="L4072" s="5">
        <f t="shared" si="1010"/>
        <v>6</v>
      </c>
      <c r="M4072" s="5">
        <f t="shared" si="1011"/>
        <v>2025</v>
      </c>
      <c r="N4072" s="135">
        <v>1687.5</v>
      </c>
      <c r="O4072" s="6">
        <f t="shared" ref="O4072:O4077" si="1013">-N4072</f>
        <v>-1687.5</v>
      </c>
      <c r="P4072" s="12">
        <f t="shared" si="1012"/>
        <v>0</v>
      </c>
      <c r="Q4072" s="7">
        <f t="shared" si="1009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6"/>
        <v>6</v>
      </c>
      <c r="C4073" s="5">
        <f t="shared" si="1007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8"/>
        <v>45821</v>
      </c>
      <c r="L4073" s="5">
        <f t="shared" si="1010"/>
        <v>6</v>
      </c>
      <c r="M4073" s="5">
        <f t="shared" si="1011"/>
        <v>2025</v>
      </c>
      <c r="N4073" s="135">
        <v>48</v>
      </c>
      <c r="O4073" s="6">
        <f t="shared" si="1013"/>
        <v>-48</v>
      </c>
      <c r="P4073" s="12">
        <f t="shared" si="1012"/>
        <v>0</v>
      </c>
      <c r="Q4073" s="7">
        <f t="shared" si="1009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6"/>
        <v>6</v>
      </c>
      <c r="C4074" s="5">
        <f t="shared" si="1007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8"/>
        <v>45821</v>
      </c>
      <c r="L4074" s="5">
        <f t="shared" si="1010"/>
        <v>6</v>
      </c>
      <c r="M4074" s="5">
        <f t="shared" si="1011"/>
        <v>2025</v>
      </c>
      <c r="N4074" s="135">
        <v>438</v>
      </c>
      <c r="O4074" s="6">
        <f t="shared" si="1013"/>
        <v>-438</v>
      </c>
      <c r="P4074" s="12">
        <f t="shared" si="1012"/>
        <v>0</v>
      </c>
      <c r="Q4074" s="7">
        <f t="shared" si="1009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6"/>
        <v>6</v>
      </c>
      <c r="C4075" s="5">
        <f t="shared" si="1007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8"/>
        <v>45824</v>
      </c>
      <c r="L4075" s="5">
        <f t="shared" si="1010"/>
        <v>6</v>
      </c>
      <c r="M4075" s="5">
        <f t="shared" si="1011"/>
        <v>2025</v>
      </c>
      <c r="N4075" s="135">
        <v>1732.5</v>
      </c>
      <c r="O4075" s="6">
        <f t="shared" si="1013"/>
        <v>-1732.5</v>
      </c>
      <c r="P4075" s="12">
        <f t="shared" si="1012"/>
        <v>0</v>
      </c>
      <c r="Q4075" s="7">
        <f t="shared" si="1009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6"/>
        <v>6</v>
      </c>
      <c r="C4076" s="5">
        <f t="shared" si="1007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8"/>
        <v>45824</v>
      </c>
      <c r="L4076" s="5">
        <f t="shared" si="1010"/>
        <v>6</v>
      </c>
      <c r="M4076" s="5">
        <f t="shared" si="1011"/>
        <v>2025</v>
      </c>
      <c r="N4076" s="135">
        <v>2812.5</v>
      </c>
      <c r="O4076" s="6">
        <f t="shared" si="1013"/>
        <v>-2812.5</v>
      </c>
      <c r="P4076" s="12">
        <f t="shared" si="1012"/>
        <v>0</v>
      </c>
      <c r="Q4076" s="7">
        <f t="shared" si="1009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6"/>
        <v>6</v>
      </c>
      <c r="C4077" s="5">
        <f t="shared" si="1007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8"/>
        <v>45824</v>
      </c>
      <c r="L4077" s="5">
        <f t="shared" si="1010"/>
        <v>6</v>
      </c>
      <c r="M4077" s="5">
        <f t="shared" si="1011"/>
        <v>2025</v>
      </c>
      <c r="N4077" s="135">
        <v>115</v>
      </c>
      <c r="O4077" s="6">
        <f t="shared" si="1013"/>
        <v>-115</v>
      </c>
      <c r="P4077" s="12">
        <f t="shared" si="1012"/>
        <v>0</v>
      </c>
      <c r="Q4077" s="7">
        <f t="shared" si="1009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6"/>
        <v>6</v>
      </c>
      <c r="C4078" s="5">
        <f t="shared" si="1007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8"/>
        <v>45822</v>
      </c>
      <c r="L4078" s="5">
        <f t="shared" si="1010"/>
        <v>6</v>
      </c>
      <c r="M4078" s="5">
        <f t="shared" si="1011"/>
        <v>2025</v>
      </c>
      <c r="N4078" s="135">
        <v>1710</v>
      </c>
      <c r="P4078" s="12">
        <f t="shared" si="1012"/>
        <v>1710</v>
      </c>
      <c r="Q4078" s="7">
        <f t="shared" si="1009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6"/>
        <v>6</v>
      </c>
      <c r="C4079" s="5">
        <f t="shared" si="1007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8"/>
        <v>45822</v>
      </c>
      <c r="L4079" s="5">
        <f t="shared" si="1010"/>
        <v>6</v>
      </c>
      <c r="M4079" s="5">
        <f t="shared" si="1011"/>
        <v>2025</v>
      </c>
      <c r="N4079" s="135">
        <v>555</v>
      </c>
      <c r="P4079" s="12">
        <f t="shared" si="1012"/>
        <v>555</v>
      </c>
      <c r="Q4079" s="7">
        <f t="shared" si="1009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6"/>
        <v>6</v>
      </c>
      <c r="C4080" s="5">
        <f t="shared" si="1007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8"/>
        <v>45822</v>
      </c>
      <c r="L4080" s="5">
        <f t="shared" si="1010"/>
        <v>6</v>
      </c>
      <c r="M4080" s="5">
        <f t="shared" si="1011"/>
        <v>2025</v>
      </c>
      <c r="N4080" s="135">
        <v>95</v>
      </c>
      <c r="P4080" s="12">
        <f t="shared" si="1012"/>
        <v>95</v>
      </c>
      <c r="Q4080" s="7">
        <f t="shared" si="1009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6"/>
        <v>6</v>
      </c>
      <c r="C4081" s="5">
        <f t="shared" si="1007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8"/>
        <v>45824</v>
      </c>
      <c r="L4081" s="5">
        <f t="shared" si="1010"/>
        <v>6</v>
      </c>
      <c r="M4081" s="5">
        <f t="shared" si="1011"/>
        <v>2025</v>
      </c>
      <c r="N4081" s="135">
        <v>125</v>
      </c>
      <c r="P4081" s="12">
        <f t="shared" si="1012"/>
        <v>125</v>
      </c>
      <c r="Q4081" s="7">
        <f t="shared" si="1009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6"/>
        <v>6</v>
      </c>
      <c r="C4082" s="5">
        <f t="shared" si="1007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8"/>
        <v>45824</v>
      </c>
      <c r="L4082" s="5">
        <f t="shared" si="1010"/>
        <v>6</v>
      </c>
      <c r="M4082" s="5">
        <f t="shared" si="1011"/>
        <v>2025</v>
      </c>
      <c r="N4082" s="135">
        <v>8100</v>
      </c>
      <c r="P4082" s="12">
        <f t="shared" si="1012"/>
        <v>8100</v>
      </c>
      <c r="Q4082" s="7">
        <f t="shared" si="1009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6"/>
        <v>6</v>
      </c>
      <c r="C4083" s="5">
        <f t="shared" si="1007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8"/>
        <v>45824</v>
      </c>
      <c r="L4083" s="5">
        <f t="shared" si="1010"/>
        <v>6</v>
      </c>
      <c r="M4083" s="5">
        <f t="shared" si="1011"/>
        <v>2025</v>
      </c>
      <c r="N4083" s="135">
        <v>2655</v>
      </c>
      <c r="P4083" s="12">
        <f t="shared" si="1012"/>
        <v>2655</v>
      </c>
      <c r="Q4083" s="7">
        <f t="shared" si="1009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6"/>
        <v>6</v>
      </c>
      <c r="C4084" s="5">
        <f t="shared" si="1007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8"/>
        <v>45824</v>
      </c>
      <c r="L4084" s="5">
        <f t="shared" si="1010"/>
        <v>6</v>
      </c>
      <c r="M4084" s="5">
        <f t="shared" si="1011"/>
        <v>2025</v>
      </c>
      <c r="N4084" s="135">
        <v>1980</v>
      </c>
      <c r="P4084" s="12">
        <f t="shared" si="1012"/>
        <v>1980</v>
      </c>
      <c r="Q4084" s="7">
        <f t="shared" si="1009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6"/>
        <v>6</v>
      </c>
      <c r="C4085" s="5">
        <f t="shared" si="1007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8"/>
        <v>45824</v>
      </c>
      <c r="L4085" s="5">
        <f t="shared" si="1010"/>
        <v>6</v>
      </c>
      <c r="M4085" s="5">
        <f t="shared" si="1011"/>
        <v>2025</v>
      </c>
      <c r="N4085" s="135">
        <v>1000</v>
      </c>
      <c r="P4085" s="12">
        <f t="shared" si="1012"/>
        <v>1000</v>
      </c>
      <c r="Q4085" s="7">
        <f t="shared" si="1009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6"/>
        <v>6</v>
      </c>
      <c r="C4086" s="5">
        <f t="shared" si="1007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8"/>
        <v>45824</v>
      </c>
      <c r="L4086" s="5">
        <f t="shared" si="1010"/>
        <v>6</v>
      </c>
      <c r="M4086" s="5">
        <f t="shared" si="1011"/>
        <v>2025</v>
      </c>
      <c r="N4086" s="135">
        <v>380</v>
      </c>
      <c r="P4086" s="12">
        <f t="shared" si="1012"/>
        <v>380</v>
      </c>
      <c r="Q4086" s="7">
        <f t="shared" si="1009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6"/>
        <v>6</v>
      </c>
      <c r="C4087" s="5">
        <f t="shared" si="1007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8"/>
        <v>45870</v>
      </c>
      <c r="L4087" s="5">
        <f t="shared" si="1010"/>
        <v>8</v>
      </c>
      <c r="M4087" s="5">
        <f t="shared" si="1011"/>
        <v>2025</v>
      </c>
      <c r="N4087" s="135">
        <v>1687.5</v>
      </c>
      <c r="O4087" s="6">
        <f>-1300</f>
        <v>-1300</v>
      </c>
      <c r="P4087" s="12">
        <f t="shared" si="1012"/>
        <v>387.5</v>
      </c>
      <c r="Q4087" s="7">
        <f t="shared" si="1009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6"/>
        <v>6</v>
      </c>
      <c r="C4088" s="5">
        <f t="shared" si="1007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8"/>
        <v>45870</v>
      </c>
      <c r="L4088" s="5">
        <f t="shared" si="1010"/>
        <v>8</v>
      </c>
      <c r="M4088" s="5">
        <f t="shared" si="1011"/>
        <v>2025</v>
      </c>
      <c r="N4088" s="135">
        <v>220</v>
      </c>
      <c r="P4088" s="12">
        <f t="shared" si="1012"/>
        <v>220</v>
      </c>
      <c r="Q4088" s="7">
        <f t="shared" si="1009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6"/>
        <v>6</v>
      </c>
      <c r="C4089" s="5">
        <f t="shared" si="1007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8"/>
        <v>45870</v>
      </c>
      <c r="L4089" s="5">
        <f t="shared" si="1010"/>
        <v>8</v>
      </c>
      <c r="M4089" s="5">
        <f t="shared" si="1011"/>
        <v>2025</v>
      </c>
      <c r="N4089" s="135">
        <v>130</v>
      </c>
      <c r="P4089" s="12">
        <f t="shared" si="1012"/>
        <v>130</v>
      </c>
      <c r="Q4089" s="7">
        <f t="shared" si="1009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6"/>
        <v>6</v>
      </c>
      <c r="C4090" s="5">
        <f t="shared" si="1007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8"/>
        <v>45870</v>
      </c>
      <c r="L4090" s="5">
        <f t="shared" si="1010"/>
        <v>8</v>
      </c>
      <c r="M4090" s="5">
        <f t="shared" si="1011"/>
        <v>2025</v>
      </c>
      <c r="N4090" s="135">
        <v>540</v>
      </c>
      <c r="P4090" s="12">
        <f t="shared" si="1012"/>
        <v>540</v>
      </c>
      <c r="Q4090" s="7">
        <f t="shared" si="1009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6"/>
        <v>6</v>
      </c>
      <c r="C4091" s="5">
        <f t="shared" si="1007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8"/>
        <v>45827</v>
      </c>
      <c r="L4091" s="5">
        <f t="shared" si="1010"/>
        <v>6</v>
      </c>
      <c r="M4091" s="5">
        <f t="shared" si="1011"/>
        <v>2025</v>
      </c>
      <c r="N4091" s="135">
        <v>1710</v>
      </c>
      <c r="P4091" s="12">
        <f t="shared" si="1012"/>
        <v>1710</v>
      </c>
      <c r="Q4091" s="7">
        <f t="shared" si="1009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6"/>
        <v>6</v>
      </c>
      <c r="C4092" s="5">
        <f t="shared" si="1007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8"/>
        <v>45827</v>
      </c>
      <c r="L4092" s="5">
        <f t="shared" si="1010"/>
        <v>6</v>
      </c>
      <c r="M4092" s="5">
        <f t="shared" si="1011"/>
        <v>2025</v>
      </c>
      <c r="N4092" s="135">
        <v>405</v>
      </c>
      <c r="P4092" s="12">
        <f t="shared" si="1012"/>
        <v>405</v>
      </c>
      <c r="Q4092" s="7">
        <f t="shared" si="1009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6"/>
        <v>6</v>
      </c>
      <c r="C4093" s="5">
        <f t="shared" si="1007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8"/>
        <v>45827</v>
      </c>
      <c r="L4093" s="5">
        <f t="shared" si="1010"/>
        <v>6</v>
      </c>
      <c r="M4093" s="5">
        <f t="shared" si="1011"/>
        <v>2025</v>
      </c>
      <c r="N4093" s="135">
        <v>110</v>
      </c>
      <c r="P4093" s="12">
        <f t="shared" si="1012"/>
        <v>110</v>
      </c>
      <c r="Q4093" s="7">
        <f t="shared" si="1009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6"/>
        <v>6</v>
      </c>
      <c r="C4094" s="5">
        <f t="shared" si="1007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8"/>
        <v>45827</v>
      </c>
      <c r="L4094" s="5">
        <f t="shared" si="1010"/>
        <v>6</v>
      </c>
      <c r="M4094" s="5">
        <f t="shared" si="1011"/>
        <v>2025</v>
      </c>
      <c r="N4094" s="135">
        <v>187.5</v>
      </c>
      <c r="P4094" s="12">
        <f t="shared" si="1012"/>
        <v>187.5</v>
      </c>
      <c r="Q4094" s="7">
        <f t="shared" si="1009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6"/>
        <v>6</v>
      </c>
      <c r="C4095" s="5">
        <f t="shared" si="1007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8"/>
        <v>45827</v>
      </c>
      <c r="L4095" s="5">
        <f t="shared" si="1010"/>
        <v>6</v>
      </c>
      <c r="M4095" s="5">
        <f t="shared" si="1011"/>
        <v>2025</v>
      </c>
      <c r="N4095" s="135">
        <v>283.8</v>
      </c>
      <c r="P4095" s="12">
        <f t="shared" si="1012"/>
        <v>283.8</v>
      </c>
      <c r="Q4095" s="7">
        <f t="shared" si="1009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6"/>
        <v>6</v>
      </c>
      <c r="C4096" s="5">
        <f t="shared" si="1007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8"/>
        <v>45827</v>
      </c>
      <c r="L4096" s="5">
        <f t="shared" si="1010"/>
        <v>6</v>
      </c>
      <c r="M4096" s="5">
        <f t="shared" si="1011"/>
        <v>2025</v>
      </c>
      <c r="N4096" s="135">
        <v>62.5</v>
      </c>
      <c r="P4096" s="12">
        <f t="shared" si="1012"/>
        <v>62.5</v>
      </c>
      <c r="Q4096" s="7">
        <f t="shared" si="1009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6"/>
        <v>6</v>
      </c>
      <c r="C4097" s="5">
        <f t="shared" si="1007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8"/>
        <v>45827</v>
      </c>
      <c r="L4097" s="5">
        <f t="shared" si="1010"/>
        <v>6</v>
      </c>
      <c r="M4097" s="5">
        <f t="shared" si="1011"/>
        <v>2025</v>
      </c>
      <c r="N4097" s="135">
        <v>3240</v>
      </c>
      <c r="P4097" s="12">
        <f t="shared" si="1012"/>
        <v>3240</v>
      </c>
      <c r="Q4097" s="7">
        <f t="shared" si="1009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6"/>
        <v>6</v>
      </c>
      <c r="C4098" s="5">
        <f t="shared" si="1007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8"/>
        <v>45827</v>
      </c>
      <c r="L4098" s="5">
        <f t="shared" si="1010"/>
        <v>6</v>
      </c>
      <c r="M4098" s="5">
        <f t="shared" si="1011"/>
        <v>2025</v>
      </c>
      <c r="N4098" s="135">
        <v>1062</v>
      </c>
      <c r="P4098" s="12">
        <f t="shared" si="1012"/>
        <v>1062</v>
      </c>
      <c r="Q4098" s="7">
        <f t="shared" si="1009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4">MONTH(A4099)</f>
        <v>6</v>
      </c>
      <c r="C4099" s="5">
        <f t="shared" ref="C4099:C4162" si="1015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6">A4099+J4099</f>
        <v>45827</v>
      </c>
      <c r="L4099" s="5">
        <f t="shared" si="1010"/>
        <v>6</v>
      </c>
      <c r="M4099" s="5">
        <f t="shared" si="1011"/>
        <v>2025</v>
      </c>
      <c r="N4099" s="135">
        <v>495</v>
      </c>
      <c r="P4099" s="12">
        <f t="shared" si="1012"/>
        <v>495</v>
      </c>
      <c r="Q4099" s="7">
        <f t="shared" ref="Q4099:Q4162" si="1017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4"/>
        <v>6</v>
      </c>
      <c r="C4100" s="5">
        <f t="shared" si="1015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6"/>
        <v>45827</v>
      </c>
      <c r="L4100" s="5">
        <f t="shared" si="1010"/>
        <v>6</v>
      </c>
      <c r="M4100" s="5">
        <f t="shared" si="1011"/>
        <v>2025</v>
      </c>
      <c r="N4100" s="135">
        <v>380</v>
      </c>
      <c r="P4100" s="12">
        <f t="shared" si="1012"/>
        <v>380</v>
      </c>
      <c r="Q4100" s="7">
        <f t="shared" si="1017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4"/>
        <v>6</v>
      </c>
      <c r="C4101" s="5">
        <f t="shared" si="1015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6"/>
        <v>45827</v>
      </c>
      <c r="L4101" s="5">
        <f t="shared" si="1010"/>
        <v>6</v>
      </c>
      <c r="M4101" s="5">
        <f t="shared" si="1011"/>
        <v>2025</v>
      </c>
      <c r="N4101" s="135">
        <v>1000</v>
      </c>
      <c r="P4101" s="12">
        <f t="shared" si="1012"/>
        <v>1000</v>
      </c>
      <c r="Q4101" s="7">
        <f t="shared" si="1017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4"/>
        <v>6</v>
      </c>
      <c r="C4102" s="5">
        <f t="shared" si="1015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6"/>
        <v>45829</v>
      </c>
      <c r="L4102" s="5">
        <f t="shared" si="1010"/>
        <v>6</v>
      </c>
      <c r="M4102" s="5">
        <f t="shared" si="1011"/>
        <v>2025</v>
      </c>
      <c r="N4102" s="135">
        <v>187.5</v>
      </c>
      <c r="P4102" s="12">
        <f t="shared" si="1012"/>
        <v>187.5</v>
      </c>
      <c r="Q4102" s="7">
        <f t="shared" si="1017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4"/>
        <v>6</v>
      </c>
      <c r="C4103" s="5">
        <f t="shared" si="1015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6"/>
        <v>45829</v>
      </c>
      <c r="L4103" s="5">
        <f t="shared" ref="L4103:L4125" si="1018">MONTH(K4103)</f>
        <v>6</v>
      </c>
      <c r="M4103" s="5">
        <f t="shared" ref="M4103:M4125" si="1019">YEAR(K4103)</f>
        <v>2025</v>
      </c>
      <c r="N4103" s="135">
        <v>8100</v>
      </c>
      <c r="P4103" s="12">
        <f t="shared" si="1012"/>
        <v>8100</v>
      </c>
      <c r="Q4103" s="7">
        <f t="shared" si="1017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4"/>
        <v>6</v>
      </c>
      <c r="C4104" s="5">
        <f t="shared" si="1015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6"/>
        <v>45829</v>
      </c>
      <c r="L4104" s="5">
        <f t="shared" si="1018"/>
        <v>6</v>
      </c>
      <c r="M4104" s="5">
        <f t="shared" si="1019"/>
        <v>2025</v>
      </c>
      <c r="N4104" s="135">
        <v>2655</v>
      </c>
      <c r="P4104" s="12">
        <f t="shared" si="1012"/>
        <v>2655</v>
      </c>
      <c r="Q4104" s="7">
        <f t="shared" si="1017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4"/>
        <v>6</v>
      </c>
      <c r="C4105" s="5">
        <f t="shared" si="1015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6"/>
        <v>45829</v>
      </c>
      <c r="L4105" s="5">
        <f t="shared" si="1018"/>
        <v>6</v>
      </c>
      <c r="M4105" s="5">
        <f t="shared" si="1019"/>
        <v>2025</v>
      </c>
      <c r="N4105" s="135">
        <v>1980</v>
      </c>
      <c r="P4105" s="12">
        <f t="shared" si="1012"/>
        <v>1980</v>
      </c>
      <c r="Q4105" s="7">
        <f t="shared" si="1017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4"/>
        <v>6</v>
      </c>
      <c r="C4106" s="5">
        <f t="shared" si="1015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6"/>
        <v>45829</v>
      </c>
      <c r="L4106" s="5">
        <f t="shared" si="1018"/>
        <v>6</v>
      </c>
      <c r="M4106" s="5">
        <f t="shared" si="1019"/>
        <v>2025</v>
      </c>
      <c r="N4106" s="135">
        <v>380</v>
      </c>
      <c r="P4106" s="12">
        <f t="shared" si="1012"/>
        <v>380</v>
      </c>
      <c r="Q4106" s="7">
        <f t="shared" si="1017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4"/>
        <v>6</v>
      </c>
      <c r="C4107" s="5">
        <f t="shared" si="1015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6"/>
        <v>45829</v>
      </c>
      <c r="L4107" s="5">
        <f t="shared" si="1018"/>
        <v>6</v>
      </c>
      <c r="M4107" s="5">
        <f t="shared" si="1019"/>
        <v>2025</v>
      </c>
      <c r="N4107" s="135">
        <v>1000</v>
      </c>
      <c r="P4107" s="12">
        <f t="shared" si="1012"/>
        <v>1000</v>
      </c>
      <c r="Q4107" s="7">
        <f t="shared" si="1017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4"/>
        <v>6</v>
      </c>
      <c r="C4108" s="5">
        <f t="shared" si="1015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6"/>
        <v>45833</v>
      </c>
      <c r="L4108" s="5">
        <f t="shared" si="1018"/>
        <v>6</v>
      </c>
      <c r="M4108" s="5">
        <f t="shared" si="1019"/>
        <v>2025</v>
      </c>
      <c r="N4108" s="135">
        <v>1642.5</v>
      </c>
      <c r="P4108" s="12">
        <f t="shared" si="1012"/>
        <v>1642.5</v>
      </c>
      <c r="Q4108" s="7">
        <f t="shared" si="1017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4"/>
        <v>6</v>
      </c>
      <c r="C4109" s="5">
        <f t="shared" si="1015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6"/>
        <v>45833</v>
      </c>
      <c r="L4109" s="5">
        <f t="shared" si="1018"/>
        <v>6</v>
      </c>
      <c r="M4109" s="5">
        <f t="shared" si="1019"/>
        <v>2025</v>
      </c>
      <c r="N4109" s="135">
        <v>230</v>
      </c>
      <c r="P4109" s="12">
        <f t="shared" si="1012"/>
        <v>230</v>
      </c>
      <c r="Q4109" s="7">
        <f t="shared" si="1017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4"/>
        <v>6</v>
      </c>
      <c r="C4110" s="5">
        <f t="shared" si="1015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6"/>
        <v>45833</v>
      </c>
      <c r="L4110" s="5">
        <f t="shared" si="1018"/>
        <v>6</v>
      </c>
      <c r="M4110" s="5">
        <f t="shared" si="1019"/>
        <v>2025</v>
      </c>
      <c r="N4110" s="135">
        <v>187.5</v>
      </c>
      <c r="P4110" s="12">
        <f t="shared" si="1012"/>
        <v>187.5</v>
      </c>
      <c r="Q4110" s="7">
        <f t="shared" si="1017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4"/>
        <v>6</v>
      </c>
      <c r="C4111" s="5">
        <f t="shared" si="1015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6"/>
        <v>45833</v>
      </c>
      <c r="L4111" s="5">
        <f t="shared" si="1018"/>
        <v>6</v>
      </c>
      <c r="M4111" s="5">
        <f t="shared" si="1019"/>
        <v>2025</v>
      </c>
      <c r="N4111" s="135">
        <v>8100</v>
      </c>
      <c r="P4111" s="12">
        <f t="shared" si="1012"/>
        <v>8100</v>
      </c>
      <c r="Q4111" s="7">
        <f t="shared" si="1017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4"/>
        <v>6</v>
      </c>
      <c r="C4112" s="5">
        <f t="shared" si="1015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6"/>
        <v>45833</v>
      </c>
      <c r="L4112" s="5">
        <f t="shared" si="1018"/>
        <v>6</v>
      </c>
      <c r="M4112" s="5">
        <f t="shared" si="1019"/>
        <v>2025</v>
      </c>
      <c r="N4112" s="135">
        <v>2124</v>
      </c>
      <c r="P4112" s="12">
        <f t="shared" si="1012"/>
        <v>2124</v>
      </c>
      <c r="Q4112" s="7">
        <f t="shared" si="1017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4"/>
        <v>6</v>
      </c>
      <c r="C4113" s="5">
        <f t="shared" si="1015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6"/>
        <v>45833</v>
      </c>
      <c r="L4113" s="5">
        <f t="shared" si="1018"/>
        <v>6</v>
      </c>
      <c r="M4113" s="5">
        <f t="shared" si="1019"/>
        <v>2025</v>
      </c>
      <c r="N4113" s="135">
        <v>1732.5</v>
      </c>
      <c r="P4113" s="12">
        <f t="shared" si="1012"/>
        <v>1732.5</v>
      </c>
      <c r="Q4113" s="7">
        <f t="shared" si="1017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4"/>
        <v>6</v>
      </c>
      <c r="C4114" s="5">
        <f t="shared" si="1015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6"/>
        <v>45833</v>
      </c>
      <c r="L4114" s="5">
        <f t="shared" si="1018"/>
        <v>6</v>
      </c>
      <c r="M4114" s="5">
        <f t="shared" si="1019"/>
        <v>2025</v>
      </c>
      <c r="N4114" s="135">
        <v>460</v>
      </c>
      <c r="P4114" s="12">
        <f t="shared" si="1012"/>
        <v>460</v>
      </c>
      <c r="Q4114" s="7">
        <f t="shared" si="1017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4"/>
        <v>6</v>
      </c>
      <c r="C4115" s="5">
        <f t="shared" si="1015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6"/>
        <v>45833</v>
      </c>
      <c r="L4115" s="5">
        <f t="shared" si="1018"/>
        <v>6</v>
      </c>
      <c r="M4115" s="5">
        <f t="shared" si="1019"/>
        <v>2025</v>
      </c>
      <c r="N4115" s="135">
        <v>975</v>
      </c>
      <c r="P4115" s="12">
        <f t="shared" si="1012"/>
        <v>975</v>
      </c>
      <c r="Q4115" s="7">
        <f t="shared" si="1017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4"/>
        <v>6</v>
      </c>
      <c r="C4116" s="5">
        <f t="shared" si="1015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6"/>
        <v>45954</v>
      </c>
      <c r="L4116" s="5">
        <f t="shared" si="1018"/>
        <v>10</v>
      </c>
      <c r="M4116" s="5">
        <f t="shared" si="1019"/>
        <v>2025</v>
      </c>
      <c r="N4116" s="135">
        <v>15525</v>
      </c>
      <c r="P4116" s="12">
        <f t="shared" si="1012"/>
        <v>15525</v>
      </c>
      <c r="Q4116" s="7">
        <f t="shared" si="1017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4"/>
        <v>6</v>
      </c>
      <c r="C4117" s="5">
        <f t="shared" si="1015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6"/>
        <v>45954</v>
      </c>
      <c r="L4117" s="5">
        <f t="shared" si="1018"/>
        <v>10</v>
      </c>
      <c r="M4117" s="5">
        <f t="shared" si="1019"/>
        <v>2025</v>
      </c>
      <c r="N4117" s="135">
        <v>2610</v>
      </c>
      <c r="P4117" s="12">
        <f t="shared" si="1012"/>
        <v>2610</v>
      </c>
      <c r="Q4117" s="7">
        <f t="shared" si="1017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4"/>
        <v>6</v>
      </c>
      <c r="C4118" s="5">
        <f t="shared" si="1015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6"/>
        <v>45954</v>
      </c>
      <c r="L4118" s="5">
        <f t="shared" si="1018"/>
        <v>10</v>
      </c>
      <c r="M4118" s="5">
        <f t="shared" si="1019"/>
        <v>2025</v>
      </c>
      <c r="N4118" s="135">
        <v>230.4</v>
      </c>
      <c r="P4118" s="12">
        <f t="shared" si="1012"/>
        <v>230.4</v>
      </c>
      <c r="Q4118" s="7">
        <f t="shared" si="1017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4"/>
        <v>6</v>
      </c>
      <c r="C4119" s="5">
        <f t="shared" si="1015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6"/>
        <v>45954</v>
      </c>
      <c r="L4119" s="5">
        <f t="shared" si="1018"/>
        <v>10</v>
      </c>
      <c r="M4119" s="5">
        <f t="shared" si="1019"/>
        <v>2025</v>
      </c>
      <c r="N4119" s="135">
        <v>880</v>
      </c>
      <c r="P4119" s="12">
        <f t="shared" si="1012"/>
        <v>880</v>
      </c>
      <c r="Q4119" s="7">
        <f t="shared" si="1017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4"/>
        <v>6</v>
      </c>
      <c r="C4120" s="5">
        <f t="shared" si="1015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6"/>
        <v>45836</v>
      </c>
      <c r="L4120" s="5">
        <f t="shared" si="1018"/>
        <v>6</v>
      </c>
      <c r="M4120" s="5">
        <f t="shared" si="1019"/>
        <v>2025</v>
      </c>
      <c r="N4120" s="135">
        <v>1687.5</v>
      </c>
      <c r="O4120" s="6">
        <f>-N4120</f>
        <v>-1687.5</v>
      </c>
      <c r="P4120" s="12">
        <f t="shared" si="1012"/>
        <v>0</v>
      </c>
      <c r="Q4120" s="7">
        <f t="shared" si="1017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4"/>
        <v>6</v>
      </c>
      <c r="C4121" s="5">
        <f t="shared" si="1015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6"/>
        <v>45836</v>
      </c>
      <c r="L4121" s="5">
        <f t="shared" si="1018"/>
        <v>6</v>
      </c>
      <c r="M4121" s="5">
        <f t="shared" si="1019"/>
        <v>2025</v>
      </c>
      <c r="N4121" s="135">
        <v>432</v>
      </c>
      <c r="O4121" s="6">
        <f>-N4121</f>
        <v>-432</v>
      </c>
      <c r="P4121" s="12">
        <f t="shared" si="1012"/>
        <v>0</v>
      </c>
      <c r="Q4121" s="7">
        <f t="shared" si="1017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4"/>
        <v>6</v>
      </c>
      <c r="C4122" s="5">
        <f t="shared" si="1015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6"/>
        <v>45836</v>
      </c>
      <c r="L4122" s="5">
        <f t="shared" si="1018"/>
        <v>6</v>
      </c>
      <c r="M4122" s="5">
        <f t="shared" si="1019"/>
        <v>2025</v>
      </c>
      <c r="N4122" s="135">
        <v>525</v>
      </c>
      <c r="O4122" s="6">
        <f>-N4122</f>
        <v>-525</v>
      </c>
      <c r="P4122" s="12">
        <f t="shared" si="1012"/>
        <v>0</v>
      </c>
      <c r="Q4122" s="7">
        <f t="shared" si="1017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4"/>
        <v>6</v>
      </c>
      <c r="C4123" s="5">
        <f t="shared" si="1015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6"/>
        <v>45838</v>
      </c>
      <c r="L4123" s="5">
        <f t="shared" si="1018"/>
        <v>6</v>
      </c>
      <c r="M4123" s="5">
        <f t="shared" si="1019"/>
        <v>2025</v>
      </c>
      <c r="N4123" s="135">
        <v>1702.8</v>
      </c>
      <c r="O4123" s="6">
        <f t="shared" ref="O4123:O4125" si="1020">-N4123</f>
        <v>-1702.8</v>
      </c>
      <c r="P4123" s="12">
        <f t="shared" si="1012"/>
        <v>0</v>
      </c>
      <c r="Q4123" s="7">
        <f t="shared" si="1017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4"/>
        <v>6</v>
      </c>
      <c r="C4124" s="5">
        <f t="shared" si="1015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6"/>
        <v>45838</v>
      </c>
      <c r="L4124" s="5">
        <f t="shared" si="1018"/>
        <v>6</v>
      </c>
      <c r="M4124" s="5">
        <f t="shared" si="1019"/>
        <v>2025</v>
      </c>
      <c r="N4124" s="135">
        <v>525</v>
      </c>
      <c r="O4124" s="6">
        <f t="shared" si="1020"/>
        <v>-525</v>
      </c>
      <c r="P4124" s="12">
        <f t="shared" si="1012"/>
        <v>0</v>
      </c>
      <c r="Q4124" s="7">
        <f t="shared" si="1017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4"/>
        <v>6</v>
      </c>
      <c r="C4125" s="5">
        <f t="shared" si="1015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6"/>
        <v>45838</v>
      </c>
      <c r="L4125" s="5">
        <f t="shared" si="1018"/>
        <v>6</v>
      </c>
      <c r="M4125" s="5">
        <f t="shared" si="1019"/>
        <v>2025</v>
      </c>
      <c r="N4125" s="135">
        <v>260</v>
      </c>
      <c r="O4125" s="6">
        <f t="shared" si="1020"/>
        <v>-260</v>
      </c>
      <c r="P4125" s="12">
        <f t="shared" si="1012"/>
        <v>0</v>
      </c>
      <c r="Q4125" s="7">
        <f t="shared" si="1017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4"/>
        <v>7</v>
      </c>
      <c r="C4126" s="5">
        <f t="shared" si="1015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6"/>
        <v>45839</v>
      </c>
      <c r="L4126" s="5">
        <v>7</v>
      </c>
      <c r="M4126" s="5">
        <v>2025</v>
      </c>
      <c r="N4126" s="135">
        <v>62.5</v>
      </c>
      <c r="P4126" s="12">
        <v>62.5</v>
      </c>
      <c r="Q4126" s="7">
        <f t="shared" si="1017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4"/>
        <v>7</v>
      </c>
      <c r="C4127" s="5">
        <f t="shared" si="1015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6"/>
        <v>45839</v>
      </c>
      <c r="L4127" s="5">
        <v>7</v>
      </c>
      <c r="M4127" s="5">
        <v>2025</v>
      </c>
      <c r="N4127" s="135">
        <v>3240</v>
      </c>
      <c r="P4127" s="12">
        <v>3240</v>
      </c>
      <c r="Q4127" s="7">
        <f t="shared" si="1017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4"/>
        <v>7</v>
      </c>
      <c r="C4128" s="5">
        <f t="shared" si="1015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6"/>
        <v>45839</v>
      </c>
      <c r="L4128" s="5">
        <v>7</v>
      </c>
      <c r="M4128" s="5">
        <v>2025</v>
      </c>
      <c r="N4128" s="135">
        <v>1062</v>
      </c>
      <c r="P4128" s="12">
        <v>1062</v>
      </c>
      <c r="Q4128" s="7">
        <f t="shared" si="1017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4"/>
        <v>7</v>
      </c>
      <c r="C4129" s="5">
        <f t="shared" si="1015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6"/>
        <v>45839</v>
      </c>
      <c r="L4129" s="5">
        <v>7</v>
      </c>
      <c r="M4129" s="5">
        <v>2025</v>
      </c>
      <c r="N4129" s="135">
        <v>742.5</v>
      </c>
      <c r="P4129" s="12">
        <v>742.5</v>
      </c>
      <c r="Q4129" s="7">
        <f t="shared" si="1017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4"/>
        <v>7</v>
      </c>
      <c r="C4130" s="5">
        <f t="shared" si="1015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6"/>
        <v>45839</v>
      </c>
      <c r="L4130" s="5">
        <v>7</v>
      </c>
      <c r="M4130" s="5">
        <v>2025</v>
      </c>
      <c r="N4130" s="135">
        <v>1710</v>
      </c>
      <c r="P4130" s="12">
        <v>1710</v>
      </c>
      <c r="Q4130" s="7">
        <f t="shared" si="1017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4"/>
        <v>7</v>
      </c>
      <c r="C4131" s="5">
        <f t="shared" si="1015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6"/>
        <v>45839</v>
      </c>
      <c r="L4131" s="5">
        <v>7</v>
      </c>
      <c r="M4131" s="5">
        <v>2025</v>
      </c>
      <c r="N4131" s="135">
        <v>405</v>
      </c>
      <c r="P4131" s="12">
        <v>405</v>
      </c>
      <c r="Q4131" s="7">
        <f t="shared" si="1017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4"/>
        <v>7</v>
      </c>
      <c r="C4132" s="5">
        <f t="shared" si="1015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6"/>
        <v>45839</v>
      </c>
      <c r="L4132" s="5">
        <v>7</v>
      </c>
      <c r="M4132" s="5">
        <v>2025</v>
      </c>
      <c r="N4132" s="135">
        <v>390</v>
      </c>
      <c r="P4132" s="12">
        <v>390</v>
      </c>
      <c r="Q4132" s="7">
        <f t="shared" si="1017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4"/>
        <v>7</v>
      </c>
      <c r="C4133" s="5">
        <f t="shared" si="1015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6"/>
        <v>45840</v>
      </c>
      <c r="L4133" s="5">
        <v>7</v>
      </c>
      <c r="M4133" s="5">
        <v>2025</v>
      </c>
      <c r="N4133" s="135">
        <v>125</v>
      </c>
      <c r="P4133" s="12">
        <v>125</v>
      </c>
      <c r="Q4133" s="7">
        <f t="shared" si="1017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4"/>
        <v>7</v>
      </c>
      <c r="C4134" s="5">
        <f t="shared" si="1015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6"/>
        <v>45840</v>
      </c>
      <c r="L4134" s="5">
        <v>7</v>
      </c>
      <c r="M4134" s="5">
        <v>2025</v>
      </c>
      <c r="N4134" s="135">
        <v>4860</v>
      </c>
      <c r="P4134" s="12">
        <v>4860</v>
      </c>
      <c r="Q4134" s="7">
        <f t="shared" si="1017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4"/>
        <v>7</v>
      </c>
      <c r="C4135" s="5">
        <f t="shared" si="1015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6"/>
        <v>45840</v>
      </c>
      <c r="L4135" s="5">
        <v>7</v>
      </c>
      <c r="M4135" s="5">
        <v>2025</v>
      </c>
      <c r="N4135" s="135">
        <v>1593</v>
      </c>
      <c r="P4135" s="12">
        <v>1593</v>
      </c>
      <c r="Q4135" s="7">
        <f t="shared" si="1017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4"/>
        <v>7</v>
      </c>
      <c r="C4136" s="5">
        <f t="shared" si="1015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6"/>
        <v>45840</v>
      </c>
      <c r="L4136" s="5">
        <v>7</v>
      </c>
      <c r="M4136" s="5">
        <v>2025</v>
      </c>
      <c r="N4136" s="135">
        <v>990</v>
      </c>
      <c r="P4136" s="12">
        <v>990</v>
      </c>
      <c r="Q4136" s="7">
        <f t="shared" si="1017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4"/>
        <v>7</v>
      </c>
      <c r="C4137" s="5">
        <f t="shared" si="1015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6"/>
        <v>45840</v>
      </c>
      <c r="L4137" s="5">
        <v>7</v>
      </c>
      <c r="M4137" s="5">
        <v>2025</v>
      </c>
      <c r="N4137" s="135">
        <v>1000</v>
      </c>
      <c r="P4137" s="12">
        <v>1000</v>
      </c>
      <c r="Q4137" s="7">
        <f t="shared" si="1017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4"/>
        <v>7</v>
      </c>
      <c r="C4138" s="5">
        <f t="shared" si="1015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6"/>
        <v>45842</v>
      </c>
      <c r="L4138" s="5">
        <v>7</v>
      </c>
      <c r="M4138" s="5">
        <v>2025</v>
      </c>
      <c r="N4138" s="135">
        <v>1687.5</v>
      </c>
      <c r="O4138" s="6">
        <f>-N4138</f>
        <v>-1687.5</v>
      </c>
      <c r="P4138" s="12">
        <f t="shared" ref="P4138:P4140" si="1021">SUM(N4138+O4138)</f>
        <v>0</v>
      </c>
      <c r="Q4138" s="7">
        <f t="shared" si="1017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4"/>
        <v>7</v>
      </c>
      <c r="C4139" s="5">
        <f t="shared" si="1015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6"/>
        <v>45842</v>
      </c>
      <c r="L4139" s="5">
        <v>7</v>
      </c>
      <c r="M4139" s="5">
        <v>2025</v>
      </c>
      <c r="N4139" s="135">
        <v>432</v>
      </c>
      <c r="O4139" s="6">
        <f>-N4139</f>
        <v>-432</v>
      </c>
      <c r="P4139" s="12">
        <f t="shared" si="1021"/>
        <v>0</v>
      </c>
      <c r="Q4139" s="7">
        <f t="shared" si="1017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4"/>
        <v>7</v>
      </c>
      <c r="C4140" s="5">
        <f t="shared" si="1015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6"/>
        <v>45842</v>
      </c>
      <c r="L4140" s="5">
        <v>7</v>
      </c>
      <c r="M4140" s="5">
        <v>2025</v>
      </c>
      <c r="N4140" s="135">
        <v>160</v>
      </c>
      <c r="O4140" s="6">
        <f>-N4140</f>
        <v>-160</v>
      </c>
      <c r="P4140" s="12">
        <f t="shared" si="1021"/>
        <v>0</v>
      </c>
      <c r="Q4140" s="7">
        <f t="shared" si="1017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4"/>
        <v>7</v>
      </c>
      <c r="C4141" s="5">
        <f t="shared" si="1015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6"/>
        <v>45843</v>
      </c>
      <c r="L4141" s="5">
        <v>7</v>
      </c>
      <c r="M4141" s="5">
        <v>2025</v>
      </c>
      <c r="N4141" s="135">
        <v>187.5</v>
      </c>
      <c r="P4141" s="12">
        <v>187.5</v>
      </c>
      <c r="Q4141" s="7">
        <f t="shared" si="1017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4"/>
        <v>7</v>
      </c>
      <c r="C4142" s="5">
        <f t="shared" si="1015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6"/>
        <v>45843</v>
      </c>
      <c r="L4142" s="5">
        <v>7</v>
      </c>
      <c r="M4142" s="5">
        <v>2025</v>
      </c>
      <c r="N4142" s="135">
        <v>8100</v>
      </c>
      <c r="P4142" s="12">
        <v>8100</v>
      </c>
      <c r="Q4142" s="7">
        <f t="shared" si="1017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4"/>
        <v>7</v>
      </c>
      <c r="C4143" s="5">
        <f t="shared" si="1015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6"/>
        <v>45843</v>
      </c>
      <c r="L4143" s="5">
        <v>7</v>
      </c>
      <c r="M4143" s="5">
        <v>2025</v>
      </c>
      <c r="N4143" s="135">
        <v>2655</v>
      </c>
      <c r="P4143" s="12">
        <v>2655</v>
      </c>
      <c r="Q4143" s="7">
        <f t="shared" si="1017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4"/>
        <v>7</v>
      </c>
      <c r="C4144" s="5">
        <f t="shared" si="1015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6"/>
        <v>45843</v>
      </c>
      <c r="L4144" s="5">
        <v>7</v>
      </c>
      <c r="M4144" s="5">
        <v>2025</v>
      </c>
      <c r="N4144" s="135">
        <v>1732.5</v>
      </c>
      <c r="P4144" s="12">
        <v>1732.5</v>
      </c>
      <c r="Q4144" s="7">
        <f t="shared" si="1017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4"/>
        <v>7</v>
      </c>
      <c r="C4145" s="5">
        <f t="shared" si="1015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6"/>
        <v>45843</v>
      </c>
      <c r="L4145" s="5">
        <v>7</v>
      </c>
      <c r="M4145" s="5">
        <v>2025</v>
      </c>
      <c r="N4145" s="135">
        <v>975</v>
      </c>
      <c r="P4145" s="12">
        <v>975</v>
      </c>
      <c r="Q4145" s="7">
        <f t="shared" si="1017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4"/>
        <v>7</v>
      </c>
      <c r="C4146" s="5">
        <f t="shared" si="1015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6"/>
        <v>45846</v>
      </c>
      <c r="L4146" s="5">
        <v>7</v>
      </c>
      <c r="M4146" s="5">
        <v>2025</v>
      </c>
      <c r="N4146" s="135">
        <v>187.5</v>
      </c>
      <c r="P4146" s="12">
        <v>187.5</v>
      </c>
      <c r="Q4146" s="7">
        <f t="shared" si="1017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4"/>
        <v>7</v>
      </c>
      <c r="C4147" s="5">
        <f t="shared" si="1015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6"/>
        <v>45846</v>
      </c>
      <c r="L4147" s="5">
        <v>7</v>
      </c>
      <c r="M4147" s="5">
        <v>2025</v>
      </c>
      <c r="N4147" s="135">
        <v>9720</v>
      </c>
      <c r="P4147" s="12">
        <v>9720</v>
      </c>
      <c r="Q4147" s="7">
        <f t="shared" si="1017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4"/>
        <v>7</v>
      </c>
      <c r="C4148" s="5">
        <f t="shared" si="1015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6"/>
        <v>45846</v>
      </c>
      <c r="L4148" s="5">
        <v>7</v>
      </c>
      <c r="M4148" s="5">
        <v>2025</v>
      </c>
      <c r="N4148" s="135">
        <v>3186</v>
      </c>
      <c r="P4148" s="12">
        <v>3186</v>
      </c>
      <c r="Q4148" s="7">
        <f t="shared" si="1017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4"/>
        <v>7</v>
      </c>
      <c r="C4149" s="5">
        <f t="shared" si="1015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6"/>
        <v>45846</v>
      </c>
      <c r="L4149" s="5">
        <v>7</v>
      </c>
      <c r="M4149" s="5">
        <v>2025</v>
      </c>
      <c r="N4149" s="135">
        <v>1980</v>
      </c>
      <c r="P4149" s="12">
        <v>1980</v>
      </c>
      <c r="Q4149" s="7">
        <f t="shared" si="1017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4"/>
        <v>7</v>
      </c>
      <c r="C4150" s="5">
        <f t="shared" si="1015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6"/>
        <v>45846</v>
      </c>
      <c r="L4150" s="5">
        <v>7</v>
      </c>
      <c r="M4150" s="5">
        <v>2025</v>
      </c>
      <c r="N4150" s="135">
        <v>975</v>
      </c>
      <c r="P4150" s="12">
        <v>975</v>
      </c>
      <c r="Q4150" s="7">
        <f t="shared" si="1017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4"/>
        <v>7</v>
      </c>
      <c r="C4151" s="5">
        <f t="shared" si="1015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6"/>
        <v>45846</v>
      </c>
      <c r="L4151" s="5">
        <v>7</v>
      </c>
      <c r="M4151" s="5">
        <v>2025</v>
      </c>
      <c r="N4151" s="135">
        <v>460</v>
      </c>
      <c r="P4151" s="12">
        <v>460</v>
      </c>
      <c r="Q4151" s="7">
        <f t="shared" si="1017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4"/>
        <v>7</v>
      </c>
      <c r="C4152" s="5">
        <f t="shared" si="1015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6"/>
        <v>45848</v>
      </c>
      <c r="L4152" s="5">
        <v>7</v>
      </c>
      <c r="M4152" s="5">
        <v>2025</v>
      </c>
      <c r="N4152" s="135">
        <v>125</v>
      </c>
      <c r="P4152" s="12">
        <v>125</v>
      </c>
      <c r="Q4152" s="7">
        <f t="shared" si="1017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4"/>
        <v>7</v>
      </c>
      <c r="C4153" s="5">
        <f t="shared" si="1015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6"/>
        <v>45848</v>
      </c>
      <c r="L4153" s="5">
        <v>7</v>
      </c>
      <c r="M4153" s="5">
        <v>2025</v>
      </c>
      <c r="N4153" s="135">
        <v>8100</v>
      </c>
      <c r="P4153" s="12">
        <v>8100</v>
      </c>
      <c r="Q4153" s="7">
        <f t="shared" si="1017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4"/>
        <v>7</v>
      </c>
      <c r="C4154" s="5">
        <f t="shared" si="1015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6"/>
        <v>45848</v>
      </c>
      <c r="L4154" s="5">
        <v>7</v>
      </c>
      <c r="M4154" s="5">
        <v>2025</v>
      </c>
      <c r="N4154" s="135">
        <v>3274.5</v>
      </c>
      <c r="P4154" s="12">
        <v>3274.5</v>
      </c>
      <c r="Q4154" s="7">
        <f t="shared" si="1017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4"/>
        <v>7</v>
      </c>
      <c r="C4155" s="5">
        <f t="shared" si="1015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6"/>
        <v>45848</v>
      </c>
      <c r="L4155" s="5">
        <v>7</v>
      </c>
      <c r="M4155" s="5">
        <v>2025</v>
      </c>
      <c r="N4155" s="135">
        <v>2475</v>
      </c>
      <c r="P4155" s="12">
        <v>2475</v>
      </c>
      <c r="Q4155" s="7">
        <f t="shared" si="1017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4"/>
        <v>7</v>
      </c>
      <c r="C4156" s="5">
        <f t="shared" si="1015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6"/>
        <v>45848</v>
      </c>
      <c r="L4156" s="5">
        <v>7</v>
      </c>
      <c r="M4156" s="5">
        <v>2025</v>
      </c>
      <c r="N4156" s="135">
        <v>1000</v>
      </c>
      <c r="P4156" s="12">
        <v>1000</v>
      </c>
      <c r="Q4156" s="7">
        <f t="shared" si="1017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4"/>
        <v>7</v>
      </c>
      <c r="C4157" s="5">
        <f t="shared" si="1015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6"/>
        <v>45969</v>
      </c>
      <c r="L4157" s="5">
        <v>11</v>
      </c>
      <c r="M4157" s="5">
        <v>2025</v>
      </c>
      <c r="N4157" s="135">
        <v>0</v>
      </c>
      <c r="P4157" s="12">
        <f t="shared" ref="P4157" si="1022">SUM(N4157+O4157)</f>
        <v>0</v>
      </c>
      <c r="Q4157" s="7">
        <f t="shared" si="1017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4"/>
        <v>7</v>
      </c>
      <c r="C4158" s="5">
        <f t="shared" si="1015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6"/>
        <v>45853</v>
      </c>
      <c r="L4158" s="5">
        <v>7</v>
      </c>
      <c r="M4158" s="5">
        <v>2025</v>
      </c>
      <c r="N4158" s="135">
        <v>125</v>
      </c>
      <c r="P4158" s="12">
        <v>125</v>
      </c>
      <c r="Q4158" s="7">
        <f t="shared" si="1017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4"/>
        <v>7</v>
      </c>
      <c r="C4159" s="5">
        <f t="shared" si="1015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6"/>
        <v>45853</v>
      </c>
      <c r="L4159" s="5">
        <v>7</v>
      </c>
      <c r="M4159" s="5">
        <v>2025</v>
      </c>
      <c r="N4159" s="135">
        <v>9720</v>
      </c>
      <c r="P4159" s="12">
        <v>9720</v>
      </c>
      <c r="Q4159" s="7">
        <f t="shared" si="1017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4"/>
        <v>7</v>
      </c>
      <c r="C4160" s="5">
        <f t="shared" si="1015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6"/>
        <v>45853</v>
      </c>
      <c r="L4160" s="5">
        <v>7</v>
      </c>
      <c r="M4160" s="5">
        <v>2025</v>
      </c>
      <c r="N4160" s="135">
        <v>3186</v>
      </c>
      <c r="P4160" s="12">
        <v>3186</v>
      </c>
      <c r="Q4160" s="7">
        <f t="shared" si="1017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4"/>
        <v>7</v>
      </c>
      <c r="C4161" s="5">
        <f t="shared" si="1015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6"/>
        <v>45853</v>
      </c>
      <c r="L4161" s="5">
        <v>7</v>
      </c>
      <c r="M4161" s="5">
        <v>2025</v>
      </c>
      <c r="N4161" s="135">
        <v>2227.5</v>
      </c>
      <c r="P4161" s="12">
        <v>2227.5</v>
      </c>
      <c r="Q4161" s="7">
        <f t="shared" si="1017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4"/>
        <v>7</v>
      </c>
      <c r="C4162" s="5">
        <f t="shared" si="1015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6"/>
        <v>45853</v>
      </c>
      <c r="L4162" s="5">
        <v>7</v>
      </c>
      <c r="M4162" s="5">
        <v>2025</v>
      </c>
      <c r="N4162" s="135">
        <v>460</v>
      </c>
      <c r="P4162" s="12">
        <v>460</v>
      </c>
      <c r="Q4162" s="7">
        <f t="shared" si="1017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23">MONTH(A4163)</f>
        <v>7</v>
      </c>
      <c r="C4163" s="5">
        <f t="shared" ref="C4163:C4226" si="1024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5">A4163+J4163</f>
        <v>45853</v>
      </c>
      <c r="L4163" s="5">
        <v>7</v>
      </c>
      <c r="M4163" s="5">
        <v>2025</v>
      </c>
      <c r="N4163" s="135">
        <v>975</v>
      </c>
      <c r="P4163" s="12">
        <v>975</v>
      </c>
      <c r="Q4163" s="7">
        <f t="shared" ref="Q4163:Q4226" si="1026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23"/>
        <v>7</v>
      </c>
      <c r="C4164" s="5">
        <f t="shared" si="1024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5"/>
        <v>45854</v>
      </c>
      <c r="L4164" s="5">
        <v>7</v>
      </c>
      <c r="M4164" s="5">
        <v>2025</v>
      </c>
      <c r="N4164" s="135">
        <v>1710</v>
      </c>
      <c r="P4164" s="12">
        <v>1710</v>
      </c>
      <c r="Q4164" s="7">
        <f t="shared" si="1026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23"/>
        <v>7</v>
      </c>
      <c r="C4165" s="5">
        <f t="shared" si="1024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5"/>
        <v>45854</v>
      </c>
      <c r="L4165" s="5">
        <v>7</v>
      </c>
      <c r="M4165" s="5">
        <v>2025</v>
      </c>
      <c r="N4165" s="135">
        <v>405</v>
      </c>
      <c r="P4165" s="12">
        <v>405</v>
      </c>
      <c r="Q4165" s="7">
        <f t="shared" si="1026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23"/>
        <v>7</v>
      </c>
      <c r="C4166" s="5">
        <f t="shared" si="1024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5"/>
        <v>45854</v>
      </c>
      <c r="L4166" s="5">
        <v>7</v>
      </c>
      <c r="M4166" s="5">
        <v>2025</v>
      </c>
      <c r="N4166" s="135">
        <v>110</v>
      </c>
      <c r="P4166" s="12">
        <v>110</v>
      </c>
      <c r="Q4166" s="7">
        <f t="shared" si="1026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23"/>
        <v>7</v>
      </c>
      <c r="C4167" s="5">
        <f t="shared" si="1024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5"/>
        <v>45854</v>
      </c>
      <c r="L4167" s="5">
        <v>7</v>
      </c>
      <c r="M4167" s="5">
        <v>2025</v>
      </c>
      <c r="N4167" s="135">
        <v>62.5</v>
      </c>
      <c r="P4167" s="12">
        <v>62.5</v>
      </c>
      <c r="Q4167" s="7">
        <f t="shared" si="1026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23"/>
        <v>7</v>
      </c>
      <c r="C4168" s="5">
        <f t="shared" si="1024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5"/>
        <v>45854</v>
      </c>
      <c r="L4168" s="5">
        <v>7</v>
      </c>
      <c r="M4168" s="5">
        <v>2025</v>
      </c>
      <c r="N4168" s="135">
        <v>420</v>
      </c>
      <c r="P4168" s="12">
        <v>420</v>
      </c>
      <c r="Q4168" s="7">
        <f t="shared" si="1026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23"/>
        <v>7</v>
      </c>
      <c r="C4169" s="5">
        <f t="shared" si="1024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5"/>
        <v>45854</v>
      </c>
      <c r="L4169" s="5">
        <v>7</v>
      </c>
      <c r="M4169" s="5">
        <v>2025</v>
      </c>
      <c r="N4169" s="135">
        <v>260</v>
      </c>
      <c r="P4169" s="12">
        <v>260</v>
      </c>
      <c r="Q4169" s="7">
        <f t="shared" si="1026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23"/>
        <v>7</v>
      </c>
      <c r="C4170" s="5">
        <f t="shared" si="1024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5"/>
        <v>45854</v>
      </c>
      <c r="L4170" s="5">
        <v>7</v>
      </c>
      <c r="M4170" s="5">
        <v>2025</v>
      </c>
      <c r="N4170" s="135">
        <v>283.8</v>
      </c>
      <c r="P4170" s="12">
        <v>283.8</v>
      </c>
      <c r="Q4170" s="7">
        <f t="shared" si="1026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23"/>
        <v>7</v>
      </c>
      <c r="C4171" s="5">
        <f t="shared" si="1024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5"/>
        <v>45855</v>
      </c>
      <c r="L4171" s="5">
        <v>7</v>
      </c>
      <c r="M4171" s="5">
        <v>2025</v>
      </c>
      <c r="N4171" s="135">
        <v>1687.5</v>
      </c>
      <c r="O4171" s="6">
        <f t="shared" ref="O4171:O4176" si="1027">-N4171</f>
        <v>-1687.5</v>
      </c>
      <c r="P4171" s="12">
        <f t="shared" ref="P4171:P4176" si="1028">SUM(N4171+O4171)</f>
        <v>0</v>
      </c>
      <c r="Q4171" s="7">
        <f t="shared" si="1026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23"/>
        <v>7</v>
      </c>
      <c r="C4172" s="5">
        <f t="shared" si="1024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5"/>
        <v>45855</v>
      </c>
      <c r="L4172" s="5">
        <v>7</v>
      </c>
      <c r="M4172" s="5">
        <v>2025</v>
      </c>
      <c r="N4172" s="135">
        <v>648</v>
      </c>
      <c r="O4172" s="6">
        <f t="shared" si="1027"/>
        <v>-648</v>
      </c>
      <c r="P4172" s="12">
        <f t="shared" si="1028"/>
        <v>0</v>
      </c>
      <c r="Q4172" s="7">
        <f t="shared" si="1026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23"/>
        <v>7</v>
      </c>
      <c r="C4173" s="5">
        <f t="shared" si="1024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5"/>
        <v>45855</v>
      </c>
      <c r="L4173" s="5">
        <v>7</v>
      </c>
      <c r="M4173" s="5">
        <v>2025</v>
      </c>
      <c r="N4173" s="135">
        <v>875</v>
      </c>
      <c r="O4173" s="6">
        <f t="shared" si="1027"/>
        <v>-875</v>
      </c>
      <c r="P4173" s="12">
        <f t="shared" si="1028"/>
        <v>0</v>
      </c>
      <c r="Q4173" s="7">
        <f t="shared" si="1026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23"/>
        <v>7</v>
      </c>
      <c r="C4174" s="5">
        <f t="shared" si="1024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5"/>
        <v>45855</v>
      </c>
      <c r="L4174" s="5">
        <v>7</v>
      </c>
      <c r="M4174" s="5">
        <v>2025</v>
      </c>
      <c r="N4174" s="135">
        <v>115</v>
      </c>
      <c r="O4174" s="6">
        <f t="shared" si="1027"/>
        <v>-115</v>
      </c>
      <c r="P4174" s="12">
        <f t="shared" si="1028"/>
        <v>0</v>
      </c>
      <c r="Q4174" s="7">
        <f t="shared" si="1026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23"/>
        <v>7</v>
      </c>
      <c r="C4175" s="5">
        <f t="shared" si="1024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5"/>
        <v>45855</v>
      </c>
      <c r="L4175" s="5">
        <v>7</v>
      </c>
      <c r="M4175" s="5">
        <v>2025</v>
      </c>
      <c r="N4175" s="135">
        <v>62.5</v>
      </c>
      <c r="O4175" s="6">
        <f t="shared" si="1027"/>
        <v>-62.5</v>
      </c>
      <c r="P4175" s="12">
        <f t="shared" si="1028"/>
        <v>0</v>
      </c>
      <c r="Q4175" s="7">
        <f t="shared" si="1026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23"/>
        <v>7</v>
      </c>
      <c r="C4176" s="5">
        <f t="shared" si="1024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5"/>
        <v>45855</v>
      </c>
      <c r="L4176" s="5">
        <v>7</v>
      </c>
      <c r="M4176" s="5">
        <v>2025</v>
      </c>
      <c r="N4176" s="135">
        <v>165</v>
      </c>
      <c r="O4176" s="6">
        <f t="shared" si="1027"/>
        <v>-165</v>
      </c>
      <c r="P4176" s="12">
        <f t="shared" si="1028"/>
        <v>0</v>
      </c>
      <c r="Q4176" s="7">
        <f t="shared" si="1026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23"/>
        <v>7</v>
      </c>
      <c r="C4177" s="5">
        <f t="shared" si="1024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5"/>
        <v>45856</v>
      </c>
      <c r="L4177" s="5">
        <v>7</v>
      </c>
      <c r="M4177" s="5">
        <v>2025</v>
      </c>
      <c r="N4177" s="135">
        <v>187.5</v>
      </c>
      <c r="P4177" s="12">
        <v>187.5</v>
      </c>
      <c r="Q4177" s="7">
        <f t="shared" si="1026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23"/>
        <v>7</v>
      </c>
      <c r="C4178" s="5">
        <f t="shared" si="1024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5"/>
        <v>45856</v>
      </c>
      <c r="L4178" s="5">
        <v>7</v>
      </c>
      <c r="M4178" s="5">
        <v>2025</v>
      </c>
      <c r="N4178" s="135">
        <v>9720</v>
      </c>
      <c r="P4178" s="12">
        <v>9720</v>
      </c>
      <c r="Q4178" s="7">
        <f t="shared" si="1026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23"/>
        <v>7</v>
      </c>
      <c r="C4179" s="5">
        <f t="shared" si="1024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5"/>
        <v>45856</v>
      </c>
      <c r="L4179" s="5">
        <v>7</v>
      </c>
      <c r="M4179" s="5">
        <v>2025</v>
      </c>
      <c r="N4179" s="135">
        <v>2124</v>
      </c>
      <c r="P4179" s="12">
        <v>2124</v>
      </c>
      <c r="Q4179" s="7">
        <f t="shared" si="1026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23"/>
        <v>7</v>
      </c>
      <c r="C4180" s="5">
        <f t="shared" si="1024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5"/>
        <v>45856</v>
      </c>
      <c r="L4180" s="5">
        <v>7</v>
      </c>
      <c r="M4180" s="5">
        <v>2025</v>
      </c>
      <c r="N4180" s="135">
        <v>1732.5</v>
      </c>
      <c r="P4180" s="12">
        <v>1732.5</v>
      </c>
      <c r="Q4180" s="7">
        <f t="shared" si="1026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23"/>
        <v>7</v>
      </c>
      <c r="C4181" s="5">
        <f t="shared" si="1024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5"/>
        <v>45856</v>
      </c>
      <c r="L4181" s="5">
        <v>7</v>
      </c>
      <c r="M4181" s="5">
        <v>2025</v>
      </c>
      <c r="N4181" s="135">
        <v>920</v>
      </c>
      <c r="P4181" s="12">
        <v>920</v>
      </c>
      <c r="Q4181" s="7">
        <f t="shared" si="1026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23"/>
        <v>7</v>
      </c>
      <c r="C4182" s="5">
        <f t="shared" si="1024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5"/>
        <v>45979</v>
      </c>
      <c r="L4182" s="5">
        <v>11</v>
      </c>
      <c r="M4182" s="5">
        <v>2025</v>
      </c>
      <c r="N4182" s="135">
        <v>7762.5</v>
      </c>
      <c r="P4182" s="12">
        <f t="shared" ref="P4182:P4187" si="1029">SUM(N4182+O4182)</f>
        <v>7762.5</v>
      </c>
      <c r="Q4182" s="7">
        <f t="shared" si="1026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23"/>
        <v>7</v>
      </c>
      <c r="C4183" s="5">
        <f t="shared" si="1024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5"/>
        <v>45979</v>
      </c>
      <c r="L4183" s="5">
        <v>11</v>
      </c>
      <c r="M4183" s="5">
        <v>2025</v>
      </c>
      <c r="N4183" s="135">
        <v>3219</v>
      </c>
      <c r="P4183" s="12">
        <f t="shared" si="1029"/>
        <v>3219</v>
      </c>
      <c r="Q4183" s="7">
        <f t="shared" si="1026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23"/>
        <v>7</v>
      </c>
      <c r="C4184" s="5">
        <f t="shared" si="1024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5"/>
        <v>45979</v>
      </c>
      <c r="L4184" s="5">
        <v>11</v>
      </c>
      <c r="M4184" s="5">
        <v>2025</v>
      </c>
      <c r="N4184" s="135">
        <v>230.4</v>
      </c>
      <c r="P4184" s="12">
        <f t="shared" si="1029"/>
        <v>230.4</v>
      </c>
      <c r="Q4184" s="7">
        <f t="shared" si="1026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23"/>
        <v>7</v>
      </c>
      <c r="C4185" s="5">
        <f t="shared" si="1024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5"/>
        <v>45979</v>
      </c>
      <c r="L4185" s="5">
        <v>11</v>
      </c>
      <c r="M4185" s="5">
        <v>2025</v>
      </c>
      <c r="N4185" s="135">
        <v>440</v>
      </c>
      <c r="P4185" s="12">
        <f t="shared" si="1029"/>
        <v>440</v>
      </c>
      <c r="Q4185" s="7">
        <f t="shared" si="1026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23"/>
        <v>7</v>
      </c>
      <c r="C4186" s="5">
        <f t="shared" si="1024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5"/>
        <v>45979</v>
      </c>
      <c r="L4186" s="5">
        <v>11</v>
      </c>
      <c r="M4186" s="5">
        <v>2025</v>
      </c>
      <c r="N4186" s="135">
        <v>395</v>
      </c>
      <c r="P4186" s="12">
        <f t="shared" si="1029"/>
        <v>395</v>
      </c>
      <c r="Q4186" s="7">
        <f t="shared" si="1026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23"/>
        <v>7</v>
      </c>
      <c r="C4187" s="5">
        <f t="shared" si="1024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5"/>
        <v>45979</v>
      </c>
      <c r="L4187" s="5">
        <v>11</v>
      </c>
      <c r="M4187" s="5">
        <v>2025</v>
      </c>
      <c r="N4187" s="135">
        <v>840</v>
      </c>
      <c r="P4187" s="12">
        <f t="shared" si="1029"/>
        <v>840</v>
      </c>
      <c r="Q4187" s="7">
        <f t="shared" si="1026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23"/>
        <v>7</v>
      </c>
      <c r="C4188" s="5">
        <f t="shared" si="1024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5"/>
        <v>45860</v>
      </c>
      <c r="L4188" s="5">
        <v>7</v>
      </c>
      <c r="M4188" s="5">
        <v>2025</v>
      </c>
      <c r="N4188" s="135">
        <v>250</v>
      </c>
      <c r="P4188" s="12">
        <v>250</v>
      </c>
      <c r="Q4188" s="7">
        <f t="shared" si="1026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23"/>
        <v>7</v>
      </c>
      <c r="C4189" s="5">
        <f t="shared" si="1024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5"/>
        <v>45860</v>
      </c>
      <c r="L4189" s="5">
        <v>7</v>
      </c>
      <c r="M4189" s="5">
        <v>2025</v>
      </c>
      <c r="N4189" s="135">
        <v>12960</v>
      </c>
      <c r="P4189" s="12">
        <v>12960</v>
      </c>
      <c r="Q4189" s="7">
        <f t="shared" si="1026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23"/>
        <v>7</v>
      </c>
      <c r="C4190" s="5">
        <f t="shared" si="1024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5"/>
        <v>45860</v>
      </c>
      <c r="L4190" s="5">
        <v>7</v>
      </c>
      <c r="M4190" s="5">
        <v>2025</v>
      </c>
      <c r="N4190" s="135">
        <v>4248</v>
      </c>
      <c r="P4190" s="12">
        <v>4248</v>
      </c>
      <c r="Q4190" s="7">
        <f t="shared" si="1026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23"/>
        <v>7</v>
      </c>
      <c r="C4191" s="5">
        <f t="shared" si="1024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5"/>
        <v>45860</v>
      </c>
      <c r="L4191" s="5">
        <v>7</v>
      </c>
      <c r="M4191" s="5">
        <v>2025</v>
      </c>
      <c r="N4191" s="135">
        <v>2970</v>
      </c>
      <c r="P4191" s="12">
        <v>2970</v>
      </c>
      <c r="Q4191" s="7">
        <f t="shared" si="1026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23"/>
        <v>7</v>
      </c>
      <c r="C4192" s="5">
        <f t="shared" si="1024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5"/>
        <v>45860</v>
      </c>
      <c r="L4192" s="5">
        <v>7</v>
      </c>
      <c r="M4192" s="5">
        <v>2025</v>
      </c>
      <c r="N4192" s="135">
        <v>460</v>
      </c>
      <c r="P4192" s="12">
        <v>460</v>
      </c>
      <c r="Q4192" s="7">
        <f t="shared" si="1026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23"/>
        <v>7</v>
      </c>
      <c r="C4193" s="5">
        <f t="shared" si="1024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5"/>
        <v>45860</v>
      </c>
      <c r="L4193" s="5">
        <v>7</v>
      </c>
      <c r="M4193" s="5">
        <v>2025</v>
      </c>
      <c r="N4193" s="135">
        <v>1000</v>
      </c>
      <c r="P4193" s="12">
        <v>1000</v>
      </c>
      <c r="Q4193" s="7">
        <f t="shared" si="1026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23"/>
        <v>7</v>
      </c>
      <c r="C4194" s="5">
        <f t="shared" si="1024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5"/>
        <v>45864</v>
      </c>
      <c r="L4194" s="5">
        <v>7</v>
      </c>
      <c r="M4194" s="5">
        <v>2025</v>
      </c>
      <c r="N4194" s="135">
        <v>408.7</v>
      </c>
      <c r="O4194" s="6">
        <f t="shared" ref="O4194:O4195" si="1030">-N4194</f>
        <v>-408.7</v>
      </c>
      <c r="P4194" s="12">
        <f t="shared" ref="P4194:P4195" si="1031">SUM(N4194+O4194)</f>
        <v>0</v>
      </c>
      <c r="Q4194" s="7">
        <f t="shared" si="1026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23"/>
        <v>7</v>
      </c>
      <c r="C4195" s="5">
        <f t="shared" si="1024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5"/>
        <v>45864</v>
      </c>
      <c r="L4195" s="5">
        <v>7</v>
      </c>
      <c r="M4195" s="5">
        <v>2025</v>
      </c>
      <c r="N4195" s="135">
        <v>57.5</v>
      </c>
      <c r="O4195" s="6">
        <f t="shared" si="1030"/>
        <v>-57.5</v>
      </c>
      <c r="P4195" s="12">
        <f t="shared" si="1031"/>
        <v>0</v>
      </c>
      <c r="Q4195" s="7">
        <f t="shared" si="1026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23"/>
        <v>7</v>
      </c>
      <c r="C4196" s="5">
        <f t="shared" si="1024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5"/>
        <v>45866</v>
      </c>
      <c r="L4196" s="5">
        <v>7</v>
      </c>
      <c r="M4196" s="5">
        <v>2025</v>
      </c>
      <c r="N4196" s="135">
        <v>1687.5</v>
      </c>
      <c r="O4196" s="6">
        <f>-N4196</f>
        <v>-1687.5</v>
      </c>
      <c r="P4196" s="12">
        <f t="shared" ref="P4196:P4197" si="1032">SUM(N4196+O4196)</f>
        <v>0</v>
      </c>
      <c r="Q4196" s="7">
        <f t="shared" si="1026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23"/>
        <v>7</v>
      </c>
      <c r="C4197" s="5">
        <f t="shared" si="1024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5"/>
        <v>45866</v>
      </c>
      <c r="L4197" s="5">
        <v>7</v>
      </c>
      <c r="M4197" s="5">
        <v>2025</v>
      </c>
      <c r="N4197" s="135">
        <v>432</v>
      </c>
      <c r="O4197" s="6">
        <f>-N4197</f>
        <v>-432</v>
      </c>
      <c r="P4197" s="12">
        <f t="shared" si="1032"/>
        <v>0</v>
      </c>
      <c r="Q4197" s="7">
        <f t="shared" si="1026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23"/>
        <v>7</v>
      </c>
      <c r="C4198" s="5">
        <f t="shared" si="1024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5"/>
        <v>45866</v>
      </c>
      <c r="L4198" s="5">
        <v>7</v>
      </c>
      <c r="M4198" s="5">
        <v>2025</v>
      </c>
      <c r="N4198" s="135">
        <v>125</v>
      </c>
      <c r="P4198" s="12">
        <v>125</v>
      </c>
      <c r="Q4198" s="7">
        <f t="shared" si="1026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23"/>
        <v>7</v>
      </c>
      <c r="C4199" s="5">
        <f t="shared" si="1024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5"/>
        <v>45866</v>
      </c>
      <c r="L4199" s="5">
        <v>7</v>
      </c>
      <c r="M4199" s="5">
        <v>2025</v>
      </c>
      <c r="N4199" s="135">
        <v>4860</v>
      </c>
      <c r="P4199" s="12">
        <v>4860</v>
      </c>
      <c r="Q4199" s="7">
        <f t="shared" si="1026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23"/>
        <v>7</v>
      </c>
      <c r="C4200" s="5">
        <f t="shared" si="1024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5"/>
        <v>45866</v>
      </c>
      <c r="L4200" s="5">
        <v>7</v>
      </c>
      <c r="M4200" s="5">
        <v>2025</v>
      </c>
      <c r="N4200" s="135">
        <v>990</v>
      </c>
      <c r="P4200" s="12">
        <v>990</v>
      </c>
      <c r="Q4200" s="7">
        <f t="shared" si="1026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23"/>
        <v>7</v>
      </c>
      <c r="C4201" s="5">
        <f t="shared" si="1024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5"/>
        <v>45866</v>
      </c>
      <c r="L4201" s="5">
        <v>7</v>
      </c>
      <c r="M4201" s="5">
        <v>2025</v>
      </c>
      <c r="N4201" s="135">
        <v>460</v>
      </c>
      <c r="P4201" s="12">
        <v>460</v>
      </c>
      <c r="Q4201" s="7">
        <f t="shared" si="1026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23"/>
        <v>7</v>
      </c>
      <c r="C4202" s="5">
        <f t="shared" si="1024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5"/>
        <v>45866</v>
      </c>
      <c r="L4202" s="5">
        <v>7</v>
      </c>
      <c r="M4202" s="5">
        <v>2025</v>
      </c>
      <c r="N4202" s="135">
        <v>1000</v>
      </c>
      <c r="P4202" s="12">
        <v>1000</v>
      </c>
      <c r="Q4202" s="7">
        <f t="shared" si="1026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23"/>
        <v>7</v>
      </c>
      <c r="C4203" s="5">
        <f t="shared" si="1024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5"/>
        <v>45867</v>
      </c>
      <c r="L4203" s="5">
        <v>7</v>
      </c>
      <c r="M4203" s="5">
        <v>2025</v>
      </c>
      <c r="N4203" s="135">
        <v>1710</v>
      </c>
      <c r="P4203" s="12">
        <v>1710</v>
      </c>
      <c r="Q4203" s="7">
        <f t="shared" si="1026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23"/>
        <v>7</v>
      </c>
      <c r="C4204" s="5">
        <f t="shared" si="1024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5"/>
        <v>45867</v>
      </c>
      <c r="L4204" s="5">
        <v>7</v>
      </c>
      <c r="M4204" s="5">
        <v>2025</v>
      </c>
      <c r="N4204" s="135">
        <v>187.5</v>
      </c>
      <c r="P4204" s="12">
        <v>187.5</v>
      </c>
      <c r="Q4204" s="7">
        <f t="shared" si="1026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23"/>
        <v>7</v>
      </c>
      <c r="C4205" s="5">
        <f t="shared" si="1024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5"/>
        <v>45867</v>
      </c>
      <c r="L4205" s="5">
        <v>7</v>
      </c>
      <c r="M4205" s="5">
        <v>2025</v>
      </c>
      <c r="N4205" s="135">
        <v>110</v>
      </c>
      <c r="P4205" s="12">
        <v>110</v>
      </c>
      <c r="Q4205" s="7">
        <f t="shared" si="1026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23"/>
        <v>7</v>
      </c>
      <c r="C4206" s="5">
        <f t="shared" si="1024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5"/>
        <v>45867</v>
      </c>
      <c r="L4206" s="5">
        <v>7</v>
      </c>
      <c r="M4206" s="5">
        <v>2025</v>
      </c>
      <c r="N4206" s="135">
        <v>390</v>
      </c>
      <c r="P4206" s="12">
        <v>390</v>
      </c>
      <c r="Q4206" s="7">
        <f t="shared" si="1026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23"/>
        <v>7</v>
      </c>
      <c r="C4207" s="5">
        <f t="shared" si="1024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5"/>
        <v>45867</v>
      </c>
      <c r="L4207" s="5">
        <v>7</v>
      </c>
      <c r="M4207" s="5">
        <v>2025</v>
      </c>
      <c r="N4207" s="135">
        <v>1642.5</v>
      </c>
      <c r="O4207" s="6">
        <f t="shared" ref="O4207:O4208" si="1033">-N4207</f>
        <v>-1642.5</v>
      </c>
      <c r="P4207" s="12">
        <f t="shared" ref="P4207:P4208" si="1034">SUM(N4207+O4207)</f>
        <v>0</v>
      </c>
      <c r="Q4207" s="7">
        <f t="shared" si="1026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23"/>
        <v>7</v>
      </c>
      <c r="C4208" s="5">
        <f t="shared" si="1024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5"/>
        <v>45867</v>
      </c>
      <c r="L4208" s="5">
        <v>7</v>
      </c>
      <c r="M4208" s="5">
        <v>2025</v>
      </c>
      <c r="N4208" s="135">
        <v>57.5</v>
      </c>
      <c r="O4208" s="6">
        <f t="shared" si="1033"/>
        <v>-57.5</v>
      </c>
      <c r="P4208" s="12">
        <f t="shared" si="1034"/>
        <v>0</v>
      </c>
      <c r="Q4208" s="7">
        <f t="shared" si="1026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23"/>
        <v>7</v>
      </c>
      <c r="C4209" s="5">
        <f t="shared" si="1024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5"/>
        <v>45868</v>
      </c>
      <c r="L4209" s="5">
        <v>7</v>
      </c>
      <c r="M4209" s="5">
        <v>2025</v>
      </c>
      <c r="N4209" s="135">
        <v>3420</v>
      </c>
      <c r="P4209" s="12">
        <v>3420</v>
      </c>
      <c r="Q4209" s="7">
        <f t="shared" si="1026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23"/>
        <v>7</v>
      </c>
      <c r="C4210" s="5">
        <f t="shared" si="1024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5"/>
        <v>45868</v>
      </c>
      <c r="L4210" s="5">
        <v>7</v>
      </c>
      <c r="M4210" s="5">
        <v>2025</v>
      </c>
      <c r="N4210" s="135">
        <v>876</v>
      </c>
      <c r="P4210" s="12">
        <v>876</v>
      </c>
      <c r="Q4210" s="7">
        <f t="shared" si="1026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23"/>
        <v>7</v>
      </c>
      <c r="C4211" s="5">
        <f t="shared" si="1024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5"/>
        <v>45868</v>
      </c>
      <c r="L4211" s="5">
        <v>7</v>
      </c>
      <c r="M4211" s="5">
        <v>2025</v>
      </c>
      <c r="N4211" s="135">
        <v>394.2</v>
      </c>
      <c r="P4211" s="12">
        <v>394.2</v>
      </c>
      <c r="Q4211" s="7">
        <f t="shared" si="1026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23"/>
        <v>7</v>
      </c>
      <c r="C4212" s="5">
        <f t="shared" si="1024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5"/>
        <v>45868</v>
      </c>
      <c r="L4212" s="5">
        <v>7</v>
      </c>
      <c r="M4212" s="5">
        <v>2025</v>
      </c>
      <c r="N4212" s="135">
        <v>280</v>
      </c>
      <c r="P4212" s="12">
        <v>280</v>
      </c>
      <c r="Q4212" s="7">
        <f t="shared" si="1026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23"/>
        <v>7</v>
      </c>
      <c r="C4213" s="5">
        <f t="shared" si="1024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5"/>
        <v>45868</v>
      </c>
      <c r="L4213" s="5">
        <v>7</v>
      </c>
      <c r="M4213" s="5">
        <v>2025</v>
      </c>
      <c r="N4213" s="135">
        <v>563.20000000000005</v>
      </c>
      <c r="P4213" s="12">
        <v>563.20000000000005</v>
      </c>
      <c r="Q4213" s="7">
        <f t="shared" si="1026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23"/>
        <v>7</v>
      </c>
      <c r="C4214" s="5">
        <f t="shared" si="1024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5"/>
        <v>45868</v>
      </c>
      <c r="L4214" s="5">
        <v>7</v>
      </c>
      <c r="M4214" s="5">
        <v>2025</v>
      </c>
      <c r="N4214" s="135">
        <v>1108.4000000000001</v>
      </c>
      <c r="P4214" s="12">
        <v>1108.4000000000001</v>
      </c>
      <c r="Q4214" s="7">
        <f t="shared" si="1026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23"/>
        <v>7</v>
      </c>
      <c r="C4215" s="5">
        <f t="shared" si="1024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5"/>
        <v>45868</v>
      </c>
      <c r="L4215" s="5">
        <v>7</v>
      </c>
      <c r="M4215" s="5">
        <v>2025</v>
      </c>
      <c r="N4215" s="135">
        <v>360</v>
      </c>
      <c r="P4215" s="12">
        <v>360</v>
      </c>
      <c r="Q4215" s="7">
        <f t="shared" si="1026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23"/>
        <v>7</v>
      </c>
      <c r="C4216" s="5">
        <f t="shared" si="1024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5"/>
        <v>45868</v>
      </c>
      <c r="L4216" s="5">
        <v>7</v>
      </c>
      <c r="M4216" s="5">
        <v>2025</v>
      </c>
      <c r="N4216" s="135">
        <v>320</v>
      </c>
      <c r="P4216" s="12">
        <v>320</v>
      </c>
      <c r="Q4216" s="7">
        <f t="shared" si="1026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23"/>
        <v>7</v>
      </c>
      <c r="C4217" s="5">
        <f t="shared" si="1024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5"/>
        <v>45869</v>
      </c>
      <c r="L4217" s="5">
        <v>7</v>
      </c>
      <c r="M4217" s="5">
        <v>2025</v>
      </c>
      <c r="N4217" s="135">
        <v>1710</v>
      </c>
      <c r="O4217" s="6">
        <f t="shared" ref="O4217:O4226" si="1035">-N4217</f>
        <v>-1710</v>
      </c>
      <c r="P4217" s="12">
        <f t="shared" ref="P4217:P4226" si="1036">SUM(N4217+O4217)</f>
        <v>0</v>
      </c>
      <c r="Q4217" s="7">
        <f t="shared" si="1026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23"/>
        <v>7</v>
      </c>
      <c r="C4218" s="5">
        <f t="shared" si="1024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5"/>
        <v>45869</v>
      </c>
      <c r="L4218" s="5">
        <v>7</v>
      </c>
      <c r="M4218" s="5">
        <v>2025</v>
      </c>
      <c r="N4218" s="135">
        <v>438</v>
      </c>
      <c r="O4218" s="6">
        <f t="shared" si="1035"/>
        <v>-438</v>
      </c>
      <c r="P4218" s="12">
        <f t="shared" si="1036"/>
        <v>0</v>
      </c>
      <c r="Q4218" s="7">
        <f t="shared" si="1026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23"/>
        <v>7</v>
      </c>
      <c r="C4219" s="5">
        <f t="shared" si="1024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5"/>
        <v>45869</v>
      </c>
      <c r="L4219" s="5">
        <v>7</v>
      </c>
      <c r="M4219" s="5">
        <v>2025</v>
      </c>
      <c r="N4219" s="135">
        <v>567.6</v>
      </c>
      <c r="O4219" s="6">
        <f t="shared" si="1035"/>
        <v>-567.6</v>
      </c>
      <c r="P4219" s="12">
        <f t="shared" si="1036"/>
        <v>0</v>
      </c>
      <c r="Q4219" s="7">
        <f t="shared" si="1026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23"/>
        <v>7</v>
      </c>
      <c r="C4220" s="5">
        <f t="shared" si="1024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5"/>
        <v>45869</v>
      </c>
      <c r="L4220" s="5">
        <v>7</v>
      </c>
      <c r="M4220" s="5">
        <v>2025</v>
      </c>
      <c r="N4220" s="135">
        <v>115</v>
      </c>
      <c r="O4220" s="6">
        <f t="shared" si="1035"/>
        <v>-115</v>
      </c>
      <c r="P4220" s="12">
        <f t="shared" si="1036"/>
        <v>0</v>
      </c>
      <c r="Q4220" s="7">
        <f t="shared" si="1026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23"/>
        <v>7</v>
      </c>
      <c r="C4221" s="5">
        <f t="shared" si="1024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5"/>
        <v>45869</v>
      </c>
      <c r="L4221" s="5">
        <v>7</v>
      </c>
      <c r="M4221" s="5">
        <v>2025</v>
      </c>
      <c r="N4221" s="135">
        <v>27.5</v>
      </c>
      <c r="O4221" s="6">
        <f t="shared" si="1035"/>
        <v>-27.5</v>
      </c>
      <c r="P4221" s="12">
        <f t="shared" si="1036"/>
        <v>0</v>
      </c>
      <c r="Q4221" s="7">
        <f t="shared" si="1026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23"/>
        <v>7</v>
      </c>
      <c r="C4222" s="5">
        <f t="shared" si="1024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5"/>
        <v>45869</v>
      </c>
      <c r="L4222" s="5">
        <v>7</v>
      </c>
      <c r="M4222" s="5">
        <v>2025</v>
      </c>
      <c r="N4222" s="135">
        <v>25</v>
      </c>
      <c r="O4222" s="6">
        <f t="shared" si="1035"/>
        <v>-25</v>
      </c>
      <c r="P4222" s="12">
        <f t="shared" si="1036"/>
        <v>0</v>
      </c>
      <c r="Q4222" s="7">
        <f t="shared" si="1026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23"/>
        <v>7</v>
      </c>
      <c r="C4223" s="5">
        <f t="shared" si="1024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5"/>
        <v>45869</v>
      </c>
      <c r="L4223" s="5">
        <v>7</v>
      </c>
      <c r="M4223" s="5">
        <v>2025</v>
      </c>
      <c r="N4223" s="135">
        <v>36</v>
      </c>
      <c r="O4223" s="6">
        <f t="shared" si="1035"/>
        <v>-36</v>
      </c>
      <c r="P4223" s="12">
        <f t="shared" si="1036"/>
        <v>0</v>
      </c>
      <c r="Q4223" s="7">
        <f t="shared" si="1026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23"/>
        <v>7</v>
      </c>
      <c r="C4224" s="5">
        <f t="shared" si="1024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5"/>
        <v>45869</v>
      </c>
      <c r="L4224" s="5">
        <v>7</v>
      </c>
      <c r="M4224" s="5">
        <v>2025</v>
      </c>
      <c r="N4224" s="135">
        <v>174</v>
      </c>
      <c r="O4224" s="6">
        <f t="shared" si="1035"/>
        <v>-174</v>
      </c>
      <c r="P4224" s="12">
        <f t="shared" si="1036"/>
        <v>0</v>
      </c>
      <c r="Q4224" s="7">
        <f t="shared" si="1026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23"/>
        <v>7</v>
      </c>
      <c r="C4225" s="5">
        <f t="shared" si="1024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5"/>
        <v>45869</v>
      </c>
      <c r="L4225" s="5">
        <v>7</v>
      </c>
      <c r="M4225" s="5">
        <v>2025</v>
      </c>
      <c r="N4225" s="135">
        <v>26</v>
      </c>
      <c r="O4225" s="6">
        <f t="shared" si="1035"/>
        <v>-26</v>
      </c>
      <c r="P4225" s="12">
        <f t="shared" si="1036"/>
        <v>0</v>
      </c>
      <c r="Q4225" s="7">
        <f t="shared" si="1026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23"/>
        <v>7</v>
      </c>
      <c r="C4226" s="5">
        <f t="shared" si="1024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5"/>
        <v>45869</v>
      </c>
      <c r="L4226" s="5">
        <v>7</v>
      </c>
      <c r="M4226" s="5">
        <v>2025</v>
      </c>
      <c r="N4226" s="135">
        <v>10</v>
      </c>
      <c r="O4226" s="6">
        <f t="shared" si="1035"/>
        <v>-10</v>
      </c>
      <c r="P4226" s="12">
        <f t="shared" si="1036"/>
        <v>0</v>
      </c>
      <c r="Q4226" s="7">
        <f t="shared" si="1026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7">MONTH(A4227)</f>
        <v>7</v>
      </c>
      <c r="C4227" s="5">
        <f t="shared" ref="C4227:C4229" si="1038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9">A4227+J4227</f>
        <v>45869</v>
      </c>
      <c r="L4227" s="5">
        <v>7</v>
      </c>
      <c r="M4227" s="5"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3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7"/>
        <v>7</v>
      </c>
      <c r="C4228" s="5">
        <f t="shared" si="1038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9"/>
        <v>45869</v>
      </c>
      <c r="L4228" s="5">
        <v>7</v>
      </c>
      <c r="M4228" s="5"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7"/>
        <v>7</v>
      </c>
      <c r="C4229" s="5">
        <f t="shared" si="1038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9"/>
        <v>45869</v>
      </c>
      <c r="L4229" s="5">
        <v>7</v>
      </c>
      <c r="M4229" s="5"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1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1" t="s">
        <v>4095</v>
      </c>
      <c r="E4230" s="5" t="str">
        <f>VLOOKUP(F4230,'Set up'!$A$2:$C$70,2,FALSE)</f>
        <v>C00000064</v>
      </c>
      <c r="F4230" s="152" t="s">
        <v>4059</v>
      </c>
      <c r="G4230" s="152" t="s">
        <v>4131</v>
      </c>
      <c r="H4230" s="151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9"/>
        <v>45871</v>
      </c>
      <c r="L4230" s="5">
        <v>7</v>
      </c>
      <c r="M4230" s="5">
        <v>2025</v>
      </c>
      <c r="N4230" s="157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1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1" t="s">
        <v>4096</v>
      </c>
      <c r="E4231" s="5" t="e">
        <f>VLOOKUP(F4231,'Set up'!$A$2:$C$70,2,FALSE)</f>
        <v>#N/A</v>
      </c>
      <c r="F4231" s="152" t="s">
        <v>4130</v>
      </c>
      <c r="G4231" s="152" t="s">
        <v>3122</v>
      </c>
      <c r="H4231" s="151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9"/>
        <v>#N/A</v>
      </c>
      <c r="L4231" s="5">
        <v>7</v>
      </c>
      <c r="M4231" s="5">
        <v>2025</v>
      </c>
      <c r="N4231" s="157">
        <v>1710</v>
      </c>
      <c r="P4231" s="12"/>
      <c r="Q4231" s="7">
        <f t="shared" ref="Q4231:Q4294" si="1047">SUM(Q4230+N4231)</f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1" t="s">
        <v>4079</v>
      </c>
      <c r="B4232" s="5">
        <f t="shared" si="1045"/>
        <v>8</v>
      </c>
      <c r="C4232" s="5">
        <f t="shared" si="1046"/>
        <v>2025</v>
      </c>
      <c r="D4232" s="151" t="s">
        <v>4096</v>
      </c>
      <c r="E4232" s="5" t="e">
        <f>VLOOKUP(F4232,'Set up'!$A$2:$C$70,2,FALSE)</f>
        <v>#N/A</v>
      </c>
      <c r="F4232" s="152" t="s">
        <v>4130</v>
      </c>
      <c r="G4232" s="152" t="s">
        <v>707</v>
      </c>
      <c r="H4232" s="151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9"/>
        <v>#N/A</v>
      </c>
      <c r="L4232" s="5">
        <v>7</v>
      </c>
      <c r="M4232" s="5">
        <v>2025</v>
      </c>
      <c r="N4232" s="157">
        <v>394.2</v>
      </c>
      <c r="P4232" s="12"/>
      <c r="Q4232" s="7">
        <f t="shared" si="1047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1" t="s">
        <v>4079</v>
      </c>
      <c r="B4233" s="5">
        <f t="shared" si="1045"/>
        <v>8</v>
      </c>
      <c r="C4233" s="5">
        <f t="shared" si="1046"/>
        <v>2025</v>
      </c>
      <c r="D4233" s="151" t="s">
        <v>4097</v>
      </c>
      <c r="E4233" s="5" t="str">
        <f>VLOOKUP(F4233,'Set up'!$A$2:$C$70,2,FALSE)</f>
        <v>C00000042</v>
      </c>
      <c r="F4233" s="152" t="s">
        <v>2012</v>
      </c>
      <c r="G4233" s="152" t="s">
        <v>2646</v>
      </c>
      <c r="H4233" s="151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9"/>
        <v>45873</v>
      </c>
      <c r="L4233" s="5">
        <v>7</v>
      </c>
      <c r="M4233" s="5">
        <v>2025</v>
      </c>
      <c r="N4233" s="157">
        <v>187.5</v>
      </c>
      <c r="P4233" s="12"/>
      <c r="Q4233" s="7">
        <f t="shared" si="1047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1" t="s">
        <v>4079</v>
      </c>
      <c r="B4234" s="5">
        <f t="shared" si="1045"/>
        <v>8</v>
      </c>
      <c r="C4234" s="5">
        <f t="shared" si="1046"/>
        <v>2025</v>
      </c>
      <c r="D4234" s="151" t="s">
        <v>4098</v>
      </c>
      <c r="E4234" s="5" t="str">
        <f>VLOOKUP(F4234,'Set up'!$A$2:$C$70,2,FALSE)</f>
        <v>C00000042</v>
      </c>
      <c r="F4234" s="152" t="s">
        <v>2012</v>
      </c>
      <c r="G4234" s="152" t="s">
        <v>3645</v>
      </c>
      <c r="H4234" s="151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9"/>
        <v>45873</v>
      </c>
      <c r="L4234" s="5">
        <v>7</v>
      </c>
      <c r="M4234" s="5">
        <v>2025</v>
      </c>
      <c r="N4234" s="157">
        <v>8100</v>
      </c>
      <c r="P4234" s="12"/>
      <c r="Q4234" s="7">
        <f t="shared" si="1047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1" t="s">
        <v>4079</v>
      </c>
      <c r="B4235" s="5">
        <f t="shared" si="1045"/>
        <v>8</v>
      </c>
      <c r="C4235" s="5">
        <f t="shared" si="1046"/>
        <v>2025</v>
      </c>
      <c r="D4235" s="151" t="s">
        <v>4098</v>
      </c>
      <c r="E4235" s="5" t="str">
        <f>VLOOKUP(F4235,'Set up'!$A$2:$C$70,2,FALSE)</f>
        <v>C00000042</v>
      </c>
      <c r="F4235" s="152" t="s">
        <v>2012</v>
      </c>
      <c r="G4235" s="152" t="s">
        <v>1392</v>
      </c>
      <c r="H4235" s="151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9"/>
        <v>45873</v>
      </c>
      <c r="L4235" s="5">
        <v>7</v>
      </c>
      <c r="M4235" s="5">
        <v>2025</v>
      </c>
      <c r="N4235" s="157">
        <v>2655</v>
      </c>
      <c r="P4235" s="12"/>
      <c r="Q4235" s="7">
        <f t="shared" si="1047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1" t="s">
        <v>4079</v>
      </c>
      <c r="B4236" s="5">
        <f t="shared" si="1045"/>
        <v>8</v>
      </c>
      <c r="C4236" s="5">
        <f t="shared" si="1046"/>
        <v>2025</v>
      </c>
      <c r="D4236" s="151" t="s">
        <v>4098</v>
      </c>
      <c r="E4236" s="5" t="str">
        <f>VLOOKUP(F4236,'Set up'!$A$2:$C$70,2,FALSE)</f>
        <v>C00000042</v>
      </c>
      <c r="F4236" s="152" t="s">
        <v>2012</v>
      </c>
      <c r="G4236" s="152" t="s">
        <v>1922</v>
      </c>
      <c r="H4236" s="151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9"/>
        <v>45873</v>
      </c>
      <c r="L4236" s="5">
        <v>7</v>
      </c>
      <c r="M4236" s="5">
        <v>2025</v>
      </c>
      <c r="N4236" s="157">
        <v>1732.5</v>
      </c>
      <c r="P4236" s="12"/>
      <c r="Q4236" s="7">
        <f t="shared" si="1047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1" t="s">
        <v>4079</v>
      </c>
      <c r="B4237" s="5">
        <f t="shared" si="1045"/>
        <v>8</v>
      </c>
      <c r="C4237" s="5">
        <f t="shared" si="1046"/>
        <v>2025</v>
      </c>
      <c r="D4237" s="151" t="s">
        <v>4098</v>
      </c>
      <c r="E4237" s="5" t="str">
        <f>VLOOKUP(F4237,'Set up'!$A$2:$C$70,2,FALSE)</f>
        <v>C00000042</v>
      </c>
      <c r="F4237" s="152" t="s">
        <v>2012</v>
      </c>
      <c r="G4237" s="152" t="s">
        <v>1073</v>
      </c>
      <c r="H4237" s="151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9"/>
        <v>45873</v>
      </c>
      <c r="L4237" s="5">
        <v>7</v>
      </c>
      <c r="M4237" s="5">
        <v>2025</v>
      </c>
      <c r="N4237" s="157">
        <v>1000</v>
      </c>
      <c r="P4237" s="12"/>
      <c r="Q4237" s="7">
        <f t="shared" si="1047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1" t="s">
        <v>4080</v>
      </c>
      <c r="B4238" s="5">
        <f t="shared" si="1045"/>
        <v>8</v>
      </c>
      <c r="C4238" s="5">
        <f t="shared" si="1046"/>
        <v>2025</v>
      </c>
      <c r="D4238" s="151" t="s">
        <v>4099</v>
      </c>
      <c r="E4238" s="5" t="str">
        <f>VLOOKUP(F4238,'Set up'!$A$2:$C$70,2,FALSE)</f>
        <v>C00000061</v>
      </c>
      <c r="F4238" s="152" t="s">
        <v>3532</v>
      </c>
      <c r="G4238" s="152" t="s">
        <v>3122</v>
      </c>
      <c r="H4238" s="151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9"/>
        <v>45874</v>
      </c>
      <c r="L4238" s="5">
        <v>7</v>
      </c>
      <c r="M4238" s="5">
        <v>2025</v>
      </c>
      <c r="N4238" s="157">
        <v>1642.5</v>
      </c>
      <c r="P4238" s="12"/>
      <c r="Q4238" s="7">
        <f t="shared" si="1047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1" t="s">
        <v>4080</v>
      </c>
      <c r="B4239" s="5">
        <f t="shared" si="1045"/>
        <v>8</v>
      </c>
      <c r="C4239" s="5">
        <f t="shared" si="1046"/>
        <v>2025</v>
      </c>
      <c r="D4239" s="151" t="s">
        <v>4099</v>
      </c>
      <c r="E4239" s="5" t="str">
        <f>VLOOKUP(F4239,'Set up'!$A$2:$C$70,2,FALSE)</f>
        <v>C00000061</v>
      </c>
      <c r="F4239" s="152" t="s">
        <v>3532</v>
      </c>
      <c r="G4239" s="152" t="s">
        <v>2635</v>
      </c>
      <c r="H4239" s="151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9"/>
        <v>45874</v>
      </c>
      <c r="L4239" s="5">
        <v>7</v>
      </c>
      <c r="M4239" s="5">
        <v>2025</v>
      </c>
      <c r="N4239" s="157">
        <v>172.5</v>
      </c>
      <c r="P4239" s="12"/>
      <c r="Q4239" s="7">
        <f t="shared" si="1047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3" t="s">
        <v>4080</v>
      </c>
      <c r="B4240" s="154">
        <f t="shared" si="1045"/>
        <v>8</v>
      </c>
      <c r="C4240" s="154">
        <f t="shared" si="1046"/>
        <v>2025</v>
      </c>
      <c r="D4240" s="153" t="s">
        <v>4128</v>
      </c>
      <c r="E4240" s="154" t="str">
        <f>VLOOKUP(F4240,'Set up'!$A$2:$C$70,2,FALSE)</f>
        <v>C00000006</v>
      </c>
      <c r="F4240" s="152" t="s">
        <v>43</v>
      </c>
      <c r="G4240" s="152" t="s">
        <v>3122</v>
      </c>
      <c r="H4240" s="151">
        <v>1</v>
      </c>
      <c r="I4240" s="154" t="str">
        <f>VLOOKUP(F4240,'Set up'!$A$2:$C$70,3,FALSE)</f>
        <v>Cash</v>
      </c>
      <c r="J4240" s="154">
        <f>VLOOKUP(F4240,'Set up'!$A$2:$D$70,4,FALSE)</f>
        <v>0</v>
      </c>
      <c r="K4240" s="4">
        <f t="shared" si="1039"/>
        <v>45874</v>
      </c>
      <c r="L4240" s="154">
        <v>7</v>
      </c>
      <c r="M4240" s="154">
        <v>2025</v>
      </c>
      <c r="N4240" s="157">
        <v>1687.5</v>
      </c>
      <c r="O4240" s="34"/>
      <c r="P4240" s="34"/>
      <c r="Q4240" s="148">
        <f t="shared" si="1047"/>
        <v>7014905.9500000039</v>
      </c>
      <c r="R4240" s="156" t="str">
        <f>VLOOKUP(F4240,'Set up'!$A$2:$E$70,5,FALSE)</f>
        <v>Chq</v>
      </c>
    </row>
    <row r="4241" spans="1:18" ht="16.2" customHeight="1" x14ac:dyDescent="0.3">
      <c r="A4241" s="151" t="s">
        <v>4080</v>
      </c>
      <c r="B4241" s="5">
        <f t="shared" si="1045"/>
        <v>8</v>
      </c>
      <c r="C4241" s="5">
        <f t="shared" si="1046"/>
        <v>2025</v>
      </c>
      <c r="D4241" s="151" t="s">
        <v>4128</v>
      </c>
      <c r="E4241" s="5" t="str">
        <f>VLOOKUP(F4241,'Set up'!$A$2:$C$70,2,FALSE)</f>
        <v>C00000006</v>
      </c>
      <c r="F4241" s="152" t="s">
        <v>43</v>
      </c>
      <c r="G4241" s="152" t="s">
        <v>1796</v>
      </c>
      <c r="H4241" s="151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9"/>
        <v>45874</v>
      </c>
      <c r="L4241" s="5">
        <v>7</v>
      </c>
      <c r="M4241" s="5">
        <v>2025</v>
      </c>
      <c r="N4241" s="157">
        <v>648</v>
      </c>
      <c r="P4241" s="12"/>
      <c r="Q4241" s="7">
        <f t="shared" si="1047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1" t="s">
        <v>4081</v>
      </c>
      <c r="B4242" s="5">
        <f t="shared" si="1045"/>
        <v>8</v>
      </c>
      <c r="C4242" s="5">
        <f t="shared" si="1046"/>
        <v>2025</v>
      </c>
      <c r="D4242" s="151" t="s">
        <v>4100</v>
      </c>
      <c r="E4242" s="5" t="str">
        <f>VLOOKUP(F4242,'Set up'!$A$2:$C$70,2,FALSE)</f>
        <v>C00000050</v>
      </c>
      <c r="F4242" s="152" t="s">
        <v>2656</v>
      </c>
      <c r="G4242" s="152" t="s">
        <v>3615</v>
      </c>
      <c r="H4242" s="151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9"/>
        <v>45876</v>
      </c>
      <c r="L4242" s="5">
        <v>7</v>
      </c>
      <c r="M4242" s="5">
        <v>2025</v>
      </c>
      <c r="N4242" s="157">
        <v>1710</v>
      </c>
      <c r="P4242" s="12"/>
      <c r="Q4242" s="7">
        <f t="shared" si="1047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1" t="s">
        <v>4081</v>
      </c>
      <c r="B4243" s="5">
        <f t="shared" si="1045"/>
        <v>8</v>
      </c>
      <c r="C4243" s="5">
        <f t="shared" si="1046"/>
        <v>2025</v>
      </c>
      <c r="D4243" s="151" t="s">
        <v>4100</v>
      </c>
      <c r="E4243" s="5" t="str">
        <f>VLOOKUP(F4243,'Set up'!$A$2:$C$70,2,FALSE)</f>
        <v>C00000050</v>
      </c>
      <c r="F4243" s="152" t="s">
        <v>2656</v>
      </c>
      <c r="G4243" s="152" t="s">
        <v>2434</v>
      </c>
      <c r="H4243" s="151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9"/>
        <v>45876</v>
      </c>
      <c r="L4243" s="5">
        <v>7</v>
      </c>
      <c r="M4243" s="5">
        <v>2025</v>
      </c>
      <c r="N4243" s="157">
        <v>555</v>
      </c>
      <c r="P4243" s="12"/>
      <c r="Q4243" s="7">
        <f t="shared" si="1047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1" t="s">
        <v>4081</v>
      </c>
      <c r="B4244" s="5">
        <f t="shared" si="1045"/>
        <v>8</v>
      </c>
      <c r="C4244" s="5">
        <f t="shared" si="1046"/>
        <v>2025</v>
      </c>
      <c r="D4244" s="151" t="s">
        <v>4100</v>
      </c>
      <c r="E4244" s="5" t="str">
        <f>VLOOKUP(F4244,'Set up'!$A$2:$C$70,2,FALSE)</f>
        <v>C00000050</v>
      </c>
      <c r="F4244" s="152" t="s">
        <v>2656</v>
      </c>
      <c r="G4244" s="152" t="s">
        <v>2646</v>
      </c>
      <c r="H4244" s="151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9"/>
        <v>45876</v>
      </c>
      <c r="L4244" s="5">
        <v>7</v>
      </c>
      <c r="M4244" s="5">
        <v>2025</v>
      </c>
      <c r="N4244" s="157">
        <v>625</v>
      </c>
      <c r="P4244" s="12"/>
      <c r="Q4244" s="7">
        <f t="shared" si="1047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1" t="s">
        <v>4081</v>
      </c>
      <c r="B4245" s="5">
        <f t="shared" si="1045"/>
        <v>8</v>
      </c>
      <c r="C4245" s="5">
        <f t="shared" si="1046"/>
        <v>2025</v>
      </c>
      <c r="D4245" s="151" t="s">
        <v>4101</v>
      </c>
      <c r="E4245" s="5" t="str">
        <f>VLOOKUP(F4245,'Set up'!$A$2:$C$70,2,FALSE)</f>
        <v>C00000042</v>
      </c>
      <c r="F4245" s="152" t="s">
        <v>2012</v>
      </c>
      <c r="G4245" s="152" t="s">
        <v>2646</v>
      </c>
      <c r="H4245" s="151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9"/>
        <v>45876</v>
      </c>
      <c r="L4245" s="5">
        <v>7</v>
      </c>
      <c r="M4245" s="5">
        <v>2025</v>
      </c>
      <c r="N4245" s="157">
        <v>187.5</v>
      </c>
      <c r="P4245" s="12"/>
      <c r="Q4245" s="7">
        <f t="shared" si="1047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1" t="s">
        <v>4081</v>
      </c>
      <c r="B4246" s="5">
        <f t="shared" si="1045"/>
        <v>8</v>
      </c>
      <c r="C4246" s="5">
        <f t="shared" si="1046"/>
        <v>2025</v>
      </c>
      <c r="D4246" s="151" t="s">
        <v>4102</v>
      </c>
      <c r="E4246" s="5" t="str">
        <f>VLOOKUP(F4246,'Set up'!$A$2:$C$70,2,FALSE)</f>
        <v>C00000042</v>
      </c>
      <c r="F4246" s="152" t="s">
        <v>2012</v>
      </c>
      <c r="G4246" s="152" t="s">
        <v>3645</v>
      </c>
      <c r="H4246" s="151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9"/>
        <v>45876</v>
      </c>
      <c r="L4246" s="5">
        <v>7</v>
      </c>
      <c r="M4246" s="5">
        <v>2025</v>
      </c>
      <c r="N4246" s="157">
        <v>8100</v>
      </c>
      <c r="P4246" s="12"/>
      <c r="Q4246" s="7">
        <f t="shared" si="1047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1" t="s">
        <v>4081</v>
      </c>
      <c r="B4247" s="5">
        <f t="shared" si="1045"/>
        <v>8</v>
      </c>
      <c r="C4247" s="5">
        <f t="shared" si="1046"/>
        <v>2025</v>
      </c>
      <c r="D4247" s="151" t="s">
        <v>4102</v>
      </c>
      <c r="E4247" s="5" t="str">
        <f>VLOOKUP(F4247,'Set up'!$A$2:$C$70,2,FALSE)</f>
        <v>C00000042</v>
      </c>
      <c r="F4247" s="152" t="s">
        <v>2012</v>
      </c>
      <c r="G4247" s="152" t="s">
        <v>1392</v>
      </c>
      <c r="H4247" s="151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9"/>
        <v>45876</v>
      </c>
      <c r="L4247" s="5">
        <v>7</v>
      </c>
      <c r="M4247" s="5">
        <v>2025</v>
      </c>
      <c r="N4247" s="157">
        <v>2655</v>
      </c>
      <c r="P4247" s="12"/>
      <c r="Q4247" s="7">
        <f t="shared" si="1047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1" t="s">
        <v>4081</v>
      </c>
      <c r="B4248" s="5">
        <f t="shared" si="1045"/>
        <v>8</v>
      </c>
      <c r="C4248" s="5">
        <f t="shared" si="1046"/>
        <v>2025</v>
      </c>
      <c r="D4248" s="151" t="s">
        <v>4102</v>
      </c>
      <c r="E4248" s="5" t="str">
        <f>VLOOKUP(F4248,'Set up'!$A$2:$C$70,2,FALSE)</f>
        <v>C00000042</v>
      </c>
      <c r="F4248" s="152" t="s">
        <v>2012</v>
      </c>
      <c r="G4248" s="152" t="s">
        <v>1922</v>
      </c>
      <c r="H4248" s="151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9"/>
        <v>45876</v>
      </c>
      <c r="L4248" s="5">
        <v>7</v>
      </c>
      <c r="M4248" s="5">
        <v>2025</v>
      </c>
      <c r="N4248" s="157">
        <v>1732.5</v>
      </c>
      <c r="P4248" s="12"/>
      <c r="Q4248" s="7">
        <f t="shared" si="1047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1" t="s">
        <v>4081</v>
      </c>
      <c r="B4249" s="5">
        <f t="shared" si="1045"/>
        <v>8</v>
      </c>
      <c r="C4249" s="5">
        <f t="shared" si="1046"/>
        <v>2025</v>
      </c>
      <c r="D4249" s="151" t="s">
        <v>4102</v>
      </c>
      <c r="E4249" s="5" t="str">
        <f>VLOOKUP(F4249,'Set up'!$A$2:$C$70,2,FALSE)</f>
        <v>C00000042</v>
      </c>
      <c r="F4249" s="152" t="s">
        <v>2012</v>
      </c>
      <c r="G4249" s="152" t="s">
        <v>46</v>
      </c>
      <c r="H4249" s="151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9"/>
        <v>45876</v>
      </c>
      <c r="L4249" s="5">
        <v>7</v>
      </c>
      <c r="M4249" s="5">
        <v>2025</v>
      </c>
      <c r="N4249" s="157">
        <v>460</v>
      </c>
      <c r="P4249" s="12"/>
      <c r="Q4249" s="7">
        <f t="shared" si="1047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1" t="s">
        <v>4081</v>
      </c>
      <c r="B4250" s="5">
        <f t="shared" si="1045"/>
        <v>8</v>
      </c>
      <c r="C4250" s="5">
        <f t="shared" si="1046"/>
        <v>2025</v>
      </c>
      <c r="D4250" s="151" t="s">
        <v>4103</v>
      </c>
      <c r="E4250" s="5" t="str">
        <f>VLOOKUP(F4250,'Set up'!$A$2:$C$70,2,FALSE)</f>
        <v>C00000019</v>
      </c>
      <c r="F4250" s="152" t="s">
        <v>400</v>
      </c>
      <c r="G4250" s="152" t="s">
        <v>3122</v>
      </c>
      <c r="H4250" s="151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9"/>
        <v>45876</v>
      </c>
      <c r="L4250" s="5">
        <v>7</v>
      </c>
      <c r="M4250" s="5">
        <v>2025</v>
      </c>
      <c r="N4250" s="157">
        <v>1710</v>
      </c>
      <c r="P4250" s="12"/>
      <c r="Q4250" s="7">
        <f t="shared" si="1047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1" t="s">
        <v>4081</v>
      </c>
      <c r="B4251" s="5">
        <f t="shared" si="1045"/>
        <v>8</v>
      </c>
      <c r="C4251" s="5">
        <f t="shared" si="1046"/>
        <v>2025</v>
      </c>
      <c r="D4251" s="151" t="s">
        <v>4103</v>
      </c>
      <c r="E4251" s="5" t="str">
        <f>VLOOKUP(F4251,'Set up'!$A$2:$C$70,2,FALSE)</f>
        <v>C00000019</v>
      </c>
      <c r="F4251" s="152" t="s">
        <v>400</v>
      </c>
      <c r="G4251" s="152" t="s">
        <v>1411</v>
      </c>
      <c r="H4251" s="151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9"/>
        <v>45876</v>
      </c>
      <c r="L4251" s="5">
        <v>7</v>
      </c>
      <c r="M4251" s="5">
        <v>2025</v>
      </c>
      <c r="N4251" s="157">
        <v>405</v>
      </c>
      <c r="P4251" s="12"/>
      <c r="Q4251" s="7">
        <f t="shared" si="1047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1" t="s">
        <v>4081</v>
      </c>
      <c r="B4252" s="5">
        <f t="shared" si="1045"/>
        <v>8</v>
      </c>
      <c r="C4252" s="5">
        <f t="shared" si="1046"/>
        <v>2025</v>
      </c>
      <c r="D4252" s="151" t="s">
        <v>4103</v>
      </c>
      <c r="E4252" s="5" t="str">
        <f>VLOOKUP(F4252,'Set up'!$A$2:$C$70,2,FALSE)</f>
        <v>C00000019</v>
      </c>
      <c r="F4252" s="152" t="s">
        <v>400</v>
      </c>
      <c r="G4252" s="152" t="s">
        <v>46</v>
      </c>
      <c r="H4252" s="151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9"/>
        <v>45876</v>
      </c>
      <c r="L4252" s="5">
        <v>7</v>
      </c>
      <c r="M4252" s="5">
        <v>2025</v>
      </c>
      <c r="N4252" s="157">
        <v>115</v>
      </c>
      <c r="P4252" s="12"/>
      <c r="Q4252" s="7">
        <f t="shared" si="1047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1" t="s">
        <v>4081</v>
      </c>
      <c r="B4253" s="5">
        <f t="shared" si="1045"/>
        <v>8</v>
      </c>
      <c r="C4253" s="5">
        <f t="shared" si="1046"/>
        <v>2025</v>
      </c>
      <c r="D4253" s="151" t="s">
        <v>4103</v>
      </c>
      <c r="E4253" s="5" t="str">
        <f>VLOOKUP(F4253,'Set up'!$A$2:$C$70,2,FALSE)</f>
        <v>C00000019</v>
      </c>
      <c r="F4253" s="152" t="s">
        <v>400</v>
      </c>
      <c r="G4253" s="152" t="s">
        <v>894</v>
      </c>
      <c r="H4253" s="151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9"/>
        <v>45876</v>
      </c>
      <c r="L4253" s="5">
        <v>7</v>
      </c>
      <c r="M4253" s="5">
        <v>2025</v>
      </c>
      <c r="N4253" s="157">
        <v>150</v>
      </c>
      <c r="P4253" s="12"/>
      <c r="Q4253" s="7">
        <f t="shared" si="1047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1" t="s">
        <v>4082</v>
      </c>
      <c r="B4254" s="5">
        <f t="shared" si="1045"/>
        <v>8</v>
      </c>
      <c r="C4254" s="5">
        <f t="shared" si="1046"/>
        <v>2025</v>
      </c>
      <c r="D4254" s="151" t="s">
        <v>4104</v>
      </c>
      <c r="E4254" s="5" t="str">
        <f>VLOOKUP(F4254,'Set up'!$A$2:$C$70,2,FALSE)</f>
        <v>C00000019</v>
      </c>
      <c r="F4254" s="152" t="s">
        <v>400</v>
      </c>
      <c r="G4254" s="152" t="s">
        <v>1469</v>
      </c>
      <c r="H4254" s="151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9"/>
        <v>45878</v>
      </c>
      <c r="L4254" s="5">
        <v>7</v>
      </c>
      <c r="M4254" s="5">
        <v>2025</v>
      </c>
      <c r="N4254" s="157">
        <v>390</v>
      </c>
      <c r="P4254" s="12"/>
      <c r="Q4254" s="7">
        <f t="shared" si="1047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1" t="s">
        <v>4083</v>
      </c>
      <c r="B4255" s="5">
        <f t="shared" si="1045"/>
        <v>8</v>
      </c>
      <c r="C4255" s="5">
        <f t="shared" si="1046"/>
        <v>2025</v>
      </c>
      <c r="D4255" s="151" t="s">
        <v>4105</v>
      </c>
      <c r="E4255" s="5" t="str">
        <f>VLOOKUP(F4255,'Set up'!$A$2:$C$70,2,FALSE)</f>
        <v>C00000044</v>
      </c>
      <c r="F4255" s="152" t="s">
        <v>2929</v>
      </c>
      <c r="G4255" s="152" t="s">
        <v>3122</v>
      </c>
      <c r="H4255" s="151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9"/>
        <v>45880</v>
      </c>
      <c r="L4255" s="5">
        <v>7</v>
      </c>
      <c r="M4255" s="5">
        <v>2025</v>
      </c>
      <c r="N4255" s="157">
        <v>1687.5</v>
      </c>
      <c r="P4255" s="12"/>
      <c r="Q4255" s="7">
        <f t="shared" si="1047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1" t="s">
        <v>4083</v>
      </c>
      <c r="B4256" s="5">
        <f t="shared" si="1045"/>
        <v>8</v>
      </c>
      <c r="C4256" s="5">
        <f t="shared" si="1046"/>
        <v>2025</v>
      </c>
      <c r="D4256" s="151" t="s">
        <v>4105</v>
      </c>
      <c r="E4256" s="5" t="str">
        <f>VLOOKUP(F4256,'Set up'!$A$2:$C$70,2,FALSE)</f>
        <v>C00000044</v>
      </c>
      <c r="F4256" s="152" t="s">
        <v>2929</v>
      </c>
      <c r="G4256" s="152" t="s">
        <v>2570</v>
      </c>
      <c r="H4256" s="151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9"/>
        <v>45880</v>
      </c>
      <c r="L4256" s="5">
        <v>7</v>
      </c>
      <c r="M4256" s="5">
        <v>2025</v>
      </c>
      <c r="N4256" s="157">
        <v>432</v>
      </c>
      <c r="P4256" s="12"/>
      <c r="Q4256" s="7">
        <f t="shared" si="1047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1" t="s">
        <v>4084</v>
      </c>
      <c r="B4257" s="5">
        <f t="shared" si="1045"/>
        <v>8</v>
      </c>
      <c r="C4257" s="5">
        <f t="shared" si="1046"/>
        <v>2025</v>
      </c>
      <c r="D4257" s="151" t="s">
        <v>4106</v>
      </c>
      <c r="E4257" s="5" t="str">
        <f>VLOOKUP(F4257,'Set up'!$A$2:$C$70,2,FALSE)</f>
        <v>C00000042</v>
      </c>
      <c r="F4257" s="152" t="s">
        <v>2012</v>
      </c>
      <c r="G4257" s="152" t="s">
        <v>2646</v>
      </c>
      <c r="H4257" s="151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9"/>
        <v>45882</v>
      </c>
      <c r="L4257" s="5">
        <v>7</v>
      </c>
      <c r="M4257" s="5">
        <v>2025</v>
      </c>
      <c r="N4257" s="157">
        <v>125</v>
      </c>
      <c r="P4257" s="12"/>
      <c r="Q4257" s="7">
        <f t="shared" si="1047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1" t="s">
        <v>4084</v>
      </c>
      <c r="B4258" s="5">
        <f t="shared" si="1045"/>
        <v>8</v>
      </c>
      <c r="C4258" s="5">
        <f t="shared" si="1046"/>
        <v>2025</v>
      </c>
      <c r="D4258" s="151" t="s">
        <v>4107</v>
      </c>
      <c r="E4258" s="5" t="str">
        <f>VLOOKUP(F4258,'Set up'!$A$2:$C$70,2,FALSE)</f>
        <v>C00000042</v>
      </c>
      <c r="F4258" s="152" t="s">
        <v>2012</v>
      </c>
      <c r="G4258" s="152" t="s">
        <v>3645</v>
      </c>
      <c r="H4258" s="151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9"/>
        <v>45882</v>
      </c>
      <c r="L4258" s="5">
        <v>7</v>
      </c>
      <c r="M4258" s="5">
        <v>2025</v>
      </c>
      <c r="N4258" s="157">
        <v>6480</v>
      </c>
      <c r="P4258" s="12"/>
      <c r="Q4258" s="7">
        <f t="shared" si="1047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1" t="s">
        <v>4084</v>
      </c>
      <c r="B4259" s="5">
        <f t="shared" si="1045"/>
        <v>8</v>
      </c>
      <c r="C4259" s="5">
        <f t="shared" si="1046"/>
        <v>2025</v>
      </c>
      <c r="D4259" s="151" t="s">
        <v>4107</v>
      </c>
      <c r="E4259" s="5" t="str">
        <f>VLOOKUP(F4259,'Set up'!$A$2:$C$70,2,FALSE)</f>
        <v>C00000042</v>
      </c>
      <c r="F4259" s="152" t="s">
        <v>2012</v>
      </c>
      <c r="G4259" s="152" t="s">
        <v>1543</v>
      </c>
      <c r="H4259" s="151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9"/>
        <v>45882</v>
      </c>
      <c r="L4259" s="5">
        <v>7</v>
      </c>
      <c r="M4259" s="5">
        <v>2025</v>
      </c>
      <c r="N4259" s="157">
        <v>2655</v>
      </c>
      <c r="P4259" s="12"/>
      <c r="Q4259" s="7">
        <f t="shared" si="1047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1" t="s">
        <v>4084</v>
      </c>
      <c r="B4260" s="5">
        <f t="shared" si="1045"/>
        <v>8</v>
      </c>
      <c r="C4260" s="5">
        <f t="shared" si="1046"/>
        <v>2025</v>
      </c>
      <c r="D4260" s="151" t="s">
        <v>4107</v>
      </c>
      <c r="E4260" s="5" t="str">
        <f>VLOOKUP(F4260,'Set up'!$A$2:$C$70,2,FALSE)</f>
        <v>C00000042</v>
      </c>
      <c r="F4260" s="152" t="s">
        <v>2012</v>
      </c>
      <c r="G4260" s="152" t="s">
        <v>1922</v>
      </c>
      <c r="H4260" s="151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9"/>
        <v>45882</v>
      </c>
      <c r="L4260" s="5">
        <v>7</v>
      </c>
      <c r="M4260" s="5">
        <v>2025</v>
      </c>
      <c r="N4260" s="157">
        <v>1980</v>
      </c>
      <c r="P4260" s="12"/>
      <c r="Q4260" s="7">
        <f t="shared" si="1047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1" t="s">
        <v>4084</v>
      </c>
      <c r="B4261" s="5">
        <f t="shared" si="1045"/>
        <v>8</v>
      </c>
      <c r="C4261" s="5">
        <f t="shared" si="1046"/>
        <v>2025</v>
      </c>
      <c r="D4261" s="151" t="s">
        <v>4107</v>
      </c>
      <c r="E4261" s="5" t="str">
        <f>VLOOKUP(F4261,'Set up'!$A$2:$C$70,2,FALSE)</f>
        <v>C00000042</v>
      </c>
      <c r="F4261" s="152" t="s">
        <v>2012</v>
      </c>
      <c r="G4261" s="152" t="s">
        <v>46</v>
      </c>
      <c r="H4261" s="151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9"/>
        <v>45882</v>
      </c>
      <c r="L4261" s="5">
        <v>7</v>
      </c>
      <c r="M4261" s="5">
        <v>2025</v>
      </c>
      <c r="N4261" s="157">
        <v>460</v>
      </c>
      <c r="P4261" s="12"/>
      <c r="Q4261" s="7">
        <f t="shared" si="1047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1" t="s">
        <v>4084</v>
      </c>
      <c r="B4262" s="5">
        <f t="shared" si="1045"/>
        <v>8</v>
      </c>
      <c r="C4262" s="5">
        <f t="shared" si="1046"/>
        <v>2025</v>
      </c>
      <c r="D4262" s="151" t="s">
        <v>4107</v>
      </c>
      <c r="E4262" s="5" t="str">
        <f>VLOOKUP(F4262,'Set up'!$A$2:$C$70,2,FALSE)</f>
        <v>C00000042</v>
      </c>
      <c r="F4262" s="152" t="s">
        <v>2012</v>
      </c>
      <c r="G4262" s="152" t="s">
        <v>1073</v>
      </c>
      <c r="H4262" s="151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9"/>
        <v>45882</v>
      </c>
      <c r="L4262" s="5">
        <v>7</v>
      </c>
      <c r="M4262" s="5">
        <v>2025</v>
      </c>
      <c r="N4262" s="157">
        <v>1000</v>
      </c>
      <c r="P4262" s="12"/>
      <c r="Q4262" s="7">
        <f t="shared" si="1047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1" t="s">
        <v>4085</v>
      </c>
      <c r="B4263" s="5">
        <f t="shared" si="1045"/>
        <v>8</v>
      </c>
      <c r="C4263" s="5">
        <f t="shared" si="1046"/>
        <v>2025</v>
      </c>
      <c r="D4263" s="151" t="s">
        <v>4108</v>
      </c>
      <c r="E4263" s="5" t="str">
        <f>VLOOKUP(F4263,'Set up'!$A$2:$C$70,2,FALSE)</f>
        <v>C00000061</v>
      </c>
      <c r="F4263" s="152" t="s">
        <v>3532</v>
      </c>
      <c r="G4263" s="152" t="s">
        <v>3122</v>
      </c>
      <c r="H4263" s="151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9"/>
        <v>45883</v>
      </c>
      <c r="L4263" s="5">
        <v>7</v>
      </c>
      <c r="M4263" s="5">
        <v>2025</v>
      </c>
      <c r="N4263" s="157">
        <v>1642.5</v>
      </c>
      <c r="P4263" s="12"/>
      <c r="Q4263" s="7">
        <f t="shared" si="1047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1" t="s">
        <v>4085</v>
      </c>
      <c r="B4264" s="5">
        <f t="shared" si="1045"/>
        <v>8</v>
      </c>
      <c r="C4264" s="5">
        <f t="shared" si="1046"/>
        <v>2025</v>
      </c>
      <c r="D4264" s="151" t="s">
        <v>4108</v>
      </c>
      <c r="E4264" s="5" t="str">
        <f>VLOOKUP(F4264,'Set up'!$A$2:$C$70,2,FALSE)</f>
        <v>C00000061</v>
      </c>
      <c r="F4264" s="152" t="s">
        <v>3532</v>
      </c>
      <c r="G4264" s="152" t="s">
        <v>3639</v>
      </c>
      <c r="H4264" s="151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9"/>
        <v>45883</v>
      </c>
      <c r="L4264" s="5">
        <v>7</v>
      </c>
      <c r="M4264" s="5">
        <v>2025</v>
      </c>
      <c r="N4264" s="157">
        <v>408.7</v>
      </c>
      <c r="P4264" s="12"/>
      <c r="Q4264" s="7">
        <f t="shared" si="1047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1" t="s">
        <v>4085</v>
      </c>
      <c r="B4265" s="5">
        <f t="shared" si="1045"/>
        <v>8</v>
      </c>
      <c r="C4265" s="5">
        <f t="shared" si="1046"/>
        <v>2025</v>
      </c>
      <c r="D4265" s="151" t="s">
        <v>4108</v>
      </c>
      <c r="E4265" s="5" t="str">
        <f>VLOOKUP(F4265,'Set up'!$A$2:$C$70,2,FALSE)</f>
        <v>C00000061</v>
      </c>
      <c r="F4265" s="152" t="s">
        <v>3532</v>
      </c>
      <c r="G4265" s="152" t="s">
        <v>46</v>
      </c>
      <c r="H4265" s="151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9"/>
        <v>45883</v>
      </c>
      <c r="L4265" s="5">
        <v>7</v>
      </c>
      <c r="M4265" s="5">
        <v>2025</v>
      </c>
      <c r="N4265" s="157">
        <v>115</v>
      </c>
      <c r="P4265" s="12"/>
      <c r="Q4265" s="7">
        <f t="shared" si="1047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1" t="s">
        <v>4085</v>
      </c>
      <c r="B4266" s="5">
        <f t="shared" si="1045"/>
        <v>8</v>
      </c>
      <c r="C4266" s="5">
        <f t="shared" si="1046"/>
        <v>2025</v>
      </c>
      <c r="D4266" s="151" t="s">
        <v>4108</v>
      </c>
      <c r="E4266" s="5" t="str">
        <f>VLOOKUP(F4266,'Set up'!$A$2:$C$70,2,FALSE)</f>
        <v>C00000061</v>
      </c>
      <c r="F4266" s="152" t="s">
        <v>3532</v>
      </c>
      <c r="G4266" s="152" t="s">
        <v>2635</v>
      </c>
      <c r="H4266" s="151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9"/>
        <v>45883</v>
      </c>
      <c r="L4266" s="5">
        <v>7</v>
      </c>
      <c r="M4266" s="5">
        <v>2025</v>
      </c>
      <c r="N4266" s="157">
        <v>345</v>
      </c>
      <c r="P4266" s="12"/>
      <c r="Q4266" s="7">
        <f t="shared" si="1047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1" t="s">
        <v>4085</v>
      </c>
      <c r="B4267" s="5">
        <f t="shared" si="1045"/>
        <v>8</v>
      </c>
      <c r="C4267" s="5">
        <f t="shared" si="1046"/>
        <v>2025</v>
      </c>
      <c r="D4267" s="151" t="s">
        <v>4109</v>
      </c>
      <c r="E4267" s="5" t="str">
        <f>VLOOKUP(F4267,'Set up'!$A$2:$C$70,2,FALSE)</f>
        <v>C00000010</v>
      </c>
      <c r="F4267" s="152" t="s">
        <v>62</v>
      </c>
      <c r="G4267" s="152" t="s">
        <v>3645</v>
      </c>
      <c r="H4267" s="151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9"/>
        <v>46003</v>
      </c>
      <c r="L4267" s="5">
        <v>7</v>
      </c>
      <c r="M4267" s="5">
        <v>2025</v>
      </c>
      <c r="N4267" s="157">
        <v>15750</v>
      </c>
      <c r="P4267" s="12"/>
      <c r="Q4267" s="7">
        <f t="shared" si="1047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1" t="s">
        <v>4085</v>
      </c>
      <c r="B4268" s="5">
        <f t="shared" si="1045"/>
        <v>8</v>
      </c>
      <c r="C4268" s="5">
        <f t="shared" si="1046"/>
        <v>2025</v>
      </c>
      <c r="D4268" s="151" t="s">
        <v>4109</v>
      </c>
      <c r="E4268" s="5" t="str">
        <f>VLOOKUP(F4268,'Set up'!$A$2:$C$70,2,FALSE)</f>
        <v>C00000010</v>
      </c>
      <c r="F4268" s="152" t="s">
        <v>62</v>
      </c>
      <c r="G4268" s="152" t="s">
        <v>2129</v>
      </c>
      <c r="H4268" s="151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9"/>
        <v>46003</v>
      </c>
      <c r="L4268" s="5">
        <v>7</v>
      </c>
      <c r="M4268" s="5">
        <v>2025</v>
      </c>
      <c r="N4268" s="157">
        <v>2146</v>
      </c>
      <c r="P4268" s="12"/>
      <c r="Q4268" s="7">
        <f t="shared" si="1047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1" t="s">
        <v>4085</v>
      </c>
      <c r="B4269" s="5">
        <f t="shared" si="1045"/>
        <v>8</v>
      </c>
      <c r="C4269" s="5">
        <f t="shared" si="1046"/>
        <v>2025</v>
      </c>
      <c r="D4269" s="151" t="s">
        <v>4109</v>
      </c>
      <c r="E4269" s="5" t="str">
        <f>VLOOKUP(F4269,'Set up'!$A$2:$C$70,2,FALSE)</f>
        <v>C00000010</v>
      </c>
      <c r="F4269" s="152" t="s">
        <v>62</v>
      </c>
      <c r="G4269" s="152" t="s">
        <v>946</v>
      </c>
      <c r="H4269" s="151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9"/>
        <v>46003</v>
      </c>
      <c r="L4269" s="5">
        <v>7</v>
      </c>
      <c r="M4269" s="5">
        <v>2025</v>
      </c>
      <c r="N4269" s="157">
        <v>230.4</v>
      </c>
      <c r="P4269" s="12"/>
      <c r="Q4269" s="7">
        <f t="shared" si="1047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1" t="s">
        <v>4085</v>
      </c>
      <c r="B4270" s="5">
        <f t="shared" si="1045"/>
        <v>8</v>
      </c>
      <c r="C4270" s="5">
        <f t="shared" si="1046"/>
        <v>2025</v>
      </c>
      <c r="D4270" s="151" t="s">
        <v>4109</v>
      </c>
      <c r="E4270" s="5" t="str">
        <f>VLOOKUP(F4270,'Set up'!$A$2:$C$70,2,FALSE)</f>
        <v>C00000010</v>
      </c>
      <c r="F4270" s="152" t="s">
        <v>62</v>
      </c>
      <c r="G4270" s="152" t="s">
        <v>614</v>
      </c>
      <c r="H4270" s="151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9"/>
        <v>46003</v>
      </c>
      <c r="L4270" s="5">
        <v>7</v>
      </c>
      <c r="M4270" s="5">
        <v>2025</v>
      </c>
      <c r="N4270" s="157">
        <v>395</v>
      </c>
      <c r="P4270" s="12"/>
      <c r="Q4270" s="7">
        <f t="shared" si="1047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1" t="s">
        <v>4085</v>
      </c>
      <c r="B4271" s="5">
        <f t="shared" si="1045"/>
        <v>8</v>
      </c>
      <c r="C4271" s="5">
        <f t="shared" si="1046"/>
        <v>2025</v>
      </c>
      <c r="D4271" s="151" t="s">
        <v>4109</v>
      </c>
      <c r="E4271" s="5" t="str">
        <f>VLOOKUP(F4271,'Set up'!$A$2:$C$70,2,FALSE)</f>
        <v>C00000010</v>
      </c>
      <c r="F4271" s="152" t="s">
        <v>62</v>
      </c>
      <c r="G4271" s="152" t="s">
        <v>2449</v>
      </c>
      <c r="H4271" s="151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9"/>
        <v>46003</v>
      </c>
      <c r="L4271" s="5">
        <v>7</v>
      </c>
      <c r="M4271" s="5">
        <v>2025</v>
      </c>
      <c r="N4271" s="157">
        <v>420</v>
      </c>
      <c r="P4271" s="12"/>
      <c r="Q4271" s="7">
        <f t="shared" si="1047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1" t="s">
        <v>4086</v>
      </c>
      <c r="B4272" s="5">
        <f t="shared" si="1045"/>
        <v>8</v>
      </c>
      <c r="C4272" s="5">
        <f t="shared" si="1046"/>
        <v>2025</v>
      </c>
      <c r="D4272" s="151" t="s">
        <v>4110</v>
      </c>
      <c r="E4272" s="5" t="str">
        <f>VLOOKUP(F4272,'Set up'!$A$2:$C$70,2,FALSE)</f>
        <v>C00000062</v>
      </c>
      <c r="F4272" s="152" t="s">
        <v>3867</v>
      </c>
      <c r="G4272" s="152" t="s">
        <v>4132</v>
      </c>
      <c r="H4272" s="151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9"/>
        <v>45884</v>
      </c>
      <c r="L4272" s="5">
        <v>7</v>
      </c>
      <c r="M4272" s="5">
        <v>2025</v>
      </c>
      <c r="N4272" s="157">
        <v>258</v>
      </c>
      <c r="P4272" s="12"/>
      <c r="Q4272" s="7">
        <f t="shared" si="1047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3" t="s">
        <v>4086</v>
      </c>
      <c r="B4273" s="154">
        <f t="shared" si="1045"/>
        <v>8</v>
      </c>
      <c r="C4273" s="154">
        <f t="shared" si="1046"/>
        <v>2025</v>
      </c>
      <c r="D4273" s="153" t="s">
        <v>4129</v>
      </c>
      <c r="E4273" s="154" t="str">
        <f>VLOOKUP(F4273,'Set up'!$A$2:$C$70,2,FALSE)</f>
        <v>C00000006</v>
      </c>
      <c r="F4273" s="152" t="s">
        <v>43</v>
      </c>
      <c r="G4273" s="152" t="s">
        <v>4132</v>
      </c>
      <c r="H4273" s="151">
        <v>1</v>
      </c>
      <c r="I4273" s="154" t="str">
        <f>VLOOKUP(F4273,'Set up'!$A$2:$C$70,3,FALSE)</f>
        <v>Cash</v>
      </c>
      <c r="J4273" s="154">
        <f>VLOOKUP(F4273,'Set up'!$A$2:$D$70,4,FALSE)</f>
        <v>0</v>
      </c>
      <c r="K4273" s="4">
        <f t="shared" si="1039"/>
        <v>45884</v>
      </c>
      <c r="L4273" s="154">
        <v>7</v>
      </c>
      <c r="M4273" s="154">
        <v>2025</v>
      </c>
      <c r="N4273" s="157">
        <v>258</v>
      </c>
      <c r="O4273" s="34"/>
      <c r="P4273" s="34"/>
      <c r="Q4273" s="148">
        <f t="shared" si="1047"/>
        <v>7071137.0500000045</v>
      </c>
      <c r="R4273" s="156" t="str">
        <f>VLOOKUP(F4273,'Set up'!$A$2:$E$70,5,FALSE)</f>
        <v>Chq</v>
      </c>
    </row>
    <row r="4274" spans="1:18" ht="16.2" customHeight="1" x14ac:dyDescent="0.3">
      <c r="A4274" s="151" t="s">
        <v>4087</v>
      </c>
      <c r="B4274" s="5">
        <f t="shared" si="1045"/>
        <v>8</v>
      </c>
      <c r="C4274" s="5">
        <f t="shared" si="1046"/>
        <v>2025</v>
      </c>
      <c r="D4274" s="151" t="s">
        <v>4111</v>
      </c>
      <c r="E4274" s="5" t="e">
        <f>VLOOKUP(F4274,'Set up'!$A$2:$C$70,2,FALSE)</f>
        <v>#N/A</v>
      </c>
      <c r="F4274" s="152" t="s">
        <v>4130</v>
      </c>
      <c r="G4274" s="152" t="s">
        <v>3122</v>
      </c>
      <c r="H4274" s="151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9"/>
        <v>#N/A</v>
      </c>
      <c r="L4274" s="5">
        <v>7</v>
      </c>
      <c r="M4274" s="5">
        <v>2025</v>
      </c>
      <c r="N4274" s="157">
        <v>1710</v>
      </c>
      <c r="P4274" s="12"/>
      <c r="Q4274" s="7">
        <f t="shared" si="1047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1" t="s">
        <v>4087</v>
      </c>
      <c r="B4275" s="5">
        <f t="shared" si="1045"/>
        <v>8</v>
      </c>
      <c r="C4275" s="5">
        <f t="shared" si="1046"/>
        <v>2025</v>
      </c>
      <c r="D4275" s="151" t="s">
        <v>4111</v>
      </c>
      <c r="E4275" s="5" t="e">
        <f>VLOOKUP(F4275,'Set up'!$A$2:$C$70,2,FALSE)</f>
        <v>#N/A</v>
      </c>
      <c r="F4275" s="152" t="s">
        <v>4130</v>
      </c>
      <c r="G4275" s="152" t="s">
        <v>707</v>
      </c>
      <c r="H4275" s="151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9"/>
        <v>#N/A</v>
      </c>
      <c r="L4275" s="5">
        <v>7</v>
      </c>
      <c r="M4275" s="5">
        <v>2025</v>
      </c>
      <c r="N4275" s="157">
        <v>394.2</v>
      </c>
      <c r="P4275" s="12"/>
      <c r="Q4275" s="7">
        <f t="shared" si="1047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1" t="s">
        <v>4087</v>
      </c>
      <c r="B4276" s="5">
        <f t="shared" si="1045"/>
        <v>8</v>
      </c>
      <c r="C4276" s="5">
        <f t="shared" si="1046"/>
        <v>2025</v>
      </c>
      <c r="D4276" s="151" t="s">
        <v>4111</v>
      </c>
      <c r="E4276" s="5" t="e">
        <f>VLOOKUP(F4276,'Set up'!$A$2:$C$70,2,FALSE)</f>
        <v>#N/A</v>
      </c>
      <c r="F4276" s="152" t="s">
        <v>4130</v>
      </c>
      <c r="G4276" s="152" t="s">
        <v>4133</v>
      </c>
      <c r="H4276" s="151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9"/>
        <v>#N/A</v>
      </c>
      <c r="L4276" s="5">
        <v>7</v>
      </c>
      <c r="M4276" s="5">
        <v>2025</v>
      </c>
      <c r="N4276" s="157">
        <v>155</v>
      </c>
      <c r="P4276" s="12"/>
      <c r="Q4276" s="7">
        <f t="shared" si="1047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1" t="s">
        <v>4087</v>
      </c>
      <c r="B4277" s="5">
        <f t="shared" si="1045"/>
        <v>8</v>
      </c>
      <c r="C4277" s="5">
        <f t="shared" si="1046"/>
        <v>2025</v>
      </c>
      <c r="D4277" s="151" t="s">
        <v>4111</v>
      </c>
      <c r="E4277" s="5" t="e">
        <f>VLOOKUP(F4277,'Set up'!$A$2:$C$70,2,FALSE)</f>
        <v>#N/A</v>
      </c>
      <c r="F4277" s="152" t="s">
        <v>4130</v>
      </c>
      <c r="G4277" s="152" t="s">
        <v>1405</v>
      </c>
      <c r="H4277" s="151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9"/>
        <v>#N/A</v>
      </c>
      <c r="L4277" s="5">
        <v>7</v>
      </c>
      <c r="M4277" s="5">
        <v>2025</v>
      </c>
      <c r="N4277" s="157">
        <v>96</v>
      </c>
      <c r="P4277" s="12"/>
      <c r="Q4277" s="7">
        <f t="shared" si="1047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1" t="s">
        <v>4087</v>
      </c>
      <c r="B4278" s="5">
        <f t="shared" si="1045"/>
        <v>8</v>
      </c>
      <c r="C4278" s="5">
        <f t="shared" si="1046"/>
        <v>2025</v>
      </c>
      <c r="D4278" s="151" t="s">
        <v>4111</v>
      </c>
      <c r="E4278" s="5" t="e">
        <f>VLOOKUP(F4278,'Set up'!$A$2:$C$70,2,FALSE)</f>
        <v>#N/A</v>
      </c>
      <c r="F4278" s="152" t="s">
        <v>4130</v>
      </c>
      <c r="G4278" s="152" t="s">
        <v>2646</v>
      </c>
      <c r="H4278" s="151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9"/>
        <v>#N/A</v>
      </c>
      <c r="L4278" s="5">
        <v>7</v>
      </c>
      <c r="M4278" s="5">
        <v>2025</v>
      </c>
      <c r="N4278" s="157">
        <v>62.5</v>
      </c>
      <c r="P4278" s="12"/>
      <c r="Q4278" s="7">
        <f t="shared" si="1047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1" t="s">
        <v>4088</v>
      </c>
      <c r="B4279" s="5">
        <f t="shared" si="1045"/>
        <v>8</v>
      </c>
      <c r="C4279" s="5">
        <f t="shared" si="1046"/>
        <v>2025</v>
      </c>
      <c r="D4279" s="151" t="s">
        <v>4112</v>
      </c>
      <c r="E4279" s="5" t="str">
        <f>VLOOKUP(F4279,'Set up'!$A$2:$C$70,2,FALSE)</f>
        <v>C00000045</v>
      </c>
      <c r="F4279" s="152" t="s">
        <v>2271</v>
      </c>
      <c r="G4279" s="152" t="s">
        <v>3645</v>
      </c>
      <c r="H4279" s="151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9"/>
        <v>45887</v>
      </c>
      <c r="L4279" s="5">
        <v>7</v>
      </c>
      <c r="M4279" s="5">
        <v>2025</v>
      </c>
      <c r="N4279" s="157">
        <v>1575</v>
      </c>
      <c r="P4279" s="12"/>
      <c r="Q4279" s="7">
        <f t="shared" si="1047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1" t="s">
        <v>4089</v>
      </c>
      <c r="B4280" s="5">
        <f t="shared" si="1045"/>
        <v>8</v>
      </c>
      <c r="C4280" s="5">
        <f t="shared" si="1046"/>
        <v>2025</v>
      </c>
      <c r="D4280" s="151" t="s">
        <v>4113</v>
      </c>
      <c r="E4280" s="5" t="str">
        <f>VLOOKUP(F4280,'Set up'!$A$2:$C$70,2,FALSE)</f>
        <v>C00000045</v>
      </c>
      <c r="F4280" s="152" t="s">
        <v>2271</v>
      </c>
      <c r="G4280" s="152" t="s">
        <v>4134</v>
      </c>
      <c r="H4280" s="151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9"/>
        <v>45888</v>
      </c>
      <c r="L4280" s="5">
        <v>7</v>
      </c>
      <c r="M4280" s="5">
        <v>2025</v>
      </c>
      <c r="N4280" s="157">
        <v>239.8</v>
      </c>
      <c r="P4280" s="12"/>
      <c r="Q4280" s="7">
        <f t="shared" si="1047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1" t="s">
        <v>4090</v>
      </c>
      <c r="B4281" s="5">
        <f t="shared" si="1045"/>
        <v>8</v>
      </c>
      <c r="C4281" s="5">
        <f t="shared" si="1046"/>
        <v>2025</v>
      </c>
      <c r="D4281" s="151" t="s">
        <v>4114</v>
      </c>
      <c r="E4281" s="5" t="str">
        <f>VLOOKUP(F4281,'Set up'!$A$2:$C$70,2,FALSE)</f>
        <v>C00000045</v>
      </c>
      <c r="F4281" s="152" t="s">
        <v>2271</v>
      </c>
      <c r="G4281" s="152" t="s">
        <v>3645</v>
      </c>
      <c r="H4281" s="151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9"/>
        <v>45889</v>
      </c>
      <c r="L4281" s="5">
        <v>7</v>
      </c>
      <c r="M4281" s="5">
        <v>2025</v>
      </c>
      <c r="N4281" s="157">
        <v>3150</v>
      </c>
      <c r="P4281" s="12"/>
      <c r="Q4281" s="7">
        <f t="shared" si="1047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1" t="s">
        <v>4090</v>
      </c>
      <c r="B4282" s="5">
        <f t="shared" si="1045"/>
        <v>8</v>
      </c>
      <c r="C4282" s="5">
        <f t="shared" si="1046"/>
        <v>2025</v>
      </c>
      <c r="D4282" s="151" t="s">
        <v>4114</v>
      </c>
      <c r="E4282" s="5" t="str">
        <f>VLOOKUP(F4282,'Set up'!$A$2:$C$70,2,FALSE)</f>
        <v>C00000045</v>
      </c>
      <c r="F4282" s="152" t="s">
        <v>2271</v>
      </c>
      <c r="G4282" s="152" t="s">
        <v>2129</v>
      </c>
      <c r="H4282" s="151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9"/>
        <v>45889</v>
      </c>
      <c r="L4282" s="5">
        <v>7</v>
      </c>
      <c r="M4282" s="5">
        <v>2025</v>
      </c>
      <c r="N4282" s="157">
        <v>873.2</v>
      </c>
      <c r="P4282" s="12"/>
      <c r="Q4282" s="7">
        <f t="shared" si="1047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1" t="s">
        <v>4090</v>
      </c>
      <c r="B4283" s="5">
        <f t="shared" si="1045"/>
        <v>8</v>
      </c>
      <c r="C4283" s="5">
        <f t="shared" si="1046"/>
        <v>2025</v>
      </c>
      <c r="D4283" s="151" t="s">
        <v>4114</v>
      </c>
      <c r="E4283" s="5" t="str">
        <f>VLOOKUP(F4283,'Set up'!$A$2:$C$70,2,FALSE)</f>
        <v>C00000045</v>
      </c>
      <c r="F4283" s="152" t="s">
        <v>2271</v>
      </c>
      <c r="G4283" s="152" t="s">
        <v>46</v>
      </c>
      <c r="H4283" s="151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9"/>
        <v>45889</v>
      </c>
      <c r="L4283" s="5">
        <v>7</v>
      </c>
      <c r="M4283" s="5">
        <v>2025</v>
      </c>
      <c r="N4283" s="157">
        <v>460</v>
      </c>
      <c r="P4283" s="12"/>
      <c r="Q4283" s="7">
        <f t="shared" si="1047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1" t="s">
        <v>4090</v>
      </c>
      <c r="B4284" s="5">
        <f t="shared" si="1045"/>
        <v>8</v>
      </c>
      <c r="C4284" s="5">
        <f t="shared" si="1046"/>
        <v>2025</v>
      </c>
      <c r="D4284" s="151" t="s">
        <v>4115</v>
      </c>
      <c r="E4284" s="5" t="str">
        <f>VLOOKUP(F4284,'Set up'!$A$2:$C$70,2,FALSE)</f>
        <v>C00000042</v>
      </c>
      <c r="F4284" s="152" t="s">
        <v>2012</v>
      </c>
      <c r="G4284" s="152" t="s">
        <v>3217</v>
      </c>
      <c r="H4284" s="151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9"/>
        <v>45889</v>
      </c>
      <c r="L4284" s="5">
        <v>7</v>
      </c>
      <c r="M4284" s="5">
        <v>2025</v>
      </c>
      <c r="N4284" s="157">
        <v>4860</v>
      </c>
      <c r="P4284" s="12"/>
      <c r="Q4284" s="7">
        <f t="shared" si="1047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1" t="s">
        <v>4090</v>
      </c>
      <c r="B4285" s="5">
        <f t="shared" si="1045"/>
        <v>8</v>
      </c>
      <c r="C4285" s="5">
        <f t="shared" si="1046"/>
        <v>2025</v>
      </c>
      <c r="D4285" s="151" t="s">
        <v>4115</v>
      </c>
      <c r="E4285" s="5" t="str">
        <f>VLOOKUP(F4285,'Set up'!$A$2:$C$70,2,FALSE)</f>
        <v>C00000042</v>
      </c>
      <c r="F4285" s="152" t="s">
        <v>2012</v>
      </c>
      <c r="G4285" s="152" t="s">
        <v>1543</v>
      </c>
      <c r="H4285" s="151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9"/>
        <v>45889</v>
      </c>
      <c r="L4285" s="5">
        <v>7</v>
      </c>
      <c r="M4285" s="5">
        <v>2025</v>
      </c>
      <c r="N4285" s="157">
        <v>1593</v>
      </c>
      <c r="P4285" s="12"/>
      <c r="Q4285" s="7">
        <f t="shared" si="1047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1" t="s">
        <v>4090</v>
      </c>
      <c r="B4286" s="5">
        <f t="shared" si="1045"/>
        <v>8</v>
      </c>
      <c r="C4286" s="5">
        <f t="shared" si="1046"/>
        <v>2025</v>
      </c>
      <c r="D4286" s="151" t="s">
        <v>4115</v>
      </c>
      <c r="E4286" s="5" t="str">
        <f>VLOOKUP(F4286,'Set up'!$A$2:$C$70,2,FALSE)</f>
        <v>C00000042</v>
      </c>
      <c r="F4286" s="152" t="s">
        <v>2012</v>
      </c>
      <c r="G4286" s="152" t="s">
        <v>1922</v>
      </c>
      <c r="H4286" s="151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9"/>
        <v>45889</v>
      </c>
      <c r="L4286" s="5">
        <v>7</v>
      </c>
      <c r="M4286" s="5">
        <v>2025</v>
      </c>
      <c r="N4286" s="157">
        <v>990</v>
      </c>
      <c r="P4286" s="12"/>
      <c r="Q4286" s="7">
        <f t="shared" si="1047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1" t="s">
        <v>4091</v>
      </c>
      <c r="B4287" s="5">
        <f t="shared" si="1045"/>
        <v>8</v>
      </c>
      <c r="C4287" s="5">
        <f t="shared" si="1046"/>
        <v>2025</v>
      </c>
      <c r="D4287" s="151" t="s">
        <v>4116</v>
      </c>
      <c r="E4287" s="5" t="e">
        <f>VLOOKUP(F4287,'Set up'!$A$2:$C$70,2,FALSE)</f>
        <v>#N/A</v>
      </c>
      <c r="F4287" s="1" t="s">
        <v>3837</v>
      </c>
      <c r="G4287" s="152" t="s">
        <v>3533</v>
      </c>
      <c r="H4287" s="151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9"/>
        <v>#N/A</v>
      </c>
      <c r="L4287" s="5">
        <v>7</v>
      </c>
      <c r="M4287" s="5">
        <v>2025</v>
      </c>
      <c r="N4287" s="157">
        <v>4995</v>
      </c>
      <c r="P4287" s="12"/>
      <c r="Q4287" s="7">
        <f t="shared" si="1047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1" t="s">
        <v>4091</v>
      </c>
      <c r="B4288" s="5">
        <f t="shared" si="1045"/>
        <v>8</v>
      </c>
      <c r="C4288" s="5">
        <f t="shared" si="1046"/>
        <v>2025</v>
      </c>
      <c r="D4288" s="151" t="s">
        <v>4116</v>
      </c>
      <c r="E4288" s="5" t="e">
        <f>VLOOKUP(F4288,'Set up'!$A$2:$C$70,2,FALSE)</f>
        <v>#N/A</v>
      </c>
      <c r="F4288" s="1" t="s">
        <v>3837</v>
      </c>
      <c r="G4288" s="152" t="s">
        <v>4135</v>
      </c>
      <c r="H4288" s="151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9"/>
        <v>#N/A</v>
      </c>
      <c r="L4288" s="5">
        <v>7</v>
      </c>
      <c r="M4288" s="5">
        <v>2025</v>
      </c>
      <c r="N4288" s="157">
        <v>367.2</v>
      </c>
      <c r="P4288" s="12"/>
      <c r="Q4288" s="7">
        <f t="shared" si="1047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1" t="s">
        <v>4091</v>
      </c>
      <c r="B4289" s="5">
        <f t="shared" si="1045"/>
        <v>8</v>
      </c>
      <c r="C4289" s="5">
        <f t="shared" si="1046"/>
        <v>2025</v>
      </c>
      <c r="D4289" s="151" t="s">
        <v>4116</v>
      </c>
      <c r="E4289" s="5" t="e">
        <f>VLOOKUP(F4289,'Set up'!$A$2:$C$70,2,FALSE)</f>
        <v>#N/A</v>
      </c>
      <c r="F4289" s="1" t="s">
        <v>3837</v>
      </c>
      <c r="G4289" s="152" t="s">
        <v>4136</v>
      </c>
      <c r="H4289" s="151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9"/>
        <v>#N/A</v>
      </c>
      <c r="L4289" s="5">
        <v>7</v>
      </c>
      <c r="M4289" s="5">
        <v>2025</v>
      </c>
      <c r="N4289" s="157">
        <v>1366.8</v>
      </c>
      <c r="P4289" s="12"/>
      <c r="Q4289" s="7">
        <f t="shared" si="1047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1" t="s">
        <v>4091</v>
      </c>
      <c r="B4290" s="5">
        <f t="shared" si="1045"/>
        <v>8</v>
      </c>
      <c r="C4290" s="5">
        <f t="shared" si="1046"/>
        <v>2025</v>
      </c>
      <c r="D4290" s="151" t="s">
        <v>4116</v>
      </c>
      <c r="E4290" s="5" t="e">
        <f>VLOOKUP(F4290,'Set up'!$A$2:$C$70,2,FALSE)</f>
        <v>#N/A</v>
      </c>
      <c r="F4290" s="1" t="s">
        <v>3837</v>
      </c>
      <c r="G4290" s="152" t="s">
        <v>4051</v>
      </c>
      <c r="H4290" s="151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9"/>
        <v>#N/A</v>
      </c>
      <c r="L4290" s="5">
        <v>7</v>
      </c>
      <c r="M4290" s="5">
        <v>2025</v>
      </c>
      <c r="N4290" s="157">
        <v>360</v>
      </c>
      <c r="P4290" s="12"/>
      <c r="Q4290" s="7">
        <f t="shared" si="1047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1" t="s">
        <v>4091</v>
      </c>
      <c r="B4291" s="5">
        <f t="shared" si="1045"/>
        <v>8</v>
      </c>
      <c r="C4291" s="5">
        <f t="shared" si="1046"/>
        <v>2025</v>
      </c>
      <c r="D4291" s="151" t="s">
        <v>4116</v>
      </c>
      <c r="E4291" s="5" t="e">
        <f>VLOOKUP(F4291,'Set up'!$A$2:$C$70,2,FALSE)</f>
        <v>#N/A</v>
      </c>
      <c r="F4291" s="1" t="s">
        <v>3837</v>
      </c>
      <c r="G4291" s="152" t="s">
        <v>2144</v>
      </c>
      <c r="H4291" s="151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8">A4291+J4291</f>
        <v>#N/A</v>
      </c>
      <c r="L4291" s="5">
        <v>7</v>
      </c>
      <c r="M4291" s="5">
        <v>2025</v>
      </c>
      <c r="N4291" s="157">
        <v>1100</v>
      </c>
      <c r="P4291" s="12"/>
      <c r="Q4291" s="7">
        <f t="shared" si="1047"/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1" t="s">
        <v>4091</v>
      </c>
      <c r="B4292" s="5">
        <f t="shared" si="1045"/>
        <v>8</v>
      </c>
      <c r="C4292" s="5">
        <f t="shared" si="1046"/>
        <v>2025</v>
      </c>
      <c r="D4292" s="151" t="s">
        <v>4116</v>
      </c>
      <c r="E4292" s="5" t="e">
        <f>VLOOKUP(F4292,'Set up'!$A$2:$C$70,2,FALSE)</f>
        <v>#N/A</v>
      </c>
      <c r="F4292" s="1" t="s">
        <v>3837</v>
      </c>
      <c r="G4292" s="152" t="s">
        <v>1469</v>
      </c>
      <c r="H4292" s="151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8"/>
        <v>#N/A</v>
      </c>
      <c r="L4292" s="5">
        <v>7</v>
      </c>
      <c r="M4292" s="5">
        <v>2025</v>
      </c>
      <c r="N4292" s="157">
        <v>800</v>
      </c>
      <c r="P4292" s="12"/>
      <c r="Q4292" s="7">
        <f t="shared" si="1047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1" t="s">
        <v>4091</v>
      </c>
      <c r="B4293" s="5">
        <f t="shared" si="1045"/>
        <v>8</v>
      </c>
      <c r="C4293" s="5">
        <f t="shared" si="1046"/>
        <v>2025</v>
      </c>
      <c r="D4293" s="151" t="s">
        <v>4116</v>
      </c>
      <c r="E4293" s="5" t="e">
        <f>VLOOKUP(F4293,'Set up'!$A$2:$C$70,2,FALSE)</f>
        <v>#N/A</v>
      </c>
      <c r="F4293" s="1" t="s">
        <v>3837</v>
      </c>
      <c r="G4293" s="152" t="s">
        <v>949</v>
      </c>
      <c r="H4293" s="151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8"/>
        <v>#N/A</v>
      </c>
      <c r="L4293" s="5">
        <v>7</v>
      </c>
      <c r="M4293" s="5">
        <v>2025</v>
      </c>
      <c r="N4293" s="157">
        <v>480</v>
      </c>
      <c r="P4293" s="12"/>
      <c r="Q4293" s="7">
        <f t="shared" si="1047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1" t="s">
        <v>4091</v>
      </c>
      <c r="B4294" s="5">
        <f t="shared" si="1045"/>
        <v>8</v>
      </c>
      <c r="C4294" s="5">
        <f t="shared" si="1046"/>
        <v>2025</v>
      </c>
      <c r="D4294" s="151" t="s">
        <v>4116</v>
      </c>
      <c r="E4294" s="5" t="e">
        <f>VLOOKUP(F4294,'Set up'!$A$2:$C$70,2,FALSE)</f>
        <v>#N/A</v>
      </c>
      <c r="F4294" s="1" t="s">
        <v>3837</v>
      </c>
      <c r="G4294" s="152" t="s">
        <v>2635</v>
      </c>
      <c r="H4294" s="151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8"/>
        <v>#N/A</v>
      </c>
      <c r="L4294" s="5">
        <v>7</v>
      </c>
      <c r="M4294" s="5">
        <v>2025</v>
      </c>
      <c r="N4294" s="157">
        <v>125</v>
      </c>
      <c r="P4294" s="12"/>
      <c r="Q4294" s="7">
        <f t="shared" si="1047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1" t="s">
        <v>4091</v>
      </c>
      <c r="B4295" s="5">
        <f t="shared" ref="B4295:B4358" si="1049">MONTH(A4295)</f>
        <v>8</v>
      </c>
      <c r="C4295" s="5">
        <f t="shared" ref="C4295:C4358" si="1050">YEAR(A4295)</f>
        <v>2025</v>
      </c>
      <c r="D4295" s="151" t="s">
        <v>4116</v>
      </c>
      <c r="E4295" s="5" t="e">
        <f>VLOOKUP(F4295,'Set up'!$A$2:$C$70,2,FALSE)</f>
        <v>#N/A</v>
      </c>
      <c r="F4295" s="1" t="s">
        <v>3837</v>
      </c>
      <c r="G4295" s="152" t="s">
        <v>1002</v>
      </c>
      <c r="H4295" s="151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8"/>
        <v>#N/A</v>
      </c>
      <c r="L4295" s="5">
        <v>7</v>
      </c>
      <c r="M4295" s="5">
        <v>2025</v>
      </c>
      <c r="N4295" s="157">
        <v>60</v>
      </c>
      <c r="P4295" s="12"/>
      <c r="Q4295" s="7">
        <f t="shared" ref="Q4295:Q4342" si="1051">SUM(Q4294+N4295)</f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1" t="s">
        <v>4091</v>
      </c>
      <c r="B4296" s="5">
        <f t="shared" si="1049"/>
        <v>8</v>
      </c>
      <c r="C4296" s="5">
        <f t="shared" si="1050"/>
        <v>2025</v>
      </c>
      <c r="D4296" s="151" t="s">
        <v>4116</v>
      </c>
      <c r="E4296" s="5" t="e">
        <f>VLOOKUP(F4296,'Set up'!$A$2:$C$70,2,FALSE)</f>
        <v>#N/A</v>
      </c>
      <c r="F4296" s="1" t="s">
        <v>3837</v>
      </c>
      <c r="G4296" s="152" t="s">
        <v>946</v>
      </c>
      <c r="H4296" s="151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8"/>
        <v>#N/A</v>
      </c>
      <c r="L4296" s="5">
        <v>7</v>
      </c>
      <c r="M4296" s="5">
        <v>2025</v>
      </c>
      <c r="N4296" s="157">
        <v>54</v>
      </c>
      <c r="P4296" s="12"/>
      <c r="Q4296" s="7">
        <f t="shared" si="1051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1" t="s">
        <v>4091</v>
      </c>
      <c r="B4297" s="5">
        <f t="shared" si="1049"/>
        <v>8</v>
      </c>
      <c r="C4297" s="5">
        <f t="shared" si="1050"/>
        <v>2025</v>
      </c>
      <c r="D4297" s="151" t="s">
        <v>4116</v>
      </c>
      <c r="E4297" s="5" t="e">
        <f>VLOOKUP(F4297,'Set up'!$A$2:$C$70,2,FALSE)</f>
        <v>#N/A</v>
      </c>
      <c r="F4297" s="1" t="s">
        <v>3837</v>
      </c>
      <c r="G4297" s="152" t="s">
        <v>4137</v>
      </c>
      <c r="H4297" s="151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8"/>
        <v>#N/A</v>
      </c>
      <c r="L4297" s="5">
        <v>7</v>
      </c>
      <c r="M4297" s="5">
        <v>2025</v>
      </c>
      <c r="N4297" s="157">
        <v>520</v>
      </c>
      <c r="P4297" s="12"/>
      <c r="Q4297" s="7">
        <f t="shared" si="1051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1" t="s">
        <v>4091</v>
      </c>
      <c r="B4298" s="5">
        <f t="shared" si="1049"/>
        <v>8</v>
      </c>
      <c r="C4298" s="5">
        <f t="shared" si="1050"/>
        <v>2025</v>
      </c>
      <c r="D4298" s="151" t="s">
        <v>4116</v>
      </c>
      <c r="E4298" s="5" t="e">
        <f>VLOOKUP(F4298,'Set up'!$A$2:$C$70,2,FALSE)</f>
        <v>#N/A</v>
      </c>
      <c r="F4298" s="1" t="s">
        <v>3837</v>
      </c>
      <c r="G4298" s="152" t="s">
        <v>4138</v>
      </c>
      <c r="H4298" s="151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8"/>
        <v>#N/A</v>
      </c>
      <c r="L4298" s="5">
        <v>7</v>
      </c>
      <c r="M4298" s="5">
        <v>2025</v>
      </c>
      <c r="N4298" s="157">
        <v>510</v>
      </c>
      <c r="P4298" s="12"/>
      <c r="Q4298" s="7">
        <f t="shared" si="1051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1" t="s">
        <v>4091</v>
      </c>
      <c r="B4299" s="5">
        <f t="shared" si="1049"/>
        <v>8</v>
      </c>
      <c r="C4299" s="5">
        <f t="shared" si="1050"/>
        <v>2025</v>
      </c>
      <c r="D4299" s="151" t="s">
        <v>4117</v>
      </c>
      <c r="E4299" s="5" t="str">
        <f>VLOOKUP(F4299,'Set up'!$A$2:$C$70,2,FALSE)</f>
        <v>C00000010</v>
      </c>
      <c r="F4299" s="152" t="s">
        <v>62</v>
      </c>
      <c r="G4299" s="152" t="s">
        <v>3645</v>
      </c>
      <c r="H4299" s="151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8"/>
        <v>46010</v>
      </c>
      <c r="L4299" s="5">
        <v>7</v>
      </c>
      <c r="M4299" s="5">
        <v>2025</v>
      </c>
      <c r="N4299" s="157">
        <v>15750</v>
      </c>
      <c r="P4299" s="12"/>
      <c r="Q4299" s="7">
        <f t="shared" si="1051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1" t="s">
        <v>4091</v>
      </c>
      <c r="B4300" s="5">
        <f t="shared" si="1049"/>
        <v>8</v>
      </c>
      <c r="C4300" s="5">
        <f t="shared" si="1050"/>
        <v>2025</v>
      </c>
      <c r="D4300" s="151" t="s">
        <v>4117</v>
      </c>
      <c r="E4300" s="5" t="str">
        <f>VLOOKUP(F4300,'Set up'!$A$2:$C$70,2,FALSE)</f>
        <v>C00000010</v>
      </c>
      <c r="F4300" s="152" t="s">
        <v>62</v>
      </c>
      <c r="G4300" s="152" t="s">
        <v>2129</v>
      </c>
      <c r="H4300" s="151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8"/>
        <v>46010</v>
      </c>
      <c r="L4300" s="5">
        <v>7</v>
      </c>
      <c r="M4300" s="5">
        <v>2025</v>
      </c>
      <c r="N4300" s="157">
        <v>3219</v>
      </c>
      <c r="P4300" s="12"/>
      <c r="Q4300" s="7">
        <f t="shared" si="1051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1" t="s">
        <v>4091</v>
      </c>
      <c r="B4301" s="5">
        <f t="shared" si="1049"/>
        <v>8</v>
      </c>
      <c r="C4301" s="5">
        <f t="shared" si="1050"/>
        <v>2025</v>
      </c>
      <c r="D4301" s="151" t="s">
        <v>4117</v>
      </c>
      <c r="E4301" s="5" t="str">
        <f>VLOOKUP(F4301,'Set up'!$A$2:$C$70,2,FALSE)</f>
        <v>C00000010</v>
      </c>
      <c r="F4301" s="152" t="s">
        <v>62</v>
      </c>
      <c r="G4301" s="152" t="s">
        <v>946</v>
      </c>
      <c r="H4301" s="151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8"/>
        <v>46010</v>
      </c>
      <c r="L4301" s="5">
        <v>7</v>
      </c>
      <c r="M4301" s="5">
        <v>2025</v>
      </c>
      <c r="N4301" s="157">
        <v>230.4</v>
      </c>
      <c r="P4301" s="12"/>
      <c r="Q4301" s="7">
        <f t="shared" si="1051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1" t="s">
        <v>4091</v>
      </c>
      <c r="B4302" s="5">
        <f t="shared" si="1049"/>
        <v>8</v>
      </c>
      <c r="C4302" s="5">
        <f t="shared" si="1050"/>
        <v>2025</v>
      </c>
      <c r="D4302" s="151" t="s">
        <v>4117</v>
      </c>
      <c r="E4302" s="5" t="str">
        <f>VLOOKUP(F4302,'Set up'!$A$2:$C$70,2,FALSE)</f>
        <v>C00000010</v>
      </c>
      <c r="F4302" s="152" t="s">
        <v>62</v>
      </c>
      <c r="G4302" s="152" t="s">
        <v>46</v>
      </c>
      <c r="H4302" s="151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8"/>
        <v>46010</v>
      </c>
      <c r="L4302" s="5">
        <v>7</v>
      </c>
      <c r="M4302" s="5">
        <v>2025</v>
      </c>
      <c r="N4302" s="157">
        <v>460</v>
      </c>
      <c r="P4302" s="12"/>
      <c r="Q4302" s="7">
        <f t="shared" si="1051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1" t="s">
        <v>4091</v>
      </c>
      <c r="B4303" s="5">
        <f t="shared" si="1049"/>
        <v>8</v>
      </c>
      <c r="C4303" s="5">
        <f t="shared" si="1050"/>
        <v>2025</v>
      </c>
      <c r="D4303" s="151" t="s">
        <v>4117</v>
      </c>
      <c r="E4303" s="5" t="str">
        <f>VLOOKUP(F4303,'Set up'!$A$2:$C$70,2,FALSE)</f>
        <v>C00000010</v>
      </c>
      <c r="F4303" s="152" t="s">
        <v>62</v>
      </c>
      <c r="G4303" s="152" t="s">
        <v>2449</v>
      </c>
      <c r="H4303" s="151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8"/>
        <v>46010</v>
      </c>
      <c r="L4303" s="5">
        <v>7</v>
      </c>
      <c r="M4303" s="5">
        <v>2025</v>
      </c>
      <c r="N4303" s="157">
        <v>840</v>
      </c>
      <c r="P4303" s="12"/>
      <c r="Q4303" s="7">
        <f t="shared" si="1051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1" t="s">
        <v>4091</v>
      </c>
      <c r="B4304" s="5">
        <f t="shared" si="1049"/>
        <v>8</v>
      </c>
      <c r="C4304" s="5">
        <f t="shared" si="1050"/>
        <v>2025</v>
      </c>
      <c r="D4304" s="151" t="s">
        <v>4118</v>
      </c>
      <c r="E4304" s="5" t="str">
        <f>VLOOKUP(F4304,'Set up'!$A$2:$C$70,2,FALSE)</f>
        <v>C00000045</v>
      </c>
      <c r="F4304" s="152" t="s">
        <v>2271</v>
      </c>
      <c r="G4304" s="152" t="s">
        <v>4139</v>
      </c>
      <c r="H4304" s="151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8"/>
        <v>45890</v>
      </c>
      <c r="L4304" s="5">
        <v>7</v>
      </c>
      <c r="M4304" s="5">
        <v>2025</v>
      </c>
      <c r="N4304" s="157">
        <v>90</v>
      </c>
      <c r="P4304" s="12"/>
      <c r="Q4304" s="7">
        <f t="shared" si="1051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1" t="s">
        <v>4092</v>
      </c>
      <c r="B4305" s="5">
        <f t="shared" si="1049"/>
        <v>8</v>
      </c>
      <c r="C4305" s="5">
        <f t="shared" si="1050"/>
        <v>2025</v>
      </c>
      <c r="D4305" s="151" t="s">
        <v>4119</v>
      </c>
      <c r="E4305" s="5" t="str">
        <f>VLOOKUP(F4305,'Set up'!$A$2:$C$70,2,FALSE)</f>
        <v>C00000044</v>
      </c>
      <c r="F4305" s="152" t="s">
        <v>2929</v>
      </c>
      <c r="G4305" s="152" t="s">
        <v>3122</v>
      </c>
      <c r="H4305" s="151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8"/>
        <v>45891</v>
      </c>
      <c r="L4305" s="5">
        <v>7</v>
      </c>
      <c r="M4305" s="5">
        <v>2025</v>
      </c>
      <c r="N4305" s="157">
        <v>1687.5</v>
      </c>
      <c r="P4305" s="12"/>
      <c r="Q4305" s="7">
        <f t="shared" si="1051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1" t="s">
        <v>4092</v>
      </c>
      <c r="B4306" s="5">
        <f t="shared" si="1049"/>
        <v>8</v>
      </c>
      <c r="C4306" s="5">
        <f t="shared" si="1050"/>
        <v>2025</v>
      </c>
      <c r="D4306" s="151" t="s">
        <v>4119</v>
      </c>
      <c r="E4306" s="5" t="str">
        <f>VLOOKUP(F4306,'Set up'!$A$2:$C$70,2,FALSE)</f>
        <v>C00000044</v>
      </c>
      <c r="F4306" s="152" t="s">
        <v>2929</v>
      </c>
      <c r="G4306" s="152" t="s">
        <v>2570</v>
      </c>
      <c r="H4306" s="151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8"/>
        <v>45891</v>
      </c>
      <c r="L4306" s="5">
        <v>7</v>
      </c>
      <c r="M4306" s="5">
        <v>2025</v>
      </c>
      <c r="N4306" s="157">
        <v>432</v>
      </c>
      <c r="P4306" s="12"/>
      <c r="Q4306" s="7">
        <f t="shared" si="1051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1" t="s">
        <v>4092</v>
      </c>
      <c r="B4307" s="5">
        <f t="shared" si="1049"/>
        <v>8</v>
      </c>
      <c r="C4307" s="5">
        <f t="shared" si="1050"/>
        <v>2025</v>
      </c>
      <c r="D4307" s="151" t="s">
        <v>4119</v>
      </c>
      <c r="E4307" s="5" t="str">
        <f>VLOOKUP(F4307,'Set up'!$A$2:$C$70,2,FALSE)</f>
        <v>C00000044</v>
      </c>
      <c r="F4307" s="152" t="s">
        <v>2929</v>
      </c>
      <c r="G4307" s="152" t="s">
        <v>3255</v>
      </c>
      <c r="H4307" s="151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8"/>
        <v>45891</v>
      </c>
      <c r="L4307" s="5">
        <v>7</v>
      </c>
      <c r="M4307" s="5">
        <v>2025</v>
      </c>
      <c r="N4307" s="157">
        <v>525</v>
      </c>
      <c r="P4307" s="12"/>
      <c r="Q4307" s="7">
        <f t="shared" si="1051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1" t="s">
        <v>4092</v>
      </c>
      <c r="B4308" s="5">
        <f t="shared" si="1049"/>
        <v>8</v>
      </c>
      <c r="C4308" s="5">
        <f t="shared" si="1050"/>
        <v>2025</v>
      </c>
      <c r="D4308" s="151" t="s">
        <v>4119</v>
      </c>
      <c r="E4308" s="5" t="str">
        <f>VLOOKUP(F4308,'Set up'!$A$2:$C$70,2,FALSE)</f>
        <v>C00000044</v>
      </c>
      <c r="F4308" s="152" t="s">
        <v>2929</v>
      </c>
      <c r="G4308" s="152" t="s">
        <v>4140</v>
      </c>
      <c r="H4308" s="151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8"/>
        <v>45891</v>
      </c>
      <c r="L4308" s="5">
        <v>7</v>
      </c>
      <c r="M4308" s="5">
        <v>2025</v>
      </c>
      <c r="N4308" s="157">
        <v>275</v>
      </c>
      <c r="P4308" s="12"/>
      <c r="Q4308" s="7">
        <f t="shared" si="1051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1" t="s">
        <v>4092</v>
      </c>
      <c r="B4309" s="5">
        <f t="shared" si="1049"/>
        <v>8</v>
      </c>
      <c r="C4309" s="5">
        <f t="shared" si="1050"/>
        <v>2025</v>
      </c>
      <c r="D4309" s="151" t="s">
        <v>4120</v>
      </c>
      <c r="E4309" s="5" t="str">
        <f>VLOOKUP(F4309,'Set up'!$A$2:$C$70,2,FALSE)</f>
        <v>C00000019</v>
      </c>
      <c r="F4309" s="152" t="s">
        <v>400</v>
      </c>
      <c r="G4309" s="152" t="s">
        <v>3122</v>
      </c>
      <c r="H4309" s="151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8"/>
        <v>45891</v>
      </c>
      <c r="L4309" s="5">
        <v>7</v>
      </c>
      <c r="M4309" s="5">
        <v>2025</v>
      </c>
      <c r="N4309" s="157">
        <v>1710</v>
      </c>
      <c r="P4309" s="12"/>
      <c r="Q4309" s="7">
        <f t="shared" si="1051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1" t="s">
        <v>4092</v>
      </c>
      <c r="B4310" s="5">
        <f t="shared" si="1049"/>
        <v>8</v>
      </c>
      <c r="C4310" s="5">
        <f t="shared" si="1050"/>
        <v>2025</v>
      </c>
      <c r="D4310" s="151" t="s">
        <v>4120</v>
      </c>
      <c r="E4310" s="5" t="str">
        <f>VLOOKUP(F4310,'Set up'!$A$2:$C$70,2,FALSE)</f>
        <v>C00000019</v>
      </c>
      <c r="F4310" s="152" t="s">
        <v>400</v>
      </c>
      <c r="G4310" s="152" t="s">
        <v>1612</v>
      </c>
      <c r="H4310" s="151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8"/>
        <v>45891</v>
      </c>
      <c r="L4310" s="5">
        <v>7</v>
      </c>
      <c r="M4310" s="5">
        <v>2025</v>
      </c>
      <c r="N4310" s="157">
        <v>502.5</v>
      </c>
      <c r="P4310" s="12"/>
      <c r="Q4310" s="7">
        <f t="shared" si="1051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1" t="s">
        <v>4092</v>
      </c>
      <c r="B4311" s="5">
        <f t="shared" si="1049"/>
        <v>8</v>
      </c>
      <c r="C4311" s="5">
        <f t="shared" si="1050"/>
        <v>2025</v>
      </c>
      <c r="D4311" s="151" t="s">
        <v>4120</v>
      </c>
      <c r="E4311" s="5" t="str">
        <f>VLOOKUP(F4311,'Set up'!$A$2:$C$70,2,FALSE)</f>
        <v>C00000019</v>
      </c>
      <c r="F4311" s="152" t="s">
        <v>400</v>
      </c>
      <c r="G4311" s="152" t="s">
        <v>46</v>
      </c>
      <c r="H4311" s="151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8"/>
        <v>45891</v>
      </c>
      <c r="L4311" s="5">
        <v>7</v>
      </c>
      <c r="M4311" s="5">
        <v>2025</v>
      </c>
      <c r="N4311" s="157">
        <v>115</v>
      </c>
      <c r="P4311" s="12"/>
      <c r="Q4311" s="7">
        <f t="shared" si="1051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1" t="s">
        <v>4092</v>
      </c>
      <c r="B4312" s="5">
        <f t="shared" si="1049"/>
        <v>8</v>
      </c>
      <c r="C4312" s="5">
        <f t="shared" si="1050"/>
        <v>2025</v>
      </c>
      <c r="D4312" s="151" t="s">
        <v>4120</v>
      </c>
      <c r="E4312" s="5" t="str">
        <f>VLOOKUP(F4312,'Set up'!$A$2:$C$70,2,FALSE)</f>
        <v>C00000019</v>
      </c>
      <c r="F4312" s="152" t="s">
        <v>400</v>
      </c>
      <c r="G4312" s="152" t="s">
        <v>2635</v>
      </c>
      <c r="H4312" s="151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8"/>
        <v>45891</v>
      </c>
      <c r="L4312" s="5">
        <v>7</v>
      </c>
      <c r="M4312" s="5">
        <v>2025</v>
      </c>
      <c r="N4312" s="157">
        <v>187.5</v>
      </c>
      <c r="P4312" s="12"/>
      <c r="Q4312" s="7">
        <f t="shared" si="1051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1" t="s">
        <v>4092</v>
      </c>
      <c r="B4313" s="5">
        <f t="shared" si="1049"/>
        <v>8</v>
      </c>
      <c r="C4313" s="5">
        <f t="shared" si="1050"/>
        <v>2025</v>
      </c>
      <c r="D4313" s="151" t="s">
        <v>4120</v>
      </c>
      <c r="E4313" s="5" t="str">
        <f>VLOOKUP(F4313,'Set up'!$A$2:$C$70,2,FALSE)</f>
        <v>C00000019</v>
      </c>
      <c r="F4313" s="152" t="s">
        <v>400</v>
      </c>
      <c r="G4313" s="152" t="s">
        <v>949</v>
      </c>
      <c r="H4313" s="151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8"/>
        <v>45891</v>
      </c>
      <c r="L4313" s="5">
        <v>7</v>
      </c>
      <c r="M4313" s="5">
        <v>2025</v>
      </c>
      <c r="N4313" s="157">
        <v>120</v>
      </c>
      <c r="P4313" s="12"/>
      <c r="Q4313" s="7">
        <f t="shared" si="1051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1" t="s">
        <v>4093</v>
      </c>
      <c r="B4314" s="5">
        <f t="shared" si="1049"/>
        <v>8</v>
      </c>
      <c r="C4314" s="5">
        <f t="shared" si="1050"/>
        <v>2025</v>
      </c>
      <c r="D4314" s="151" t="s">
        <v>4121</v>
      </c>
      <c r="E4314" s="5" t="str">
        <f>VLOOKUP(F4314,'Set up'!$A$2:$C$70,2,FALSE)</f>
        <v>C00000042</v>
      </c>
      <c r="F4314" s="152" t="s">
        <v>2012</v>
      </c>
      <c r="G4314" s="152" t="s">
        <v>2646</v>
      </c>
      <c r="H4314" s="151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8"/>
        <v>45895</v>
      </c>
      <c r="L4314" s="5">
        <v>7</v>
      </c>
      <c r="M4314" s="5">
        <v>2025</v>
      </c>
      <c r="N4314" s="157">
        <v>187.5</v>
      </c>
      <c r="P4314" s="12"/>
      <c r="Q4314" s="7">
        <f t="shared" si="1051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1" t="s">
        <v>4093</v>
      </c>
      <c r="B4315" s="5">
        <f t="shared" si="1049"/>
        <v>8</v>
      </c>
      <c r="C4315" s="5">
        <f t="shared" si="1050"/>
        <v>2025</v>
      </c>
      <c r="D4315" s="151" t="s">
        <v>4122</v>
      </c>
      <c r="E4315" s="5" t="str">
        <f>VLOOKUP(F4315,'Set up'!$A$2:$C$70,2,FALSE)</f>
        <v>C00000042</v>
      </c>
      <c r="F4315" s="152" t="s">
        <v>2012</v>
      </c>
      <c r="G4315" s="152" t="s">
        <v>3217</v>
      </c>
      <c r="H4315" s="151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8"/>
        <v>45895</v>
      </c>
      <c r="L4315" s="5">
        <v>7</v>
      </c>
      <c r="M4315" s="5">
        <v>2025</v>
      </c>
      <c r="N4315" s="157">
        <v>11340</v>
      </c>
      <c r="P4315" s="12"/>
      <c r="Q4315" s="7">
        <f t="shared" si="1051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1" t="s">
        <v>4093</v>
      </c>
      <c r="B4316" s="5">
        <f t="shared" si="1049"/>
        <v>8</v>
      </c>
      <c r="C4316" s="5">
        <f t="shared" si="1050"/>
        <v>2025</v>
      </c>
      <c r="D4316" s="151" t="s">
        <v>4122</v>
      </c>
      <c r="E4316" s="5" t="str">
        <f>VLOOKUP(F4316,'Set up'!$A$2:$C$70,2,FALSE)</f>
        <v>C00000042</v>
      </c>
      <c r="F4316" s="152" t="s">
        <v>2012</v>
      </c>
      <c r="G4316" s="152" t="s">
        <v>1543</v>
      </c>
      <c r="H4316" s="151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8"/>
        <v>45895</v>
      </c>
      <c r="L4316" s="5">
        <v>7</v>
      </c>
      <c r="M4316" s="5">
        <v>2025</v>
      </c>
      <c r="N4316" s="157">
        <v>3717</v>
      </c>
      <c r="P4316" s="12"/>
      <c r="Q4316" s="7">
        <f t="shared" si="1051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1" t="s">
        <v>4093</v>
      </c>
      <c r="B4317" s="5">
        <f t="shared" si="1049"/>
        <v>8</v>
      </c>
      <c r="C4317" s="5">
        <f t="shared" si="1050"/>
        <v>2025</v>
      </c>
      <c r="D4317" s="151" t="s">
        <v>4122</v>
      </c>
      <c r="E4317" s="5" t="str">
        <f>VLOOKUP(F4317,'Set up'!$A$2:$C$70,2,FALSE)</f>
        <v>C00000042</v>
      </c>
      <c r="F4317" s="152" t="s">
        <v>2012</v>
      </c>
      <c r="G4317" s="152" t="s">
        <v>1922</v>
      </c>
      <c r="H4317" s="151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8"/>
        <v>45895</v>
      </c>
      <c r="L4317" s="5">
        <v>7</v>
      </c>
      <c r="M4317" s="5">
        <v>2025</v>
      </c>
      <c r="N4317" s="157">
        <v>2475</v>
      </c>
      <c r="P4317" s="12"/>
      <c r="Q4317" s="7">
        <f t="shared" si="1051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1" t="s">
        <v>4093</v>
      </c>
      <c r="B4318" s="5">
        <f t="shared" si="1049"/>
        <v>8</v>
      </c>
      <c r="C4318" s="5">
        <f t="shared" si="1050"/>
        <v>2025</v>
      </c>
      <c r="D4318" s="151" t="s">
        <v>4122</v>
      </c>
      <c r="E4318" s="5" t="str">
        <f>VLOOKUP(F4318,'Set up'!$A$2:$C$70,2,FALSE)</f>
        <v>C00000042</v>
      </c>
      <c r="F4318" s="152" t="s">
        <v>2012</v>
      </c>
      <c r="G4318" s="152" t="s">
        <v>46</v>
      </c>
      <c r="H4318" s="151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8"/>
        <v>45895</v>
      </c>
      <c r="L4318" s="5">
        <v>7</v>
      </c>
      <c r="M4318" s="5">
        <v>2025</v>
      </c>
      <c r="N4318" s="157">
        <v>460</v>
      </c>
      <c r="P4318" s="12"/>
      <c r="Q4318" s="7">
        <f t="shared" si="1051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1" t="s">
        <v>4093</v>
      </c>
      <c r="B4319" s="5">
        <f t="shared" si="1049"/>
        <v>8</v>
      </c>
      <c r="C4319" s="5">
        <f t="shared" si="1050"/>
        <v>2025</v>
      </c>
      <c r="D4319" s="151" t="s">
        <v>4122</v>
      </c>
      <c r="E4319" s="5" t="str">
        <f>VLOOKUP(F4319,'Set up'!$A$2:$C$70,2,FALSE)</f>
        <v>C00000042</v>
      </c>
      <c r="F4319" s="152" t="s">
        <v>2012</v>
      </c>
      <c r="G4319" s="152" t="s">
        <v>1073</v>
      </c>
      <c r="H4319" s="151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8"/>
        <v>45895</v>
      </c>
      <c r="L4319" s="5">
        <v>7</v>
      </c>
      <c r="M4319" s="5">
        <v>2025</v>
      </c>
      <c r="N4319" s="157">
        <v>2000</v>
      </c>
      <c r="P4319" s="12"/>
      <c r="Q4319" s="7">
        <f t="shared" si="1051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1" t="s">
        <v>4093</v>
      </c>
      <c r="B4320" s="5">
        <f t="shared" si="1049"/>
        <v>8</v>
      </c>
      <c r="C4320" s="5">
        <f t="shared" si="1050"/>
        <v>2025</v>
      </c>
      <c r="D4320" s="151" t="s">
        <v>4123</v>
      </c>
      <c r="E4320" s="5" t="str">
        <f>VLOOKUP(F4320,'Set up'!$A$2:$C$70,2,FALSE)</f>
        <v>C00000013</v>
      </c>
      <c r="F4320" s="152" t="s">
        <v>3549</v>
      </c>
      <c r="G4320" s="152" t="s">
        <v>3533</v>
      </c>
      <c r="H4320" s="151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8"/>
        <v>45895</v>
      </c>
      <c r="L4320" s="5">
        <v>7</v>
      </c>
      <c r="M4320" s="5">
        <v>2025</v>
      </c>
      <c r="N4320" s="157">
        <v>6930</v>
      </c>
      <c r="P4320" s="12"/>
      <c r="Q4320" s="7">
        <f t="shared" si="1051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1" t="s">
        <v>4093</v>
      </c>
      <c r="B4321" s="5">
        <f t="shared" si="1049"/>
        <v>8</v>
      </c>
      <c r="C4321" s="5">
        <f t="shared" si="1050"/>
        <v>2025</v>
      </c>
      <c r="D4321" s="151" t="s">
        <v>4123</v>
      </c>
      <c r="E4321" s="5" t="str">
        <f>VLOOKUP(F4321,'Set up'!$A$2:$C$70,2,FALSE)</f>
        <v>C00000013</v>
      </c>
      <c r="F4321" s="152" t="s">
        <v>3549</v>
      </c>
      <c r="G4321" s="152" t="s">
        <v>4141</v>
      </c>
      <c r="H4321" s="151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8"/>
        <v>45895</v>
      </c>
      <c r="L4321" s="5">
        <v>7</v>
      </c>
      <c r="M4321" s="5">
        <v>2025</v>
      </c>
      <c r="N4321" s="157">
        <v>1005</v>
      </c>
      <c r="P4321" s="12"/>
      <c r="Q4321" s="7">
        <f t="shared" si="1051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1" t="s">
        <v>4093</v>
      </c>
      <c r="B4322" s="5">
        <f t="shared" si="1049"/>
        <v>8</v>
      </c>
      <c r="C4322" s="5">
        <f t="shared" si="1050"/>
        <v>2025</v>
      </c>
      <c r="D4322" s="151" t="s">
        <v>4123</v>
      </c>
      <c r="E4322" s="5" t="str">
        <f>VLOOKUP(F4322,'Set up'!$A$2:$C$70,2,FALSE)</f>
        <v>C00000013</v>
      </c>
      <c r="F4322" s="152" t="s">
        <v>3549</v>
      </c>
      <c r="G4322" s="152" t="s">
        <v>1740</v>
      </c>
      <c r="H4322" s="151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8"/>
        <v>45895</v>
      </c>
      <c r="L4322" s="5">
        <v>7</v>
      </c>
      <c r="M4322" s="5">
        <v>2025</v>
      </c>
      <c r="N4322" s="157">
        <v>810</v>
      </c>
      <c r="P4322" s="12"/>
      <c r="Q4322" s="7">
        <f t="shared" si="1051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1" t="s">
        <v>4093</v>
      </c>
      <c r="B4323" s="5">
        <f t="shared" si="1049"/>
        <v>8</v>
      </c>
      <c r="C4323" s="5">
        <f t="shared" si="1050"/>
        <v>2025</v>
      </c>
      <c r="D4323" s="151" t="s">
        <v>4123</v>
      </c>
      <c r="E4323" s="5" t="str">
        <f>VLOOKUP(F4323,'Set up'!$A$2:$C$70,2,FALSE)</f>
        <v>C00000013</v>
      </c>
      <c r="F4323" s="152" t="s">
        <v>3549</v>
      </c>
      <c r="G4323" s="152" t="s">
        <v>4142</v>
      </c>
      <c r="H4323" s="151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8"/>
        <v>45895</v>
      </c>
      <c r="L4323" s="5">
        <v>7</v>
      </c>
      <c r="M4323" s="5">
        <v>2025</v>
      </c>
      <c r="N4323" s="157">
        <v>851.4</v>
      </c>
      <c r="P4323" s="12"/>
      <c r="Q4323" s="7">
        <f t="shared" si="1051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1" t="s">
        <v>4093</v>
      </c>
      <c r="B4324" s="5">
        <f t="shared" si="1049"/>
        <v>8</v>
      </c>
      <c r="C4324" s="5">
        <f t="shared" si="1050"/>
        <v>2025</v>
      </c>
      <c r="D4324" s="151" t="s">
        <v>4123</v>
      </c>
      <c r="E4324" s="5" t="str">
        <f>VLOOKUP(F4324,'Set up'!$A$2:$C$70,2,FALSE)</f>
        <v>C00000013</v>
      </c>
      <c r="F4324" s="152" t="s">
        <v>3549</v>
      </c>
      <c r="G4324" s="152" t="s">
        <v>4143</v>
      </c>
      <c r="H4324" s="151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8"/>
        <v>45895</v>
      </c>
      <c r="L4324" s="5">
        <v>7</v>
      </c>
      <c r="M4324" s="5">
        <v>2025</v>
      </c>
      <c r="N4324" s="157">
        <v>875</v>
      </c>
      <c r="P4324" s="12"/>
      <c r="Q4324" s="7">
        <f t="shared" si="1051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1" t="s">
        <v>4093</v>
      </c>
      <c r="B4325" s="5">
        <f t="shared" si="1049"/>
        <v>8</v>
      </c>
      <c r="C4325" s="5">
        <f t="shared" si="1050"/>
        <v>2025</v>
      </c>
      <c r="D4325" s="151" t="s">
        <v>4123</v>
      </c>
      <c r="E4325" s="5" t="str">
        <f>VLOOKUP(F4325,'Set up'!$A$2:$C$70,2,FALSE)</f>
        <v>C00000013</v>
      </c>
      <c r="F4325" s="152" t="s">
        <v>3549</v>
      </c>
      <c r="G4325" s="152" t="s">
        <v>1743</v>
      </c>
      <c r="H4325" s="151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8"/>
        <v>45895</v>
      </c>
      <c r="L4325" s="5">
        <v>7</v>
      </c>
      <c r="M4325" s="5">
        <v>2025</v>
      </c>
      <c r="N4325" s="157">
        <v>55.2</v>
      </c>
      <c r="P4325" s="12"/>
      <c r="Q4325" s="7">
        <f t="shared" si="1051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1" t="s">
        <v>4093</v>
      </c>
      <c r="B4326" s="5">
        <f t="shared" si="1049"/>
        <v>8</v>
      </c>
      <c r="C4326" s="5">
        <f t="shared" si="1050"/>
        <v>2025</v>
      </c>
      <c r="D4326" s="151" t="s">
        <v>4123</v>
      </c>
      <c r="E4326" s="5" t="str">
        <f>VLOOKUP(F4326,'Set up'!$A$2:$C$70,2,FALSE)</f>
        <v>C00000013</v>
      </c>
      <c r="F4326" s="152" t="s">
        <v>3549</v>
      </c>
      <c r="G4326" s="152" t="s">
        <v>4144</v>
      </c>
      <c r="H4326" s="151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8"/>
        <v>45895</v>
      </c>
      <c r="L4326" s="5">
        <v>7</v>
      </c>
      <c r="M4326" s="5">
        <v>2025</v>
      </c>
      <c r="N4326" s="157">
        <v>1108.4000000000001</v>
      </c>
      <c r="P4326" s="12"/>
      <c r="Q4326" s="7">
        <f t="shared" si="1051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1" t="s">
        <v>4093</v>
      </c>
      <c r="B4327" s="5">
        <f t="shared" si="1049"/>
        <v>8</v>
      </c>
      <c r="C4327" s="5">
        <f t="shared" si="1050"/>
        <v>2025</v>
      </c>
      <c r="D4327" s="151" t="s">
        <v>4123</v>
      </c>
      <c r="E4327" s="5" t="str">
        <f>VLOOKUP(F4327,'Set up'!$A$2:$C$70,2,FALSE)</f>
        <v>C00000013</v>
      </c>
      <c r="F4327" s="152" t="s">
        <v>3549</v>
      </c>
      <c r="G4327" s="152" t="s">
        <v>1469</v>
      </c>
      <c r="H4327" s="151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8"/>
        <v>45895</v>
      </c>
      <c r="L4327" s="5">
        <v>7</v>
      </c>
      <c r="M4327" s="5">
        <v>2025</v>
      </c>
      <c r="N4327" s="157">
        <v>430</v>
      </c>
      <c r="P4327" s="12"/>
      <c r="Q4327" s="7">
        <f t="shared" si="1051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1" t="s">
        <v>4093</v>
      </c>
      <c r="B4328" s="5">
        <f t="shared" si="1049"/>
        <v>8</v>
      </c>
      <c r="C4328" s="5">
        <f t="shared" si="1050"/>
        <v>2025</v>
      </c>
      <c r="D4328" s="151" t="s">
        <v>4123</v>
      </c>
      <c r="E4328" s="5" t="str">
        <f>VLOOKUP(F4328,'Set up'!$A$2:$C$70,2,FALSE)</f>
        <v>C00000013</v>
      </c>
      <c r="F4328" s="152" t="s">
        <v>3549</v>
      </c>
      <c r="G4328" s="152" t="s">
        <v>17</v>
      </c>
      <c r="H4328" s="151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8"/>
        <v>45895</v>
      </c>
      <c r="L4328" s="5">
        <v>7</v>
      </c>
      <c r="M4328" s="5">
        <v>2025</v>
      </c>
      <c r="N4328" s="157">
        <v>120</v>
      </c>
      <c r="P4328" s="12"/>
      <c r="Q4328" s="7">
        <f t="shared" si="1051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1" t="s">
        <v>4093</v>
      </c>
      <c r="B4329" s="5">
        <f t="shared" si="1049"/>
        <v>8</v>
      </c>
      <c r="C4329" s="5">
        <f t="shared" si="1050"/>
        <v>2025</v>
      </c>
      <c r="D4329" s="151" t="s">
        <v>4123</v>
      </c>
      <c r="E4329" s="5" t="str">
        <f>VLOOKUP(F4329,'Set up'!$A$2:$C$70,2,FALSE)</f>
        <v>C00000013</v>
      </c>
      <c r="F4329" s="152" t="s">
        <v>3549</v>
      </c>
      <c r="G4329" s="152" t="s">
        <v>949</v>
      </c>
      <c r="H4329" s="151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8"/>
        <v>45895</v>
      </c>
      <c r="L4329" s="5">
        <v>7</v>
      </c>
      <c r="M4329" s="5">
        <v>2025</v>
      </c>
      <c r="N4329" s="157">
        <v>60</v>
      </c>
      <c r="P4329" s="12"/>
      <c r="Q4329" s="7">
        <f t="shared" si="1051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1" t="s">
        <v>4093</v>
      </c>
      <c r="B4330" s="5">
        <f t="shared" si="1049"/>
        <v>8</v>
      </c>
      <c r="C4330" s="5">
        <f t="shared" si="1050"/>
        <v>2025</v>
      </c>
      <c r="D4330" s="151" t="s">
        <v>4123</v>
      </c>
      <c r="E4330" s="5" t="str">
        <f>VLOOKUP(F4330,'Set up'!$A$2:$C$70,2,FALSE)</f>
        <v>C00000013</v>
      </c>
      <c r="F4330" s="152" t="s">
        <v>3549</v>
      </c>
      <c r="G4330" s="152" t="s">
        <v>2635</v>
      </c>
      <c r="H4330" s="151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8"/>
        <v>45895</v>
      </c>
      <c r="L4330" s="5">
        <v>7</v>
      </c>
      <c r="M4330" s="5">
        <v>2025</v>
      </c>
      <c r="N4330" s="157">
        <v>62.5</v>
      </c>
      <c r="P4330" s="12"/>
      <c r="Q4330" s="7">
        <f t="shared" si="1051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1" t="s">
        <v>4093</v>
      </c>
      <c r="B4331" s="5">
        <f t="shared" si="1049"/>
        <v>8</v>
      </c>
      <c r="C4331" s="5">
        <f t="shared" si="1050"/>
        <v>2025</v>
      </c>
      <c r="D4331" s="151" t="s">
        <v>4123</v>
      </c>
      <c r="E4331" s="5" t="str">
        <f>VLOOKUP(F4331,'Set up'!$A$2:$C$70,2,FALSE)</f>
        <v>C00000013</v>
      </c>
      <c r="F4331" s="152" t="s">
        <v>3549</v>
      </c>
      <c r="G4331" s="152" t="s">
        <v>787</v>
      </c>
      <c r="H4331" s="151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8"/>
        <v>45895</v>
      </c>
      <c r="L4331" s="5">
        <v>7</v>
      </c>
      <c r="M4331" s="5">
        <v>2025</v>
      </c>
      <c r="N4331" s="157">
        <v>420</v>
      </c>
      <c r="P4331" s="12"/>
      <c r="Q4331" s="7">
        <f t="shared" si="1051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1" t="s">
        <v>4094</v>
      </c>
      <c r="B4332" s="5">
        <f t="shared" si="1049"/>
        <v>8</v>
      </c>
      <c r="C4332" s="5">
        <f t="shared" si="1050"/>
        <v>2025</v>
      </c>
      <c r="D4332" s="151" t="s">
        <v>4124</v>
      </c>
      <c r="E4332" s="5" t="str">
        <f>VLOOKUP(F4332,'Set up'!$A$2:$C$70,2,FALSE)</f>
        <v>C00000044</v>
      </c>
      <c r="F4332" s="152" t="s">
        <v>2929</v>
      </c>
      <c r="G4332" s="152" t="s">
        <v>3122</v>
      </c>
      <c r="H4332" s="151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8"/>
        <v>45899</v>
      </c>
      <c r="L4332" s="5">
        <v>7</v>
      </c>
      <c r="M4332" s="5">
        <v>2025</v>
      </c>
      <c r="N4332" s="157">
        <v>1687.5</v>
      </c>
      <c r="P4332" s="12"/>
      <c r="Q4332" s="7">
        <f t="shared" si="1051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1" t="s">
        <v>4094</v>
      </c>
      <c r="B4333" s="5">
        <f t="shared" si="1049"/>
        <v>8</v>
      </c>
      <c r="C4333" s="5">
        <f t="shared" si="1050"/>
        <v>2025</v>
      </c>
      <c r="D4333" s="151" t="s">
        <v>4124</v>
      </c>
      <c r="E4333" s="5" t="str">
        <f>VLOOKUP(F4333,'Set up'!$A$2:$C$70,2,FALSE)</f>
        <v>C00000044</v>
      </c>
      <c r="F4333" s="152" t="s">
        <v>2929</v>
      </c>
      <c r="G4333" s="152" t="s">
        <v>2570</v>
      </c>
      <c r="H4333" s="151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8"/>
        <v>45899</v>
      </c>
      <c r="L4333" s="5">
        <v>7</v>
      </c>
      <c r="M4333" s="5">
        <v>2025</v>
      </c>
      <c r="N4333" s="157">
        <v>432</v>
      </c>
      <c r="P4333" s="12"/>
      <c r="Q4333" s="7">
        <f t="shared" si="1051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1" t="s">
        <v>4094</v>
      </c>
      <c r="B4334" s="5">
        <f t="shared" si="1049"/>
        <v>8</v>
      </c>
      <c r="C4334" s="5">
        <f t="shared" si="1050"/>
        <v>2025</v>
      </c>
      <c r="D4334" s="151" t="s">
        <v>4124</v>
      </c>
      <c r="E4334" s="5" t="str">
        <f>VLOOKUP(F4334,'Set up'!$A$2:$C$70,2,FALSE)</f>
        <v>C00000044</v>
      </c>
      <c r="F4334" s="152" t="s">
        <v>2929</v>
      </c>
      <c r="G4334" s="152" t="s">
        <v>46</v>
      </c>
      <c r="H4334" s="151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8"/>
        <v>45899</v>
      </c>
      <c r="L4334" s="5">
        <v>7</v>
      </c>
      <c r="M4334" s="5">
        <v>2025</v>
      </c>
      <c r="N4334" s="157">
        <v>115</v>
      </c>
      <c r="P4334" s="12"/>
      <c r="Q4334" s="7">
        <f t="shared" si="1051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1" t="s">
        <v>4094</v>
      </c>
      <c r="B4335" s="5">
        <f t="shared" si="1049"/>
        <v>8</v>
      </c>
      <c r="C4335" s="5">
        <f t="shared" si="1050"/>
        <v>2025</v>
      </c>
      <c r="D4335" s="151" t="s">
        <v>4125</v>
      </c>
      <c r="E4335" s="5" t="str">
        <f>VLOOKUP(F4335,'Set up'!$A$2:$C$70,2,FALSE)</f>
        <v>C00000042</v>
      </c>
      <c r="F4335" s="152" t="s">
        <v>2012</v>
      </c>
      <c r="G4335" s="152" t="s">
        <v>2646</v>
      </c>
      <c r="H4335" s="151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8"/>
        <v>45899</v>
      </c>
      <c r="L4335" s="5">
        <v>7</v>
      </c>
      <c r="M4335" s="5">
        <v>2025</v>
      </c>
      <c r="N4335" s="157">
        <v>62.5</v>
      </c>
      <c r="P4335" s="12"/>
      <c r="Q4335" s="7">
        <f t="shared" si="1051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1" t="s">
        <v>4094</v>
      </c>
      <c r="B4336" s="5">
        <f t="shared" si="1049"/>
        <v>8</v>
      </c>
      <c r="C4336" s="5">
        <f t="shared" si="1050"/>
        <v>2025</v>
      </c>
      <c r="D4336" s="151" t="s">
        <v>4126</v>
      </c>
      <c r="E4336" s="5" t="str">
        <f>VLOOKUP(F4336,'Set up'!$A$2:$C$70,2,FALSE)</f>
        <v>C00000042</v>
      </c>
      <c r="F4336" s="152" t="s">
        <v>2012</v>
      </c>
      <c r="G4336" s="152" t="s">
        <v>3217</v>
      </c>
      <c r="H4336" s="151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8"/>
        <v>45899</v>
      </c>
      <c r="L4336" s="5">
        <v>7</v>
      </c>
      <c r="M4336" s="5">
        <v>2025</v>
      </c>
      <c r="N4336" s="157">
        <v>3240</v>
      </c>
      <c r="P4336" s="12"/>
      <c r="Q4336" s="7">
        <f t="shared" si="1051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1" t="s">
        <v>4094</v>
      </c>
      <c r="B4337" s="5">
        <f t="shared" si="1049"/>
        <v>8</v>
      </c>
      <c r="C4337" s="5">
        <f t="shared" si="1050"/>
        <v>2025</v>
      </c>
      <c r="D4337" s="151" t="s">
        <v>4126</v>
      </c>
      <c r="E4337" s="5" t="str">
        <f>VLOOKUP(F4337,'Set up'!$A$2:$C$70,2,FALSE)</f>
        <v>C00000042</v>
      </c>
      <c r="F4337" s="152" t="s">
        <v>2012</v>
      </c>
      <c r="G4337" s="152" t="s">
        <v>1543</v>
      </c>
      <c r="H4337" s="151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8"/>
        <v>45899</v>
      </c>
      <c r="L4337" s="5">
        <v>7</v>
      </c>
      <c r="M4337" s="5">
        <v>2025</v>
      </c>
      <c r="N4337" s="157">
        <v>1062</v>
      </c>
      <c r="P4337" s="12"/>
      <c r="Q4337" s="7">
        <f t="shared" si="1051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1" t="s">
        <v>4094</v>
      </c>
      <c r="B4338" s="5">
        <f t="shared" si="1049"/>
        <v>8</v>
      </c>
      <c r="C4338" s="5">
        <f t="shared" si="1050"/>
        <v>2025</v>
      </c>
      <c r="D4338" s="151" t="s">
        <v>4126</v>
      </c>
      <c r="E4338" s="5" t="str">
        <f>VLOOKUP(F4338,'Set up'!$A$2:$C$70,2,FALSE)</f>
        <v>C00000042</v>
      </c>
      <c r="F4338" s="152" t="s">
        <v>2012</v>
      </c>
      <c r="G4338" s="152" t="s">
        <v>1922</v>
      </c>
      <c r="H4338" s="151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8"/>
        <v>45899</v>
      </c>
      <c r="L4338" s="5">
        <v>7</v>
      </c>
      <c r="M4338" s="5">
        <v>2025</v>
      </c>
      <c r="N4338" s="157">
        <v>742.5</v>
      </c>
      <c r="P4338" s="12"/>
      <c r="Q4338" s="7">
        <f t="shared" si="1051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1" t="s">
        <v>4094</v>
      </c>
      <c r="B4339" s="5">
        <f t="shared" si="1049"/>
        <v>8</v>
      </c>
      <c r="C4339" s="5">
        <f t="shared" si="1050"/>
        <v>2025</v>
      </c>
      <c r="D4339" s="151" t="s">
        <v>4127</v>
      </c>
      <c r="E4339" s="5" t="str">
        <f>VLOOKUP(F4339,'Set up'!$A$2:$C$70,2,FALSE)</f>
        <v>C00000050</v>
      </c>
      <c r="F4339" s="152" t="s">
        <v>2656</v>
      </c>
      <c r="G4339" s="152" t="s">
        <v>3615</v>
      </c>
      <c r="H4339" s="151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8"/>
        <v>45899</v>
      </c>
      <c r="L4339" s="5">
        <v>7</v>
      </c>
      <c r="M4339" s="5">
        <v>2025</v>
      </c>
      <c r="N4339" s="157">
        <v>1710</v>
      </c>
      <c r="P4339" s="12"/>
      <c r="Q4339" s="7">
        <f t="shared" si="1051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1" t="s">
        <v>4094</v>
      </c>
      <c r="B4340" s="5">
        <f t="shared" si="1049"/>
        <v>8</v>
      </c>
      <c r="C4340" s="5">
        <f t="shared" si="1050"/>
        <v>2025</v>
      </c>
      <c r="D4340" s="151" t="s">
        <v>4127</v>
      </c>
      <c r="E4340" s="5" t="str">
        <f>VLOOKUP(F4340,'Set up'!$A$2:$C$70,2,FALSE)</f>
        <v>C00000050</v>
      </c>
      <c r="F4340" s="152" t="s">
        <v>2656</v>
      </c>
      <c r="G4340" s="152" t="s">
        <v>2434</v>
      </c>
      <c r="H4340" s="151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8"/>
        <v>45899</v>
      </c>
      <c r="L4340" s="5">
        <v>7</v>
      </c>
      <c r="M4340" s="5">
        <v>2025</v>
      </c>
      <c r="N4340" s="157">
        <v>277.5</v>
      </c>
      <c r="P4340" s="12"/>
      <c r="Q4340" s="7">
        <f t="shared" si="1051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1" t="s">
        <v>4094</v>
      </c>
      <c r="B4341" s="5">
        <f t="shared" si="1049"/>
        <v>8</v>
      </c>
      <c r="C4341" s="5">
        <f t="shared" si="1050"/>
        <v>2025</v>
      </c>
      <c r="D4341" s="151" t="s">
        <v>4127</v>
      </c>
      <c r="E4341" s="5" t="str">
        <f>VLOOKUP(F4341,'Set up'!$A$2:$C$70,2,FALSE)</f>
        <v>C00000050</v>
      </c>
      <c r="F4341" s="152" t="s">
        <v>2656</v>
      </c>
      <c r="G4341" s="152" t="s">
        <v>4145</v>
      </c>
      <c r="H4341" s="151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8"/>
        <v>45899</v>
      </c>
      <c r="L4341" s="5">
        <v>7</v>
      </c>
      <c r="M4341" s="5">
        <v>2025</v>
      </c>
      <c r="N4341" s="157">
        <v>540</v>
      </c>
      <c r="P4341" s="12"/>
      <c r="Q4341" s="7">
        <f t="shared" si="1051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1" t="s">
        <v>4094</v>
      </c>
      <c r="B4342" s="5">
        <f t="shared" si="1049"/>
        <v>8</v>
      </c>
      <c r="C4342" s="5">
        <f t="shared" si="1050"/>
        <v>2025</v>
      </c>
      <c r="D4342" s="151" t="s">
        <v>4127</v>
      </c>
      <c r="E4342" s="5" t="str">
        <f>VLOOKUP(F4342,'Set up'!$A$2:$C$70,2,FALSE)</f>
        <v>C00000050</v>
      </c>
      <c r="F4342" s="152" t="s">
        <v>2656</v>
      </c>
      <c r="G4342" s="152" t="s">
        <v>2144</v>
      </c>
      <c r="H4342" s="151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8"/>
        <v>45899</v>
      </c>
      <c r="L4342" s="5">
        <v>7</v>
      </c>
      <c r="M4342" s="5">
        <v>2025</v>
      </c>
      <c r="N4342" s="157">
        <v>275</v>
      </c>
      <c r="P4342" s="12"/>
      <c r="Q4342" s="7">
        <f t="shared" si="1051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3" t="s">
        <v>4094</v>
      </c>
      <c r="B4343" s="154">
        <f t="shared" si="1049"/>
        <v>8</v>
      </c>
      <c r="C4343" s="154">
        <f t="shared" si="1050"/>
        <v>2025</v>
      </c>
      <c r="D4343" s="153" t="s">
        <v>4127</v>
      </c>
      <c r="E4343" s="154" t="str">
        <f>VLOOKUP(F4343,'Set up'!$A$2:$C$70,2,FALSE)</f>
        <v>C00000050</v>
      </c>
      <c r="F4343" s="158" t="s">
        <v>2656</v>
      </c>
      <c r="G4343" s="158" t="s">
        <v>1061</v>
      </c>
      <c r="H4343" s="153">
        <v>2</v>
      </c>
      <c r="I4343" s="154" t="str">
        <f>VLOOKUP(F4343,'Set up'!$A$2:$C$70,3,FALSE)</f>
        <v>Cash</v>
      </c>
      <c r="J4343" s="154">
        <f>VLOOKUP(F4343,'Set up'!$A$2:$D$70,4,FALSE)</f>
        <v>0</v>
      </c>
      <c r="K4343" s="155">
        <f t="shared" si="1048"/>
        <v>45899</v>
      </c>
      <c r="L4343" s="154">
        <v>7</v>
      </c>
      <c r="M4343" s="154">
        <v>2025</v>
      </c>
      <c r="N4343" s="159">
        <v>190</v>
      </c>
      <c r="O4343" s="34"/>
      <c r="P4343" s="34"/>
      <c r="Q4343" s="148">
        <f>SUM(Q4342+N4343)</f>
        <v>7167418.650000006</v>
      </c>
      <c r="R4343" s="156" t="str">
        <f>VLOOKUP(F4343,'Set up'!$A$2:$E$70,5,FALSE)</f>
        <v>Cash</v>
      </c>
    </row>
    <row r="4344" spans="1:18" ht="16.2" customHeight="1" x14ac:dyDescent="0.3">
      <c r="A4344" s="151" t="s">
        <v>4146</v>
      </c>
      <c r="B4344" s="5">
        <f t="shared" si="1049"/>
        <v>9</v>
      </c>
      <c r="C4344" s="5">
        <f t="shared" si="1050"/>
        <v>2025</v>
      </c>
      <c r="D4344" s="151" t="s">
        <v>4166</v>
      </c>
      <c r="E4344" s="5" t="str">
        <f>VLOOKUP(F4344,'Set up'!$A$2:$C$70,2,FALSE)</f>
        <v>C00000050</v>
      </c>
      <c r="F4344" s="152" t="s">
        <v>2656</v>
      </c>
      <c r="G4344" s="152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8"/>
        <v>45902</v>
      </c>
      <c r="L4344" s="5">
        <v>7</v>
      </c>
      <c r="M4344" s="5">
        <v>2025</v>
      </c>
      <c r="N4344" s="135">
        <v>480</v>
      </c>
      <c r="P4344" s="12"/>
      <c r="Q4344" s="7">
        <f t="shared" ref="Q4344:Q4407" si="1052">SUM(Q4151+N4344)</f>
        <v>6882667.7500000028</v>
      </c>
      <c r="R4344" s="44" t="str">
        <f>VLOOKUP(F4344,'Set up'!$A$2:$E$70,5,FALSE)</f>
        <v>Cash</v>
      </c>
    </row>
    <row r="4345" spans="1:18" ht="16.2" customHeight="1" x14ac:dyDescent="0.3">
      <c r="A4345" s="151" t="s">
        <v>4147</v>
      </c>
      <c r="B4345" s="5">
        <f t="shared" si="1049"/>
        <v>9</v>
      </c>
      <c r="C4345" s="5">
        <f t="shared" si="1050"/>
        <v>2025</v>
      </c>
      <c r="D4345" s="151" t="s">
        <v>4167</v>
      </c>
      <c r="E4345" s="5" t="str">
        <f>VLOOKUP(F4345,'Set up'!$A$2:$C$70,2,FALSE)</f>
        <v>C00000019</v>
      </c>
      <c r="F4345" s="152" t="s">
        <v>400</v>
      </c>
      <c r="G4345" s="152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8"/>
        <v>45903</v>
      </c>
      <c r="L4345" s="5">
        <v>7</v>
      </c>
      <c r="M4345" s="5">
        <v>2025</v>
      </c>
      <c r="N4345" s="135">
        <v>1687.5</v>
      </c>
      <c r="P4345" s="12"/>
      <c r="Q4345" s="7">
        <f t="shared" si="1052"/>
        <v>6884000.2500000028</v>
      </c>
      <c r="R4345" s="44" t="str">
        <f>VLOOKUP(F4345,'Set up'!$A$2:$E$70,5,FALSE)</f>
        <v>Trsf</v>
      </c>
    </row>
    <row r="4346" spans="1:18" ht="16.2" customHeight="1" x14ac:dyDescent="0.3">
      <c r="A4346" s="151" t="s">
        <v>4147</v>
      </c>
      <c r="B4346" s="5">
        <f t="shared" si="1049"/>
        <v>9</v>
      </c>
      <c r="C4346" s="5">
        <f t="shared" si="1050"/>
        <v>2025</v>
      </c>
      <c r="D4346" s="151" t="s">
        <v>4167</v>
      </c>
      <c r="E4346" s="5" t="str">
        <f>VLOOKUP(F4346,'Set up'!$A$2:$C$70,2,FALSE)</f>
        <v>C00000019</v>
      </c>
      <c r="F4346" s="152" t="s">
        <v>400</v>
      </c>
      <c r="G4346" s="152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8"/>
        <v>45903</v>
      </c>
      <c r="L4346" s="5">
        <v>7</v>
      </c>
      <c r="M4346" s="5">
        <v>2025</v>
      </c>
      <c r="N4346" s="135">
        <v>187.5</v>
      </c>
      <c r="P4346" s="12"/>
      <c r="Q4346" s="7">
        <f t="shared" si="1052"/>
        <v>6890600.2500000028</v>
      </c>
      <c r="R4346" s="44" t="str">
        <f>VLOOKUP(F4346,'Set up'!$A$2:$E$70,5,FALSE)</f>
        <v>Trsf</v>
      </c>
    </row>
    <row r="4347" spans="1:18" ht="16.2" customHeight="1" x14ac:dyDescent="0.3">
      <c r="A4347" s="151" t="s">
        <v>4147</v>
      </c>
      <c r="B4347" s="5">
        <f t="shared" si="1049"/>
        <v>9</v>
      </c>
      <c r="C4347" s="5">
        <f t="shared" si="1050"/>
        <v>2025</v>
      </c>
      <c r="D4347" s="151" t="s">
        <v>4167</v>
      </c>
      <c r="E4347" s="5" t="str">
        <f>VLOOKUP(F4347,'Set up'!$A$2:$C$70,2,FALSE)</f>
        <v>C00000019</v>
      </c>
      <c r="F4347" s="152" t="s">
        <v>400</v>
      </c>
      <c r="G4347" s="152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8"/>
        <v>45903</v>
      </c>
      <c r="L4347" s="5">
        <v>7</v>
      </c>
      <c r="M4347" s="5">
        <v>2025</v>
      </c>
      <c r="N4347" s="135">
        <v>390</v>
      </c>
      <c r="P4347" s="12"/>
      <c r="Q4347" s="7">
        <f t="shared" si="1052"/>
        <v>6894077.2500000028</v>
      </c>
      <c r="R4347" s="44" t="str">
        <f>VLOOKUP(F4347,'Set up'!$A$2:$E$70,5,FALSE)</f>
        <v>Trsf</v>
      </c>
    </row>
    <row r="4348" spans="1:18" ht="16.2" customHeight="1" x14ac:dyDescent="0.3">
      <c r="A4348" s="151" t="s">
        <v>4147</v>
      </c>
      <c r="B4348" s="5">
        <f t="shared" si="1049"/>
        <v>9</v>
      </c>
      <c r="C4348" s="5">
        <f t="shared" si="1050"/>
        <v>2025</v>
      </c>
      <c r="D4348" s="151" t="s">
        <v>4167</v>
      </c>
      <c r="E4348" s="5" t="str">
        <f>VLOOKUP(F4348,'Set up'!$A$2:$C$70,2,FALSE)</f>
        <v>C00000019</v>
      </c>
      <c r="F4348" s="152" t="s">
        <v>400</v>
      </c>
      <c r="G4348" s="152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8"/>
        <v>45903</v>
      </c>
      <c r="L4348" s="5">
        <v>7</v>
      </c>
      <c r="M4348" s="5">
        <v>2025</v>
      </c>
      <c r="N4348" s="135">
        <v>283.8</v>
      </c>
      <c r="P4348" s="12"/>
      <c r="Q4348" s="7">
        <f t="shared" si="1052"/>
        <v>6896446.0500000026</v>
      </c>
      <c r="R4348" s="44" t="str">
        <f>VLOOKUP(F4348,'Set up'!$A$2:$E$70,5,FALSE)</f>
        <v>Trsf</v>
      </c>
    </row>
    <row r="4349" spans="1:18" ht="16.2" customHeight="1" x14ac:dyDescent="0.3">
      <c r="A4349" s="151" t="s">
        <v>4148</v>
      </c>
      <c r="B4349" s="5">
        <f t="shared" si="1049"/>
        <v>9</v>
      </c>
      <c r="C4349" s="5">
        <f t="shared" si="1050"/>
        <v>2025</v>
      </c>
      <c r="D4349" s="151" t="s">
        <v>4168</v>
      </c>
      <c r="E4349" s="5" t="str">
        <f>VLOOKUP(F4349,'Set up'!$A$2:$C$70,2,FALSE)</f>
        <v>C00000042</v>
      </c>
      <c r="F4349" s="152" t="s">
        <v>2012</v>
      </c>
      <c r="G4349" s="152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8"/>
        <v>45904</v>
      </c>
      <c r="L4349" s="5">
        <v>7</v>
      </c>
      <c r="M4349" s="5">
        <v>2025</v>
      </c>
      <c r="N4349" s="135">
        <v>312.5</v>
      </c>
      <c r="P4349" s="12"/>
      <c r="Q4349" s="7">
        <f t="shared" si="1052"/>
        <v>6897474.7500000028</v>
      </c>
      <c r="R4349" s="44" t="str">
        <f>VLOOKUP(F4349,'Set up'!$A$2:$E$70,5,FALSE)</f>
        <v>Trsf</v>
      </c>
    </row>
    <row r="4350" spans="1:18" ht="16.2" customHeight="1" x14ac:dyDescent="0.3">
      <c r="A4350" s="151" t="s">
        <v>4148</v>
      </c>
      <c r="B4350" s="5">
        <f t="shared" si="1049"/>
        <v>9</v>
      </c>
      <c r="C4350" s="5">
        <f t="shared" si="1050"/>
        <v>2025</v>
      </c>
      <c r="D4350" s="151" t="s">
        <v>4169</v>
      </c>
      <c r="E4350" s="5" t="str">
        <f>VLOOKUP(F4350,'Set up'!$A$2:$C$70,2,FALSE)</f>
        <v>C00000042</v>
      </c>
      <c r="F4350" s="152" t="s">
        <v>2012</v>
      </c>
      <c r="G4350" s="152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8"/>
        <v>45904</v>
      </c>
      <c r="L4350" s="5">
        <v>7</v>
      </c>
      <c r="M4350" s="5">
        <v>2025</v>
      </c>
      <c r="N4350" s="135">
        <v>15750</v>
      </c>
      <c r="P4350" s="12"/>
      <c r="Q4350" s="7">
        <f t="shared" si="1052"/>
        <v>6912912.2500000028</v>
      </c>
      <c r="R4350" s="44" t="str">
        <f>VLOOKUP(F4350,'Set up'!$A$2:$E$70,5,FALSE)</f>
        <v>Trsf</v>
      </c>
    </row>
    <row r="4351" spans="1:18" ht="16.2" customHeight="1" x14ac:dyDescent="0.3">
      <c r="A4351" s="151" t="s">
        <v>4148</v>
      </c>
      <c r="B4351" s="5">
        <f t="shared" si="1049"/>
        <v>9</v>
      </c>
      <c r="C4351" s="5">
        <f t="shared" si="1050"/>
        <v>2025</v>
      </c>
      <c r="D4351" s="151" t="s">
        <v>4169</v>
      </c>
      <c r="E4351" s="5" t="str">
        <f>VLOOKUP(F4351,'Set up'!$A$2:$C$70,2,FALSE)</f>
        <v>C00000042</v>
      </c>
      <c r="F4351" s="152" t="s">
        <v>2012</v>
      </c>
      <c r="G4351" s="152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8"/>
        <v>45904</v>
      </c>
      <c r="L4351" s="5">
        <v>7</v>
      </c>
      <c r="M4351" s="5">
        <v>2025</v>
      </c>
      <c r="N4351" s="135">
        <v>3540</v>
      </c>
      <c r="P4351" s="12"/>
      <c r="Q4351" s="7">
        <f t="shared" si="1052"/>
        <v>6900827.2500000028</v>
      </c>
      <c r="R4351" s="44" t="str">
        <f>VLOOKUP(F4351,'Set up'!$A$2:$E$70,5,FALSE)</f>
        <v>Trsf</v>
      </c>
    </row>
    <row r="4352" spans="1:18" ht="16.2" customHeight="1" x14ac:dyDescent="0.3">
      <c r="A4352" s="151" t="s">
        <v>4148</v>
      </c>
      <c r="B4352" s="5">
        <f t="shared" si="1049"/>
        <v>9</v>
      </c>
      <c r="C4352" s="5">
        <f t="shared" si="1050"/>
        <v>2025</v>
      </c>
      <c r="D4352" s="151" t="s">
        <v>4169</v>
      </c>
      <c r="E4352" s="5" t="str">
        <f>VLOOKUP(F4352,'Set up'!$A$2:$C$70,2,FALSE)</f>
        <v>C00000042</v>
      </c>
      <c r="F4352" s="152" t="s">
        <v>2012</v>
      </c>
      <c r="G4352" s="152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8"/>
        <v>45904</v>
      </c>
      <c r="L4352" s="5">
        <v>7</v>
      </c>
      <c r="M4352" s="5">
        <v>2025</v>
      </c>
      <c r="N4352" s="135">
        <v>2295</v>
      </c>
      <c r="P4352" s="12"/>
      <c r="Q4352" s="7">
        <f t="shared" si="1052"/>
        <v>6909302.2500000028</v>
      </c>
      <c r="R4352" s="44" t="str">
        <f>VLOOKUP(F4352,'Set up'!$A$2:$E$70,5,FALSE)</f>
        <v>Trsf</v>
      </c>
    </row>
    <row r="4353" spans="1:18" ht="16.2" customHeight="1" x14ac:dyDescent="0.3">
      <c r="A4353" s="151" t="s">
        <v>4148</v>
      </c>
      <c r="B4353" s="5">
        <f t="shared" si="1049"/>
        <v>9</v>
      </c>
      <c r="C4353" s="5">
        <f t="shared" si="1050"/>
        <v>2025</v>
      </c>
      <c r="D4353" s="151" t="s">
        <v>4169</v>
      </c>
      <c r="E4353" s="5" t="str">
        <f>VLOOKUP(F4353,'Set up'!$A$2:$C$70,2,FALSE)</f>
        <v>C00000042</v>
      </c>
      <c r="F4353" s="152" t="s">
        <v>2012</v>
      </c>
      <c r="G4353" s="152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8"/>
        <v>45904</v>
      </c>
      <c r="L4353" s="5">
        <v>7</v>
      </c>
      <c r="M4353" s="5">
        <v>2025</v>
      </c>
      <c r="N4353" s="135">
        <v>460</v>
      </c>
      <c r="P4353" s="12"/>
      <c r="Q4353" s="7">
        <f t="shared" si="1052"/>
        <v>6910653.2500000028</v>
      </c>
      <c r="R4353" s="44" t="str">
        <f>VLOOKUP(F4353,'Set up'!$A$2:$E$70,5,FALSE)</f>
        <v>Trsf</v>
      </c>
    </row>
    <row r="4354" spans="1:18" ht="16.2" customHeight="1" x14ac:dyDescent="0.3">
      <c r="A4354" s="151" t="s">
        <v>4148</v>
      </c>
      <c r="B4354" s="5">
        <f t="shared" si="1049"/>
        <v>9</v>
      </c>
      <c r="C4354" s="5">
        <f t="shared" si="1050"/>
        <v>2025</v>
      </c>
      <c r="D4354" s="151" t="s">
        <v>4169</v>
      </c>
      <c r="E4354" s="5" t="str">
        <f>VLOOKUP(F4354,'Set up'!$A$2:$C$70,2,FALSE)</f>
        <v>C00000042</v>
      </c>
      <c r="F4354" s="152" t="s">
        <v>2012</v>
      </c>
      <c r="G4354" s="152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8"/>
        <v>45904</v>
      </c>
      <c r="L4354" s="5">
        <v>7</v>
      </c>
      <c r="M4354" s="5">
        <v>2025</v>
      </c>
      <c r="N4354" s="135">
        <v>1000</v>
      </c>
      <c r="P4354" s="12"/>
      <c r="Q4354" s="7">
        <f t="shared" si="1052"/>
        <v>6913420.7500000028</v>
      </c>
      <c r="R4354" s="44" t="str">
        <f>VLOOKUP(F4354,'Set up'!$A$2:$E$70,5,FALSE)</f>
        <v>Trsf</v>
      </c>
    </row>
    <row r="4355" spans="1:18" ht="16.2" customHeight="1" x14ac:dyDescent="0.3">
      <c r="A4355" s="151" t="s">
        <v>4149</v>
      </c>
      <c r="B4355" s="5">
        <f t="shared" si="1049"/>
        <v>9</v>
      </c>
      <c r="C4355" s="5">
        <f t="shared" si="1050"/>
        <v>2025</v>
      </c>
      <c r="D4355" s="151" t="s">
        <v>4170</v>
      </c>
      <c r="E4355" s="5" t="str">
        <f>VLOOKUP(F4355,'Set up'!$A$2:$C$70,2,FALSE)</f>
        <v>C00000045</v>
      </c>
      <c r="F4355" s="152" t="s">
        <v>2271</v>
      </c>
      <c r="G4355" s="152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v>7</v>
      </c>
      <c r="M4355" s="5">
        <v>2025</v>
      </c>
      <c r="N4355" s="135">
        <v>7875</v>
      </c>
      <c r="P4355" s="12"/>
      <c r="Q4355" s="7">
        <f t="shared" si="1052"/>
        <v>6920755.7500000028</v>
      </c>
      <c r="R4355" s="44" t="str">
        <f>VLOOKUP(F4355,'Set up'!$A$2:$E$70,5,FALSE)</f>
        <v>Trsf</v>
      </c>
    </row>
    <row r="4356" spans="1:18" ht="16.2" customHeight="1" x14ac:dyDescent="0.3">
      <c r="A4356" s="151" t="s">
        <v>4149</v>
      </c>
      <c r="B4356" s="5">
        <f t="shared" si="1049"/>
        <v>9</v>
      </c>
      <c r="C4356" s="5">
        <f t="shared" si="1050"/>
        <v>2025</v>
      </c>
      <c r="D4356" s="151" t="s">
        <v>4170</v>
      </c>
      <c r="E4356" s="5" t="str">
        <f>VLOOKUP(F4356,'Set up'!$A$2:$C$70,2,FALSE)</f>
        <v>C00000045</v>
      </c>
      <c r="F4356" s="152" t="s">
        <v>2271</v>
      </c>
      <c r="G4356" s="152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v>7</v>
      </c>
      <c r="M4356" s="5">
        <v>2025</v>
      </c>
      <c r="N4356" s="135">
        <v>1062</v>
      </c>
      <c r="P4356" s="12"/>
      <c r="Q4356" s="7">
        <f t="shared" si="1052"/>
        <v>6914917.7500000028</v>
      </c>
      <c r="R4356" s="44" t="str">
        <f>VLOOKUP(F4356,'Set up'!$A$2:$E$70,5,FALSE)</f>
        <v>Trsf</v>
      </c>
    </row>
    <row r="4357" spans="1:18" ht="16.2" customHeight="1" x14ac:dyDescent="0.3">
      <c r="A4357" s="151" t="s">
        <v>4149</v>
      </c>
      <c r="B4357" s="5">
        <f t="shared" si="1049"/>
        <v>9</v>
      </c>
      <c r="C4357" s="5">
        <f t="shared" si="1050"/>
        <v>2025</v>
      </c>
      <c r="D4357" s="151" t="s">
        <v>4171</v>
      </c>
      <c r="E4357" s="5" t="str">
        <f>VLOOKUP(F4357,'Set up'!$A$2:$C$70,2,FALSE)</f>
        <v>C00000003</v>
      </c>
      <c r="F4357" s="152" t="s">
        <v>20</v>
      </c>
      <c r="G4357" s="152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v>7</v>
      </c>
      <c r="M4357" s="5">
        <v>2025</v>
      </c>
      <c r="N4357" s="135">
        <v>1687.5</v>
      </c>
      <c r="P4357" s="12"/>
      <c r="Q4357" s="7">
        <f t="shared" si="1052"/>
        <v>6917253.2500000028</v>
      </c>
      <c r="R4357" s="44" t="str">
        <f>VLOOKUP(F4357,'Set up'!$A$2:$E$70,5,FALSE)</f>
        <v>PD Chq</v>
      </c>
    </row>
    <row r="4358" spans="1:18" ht="16.2" customHeight="1" x14ac:dyDescent="0.3">
      <c r="A4358" s="151" t="s">
        <v>4149</v>
      </c>
      <c r="B4358" s="5">
        <f t="shared" si="1049"/>
        <v>9</v>
      </c>
      <c r="C4358" s="5">
        <f t="shared" si="1050"/>
        <v>2025</v>
      </c>
      <c r="D4358" s="151" t="s">
        <v>4171</v>
      </c>
      <c r="E4358" s="5" t="str">
        <f>VLOOKUP(F4358,'Set up'!$A$2:$C$70,2,FALSE)</f>
        <v>C00000003</v>
      </c>
      <c r="F4358" s="152" t="s">
        <v>20</v>
      </c>
      <c r="G4358" s="152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v>7</v>
      </c>
      <c r="M4358" s="5">
        <v>2025</v>
      </c>
      <c r="N4358" s="135">
        <v>230</v>
      </c>
      <c r="P4358" s="12"/>
      <c r="Q4358" s="7">
        <f t="shared" si="1052"/>
        <v>6916200.7500000028</v>
      </c>
      <c r="R4358" s="44" t="str">
        <f>VLOOKUP(F4358,'Set up'!$A$2:$E$70,5,FALSE)</f>
        <v>PD Chq</v>
      </c>
    </row>
    <row r="4359" spans="1:18" ht="16.2" customHeight="1" x14ac:dyDescent="0.3">
      <c r="A4359" s="151" t="s">
        <v>4149</v>
      </c>
      <c r="B4359" s="5">
        <f t="shared" ref="B4359:B4422" si="1054">MONTH(A4359)</f>
        <v>9</v>
      </c>
      <c r="C4359" s="5">
        <f t="shared" ref="C4359:C4422" si="1055">YEAR(A4359)</f>
        <v>2025</v>
      </c>
      <c r="D4359" s="151" t="s">
        <v>4171</v>
      </c>
      <c r="E4359" s="5" t="str">
        <f>VLOOKUP(F4359,'Set up'!$A$2:$C$70,2,FALSE)</f>
        <v>C00000003</v>
      </c>
      <c r="F4359" s="152" t="s">
        <v>20</v>
      </c>
      <c r="G4359" s="152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v>7</v>
      </c>
      <c r="M4359" s="5">
        <v>2025</v>
      </c>
      <c r="N4359" s="135">
        <v>195</v>
      </c>
      <c r="P4359" s="12"/>
      <c r="Q4359" s="7">
        <f t="shared" si="1052"/>
        <v>6916275.7500000028</v>
      </c>
      <c r="R4359" s="44" t="str">
        <f>VLOOKUP(F4359,'Set up'!$A$2:$E$70,5,FALSE)</f>
        <v>PD Chq</v>
      </c>
    </row>
    <row r="4360" spans="1:18" ht="16.2" customHeight="1" x14ac:dyDescent="0.3">
      <c r="A4360" s="151" t="s">
        <v>4150</v>
      </c>
      <c r="B4360" s="5">
        <f t="shared" si="1054"/>
        <v>9</v>
      </c>
      <c r="C4360" s="5">
        <f t="shared" si="1055"/>
        <v>2025</v>
      </c>
      <c r="D4360" s="151" t="s">
        <v>4172</v>
      </c>
      <c r="E4360" s="5" t="str">
        <f>VLOOKUP(F4360,'Set up'!$A$2:$C$70,2,FALSE)</f>
        <v>C00000045</v>
      </c>
      <c r="F4360" s="152" t="s">
        <v>2271</v>
      </c>
      <c r="G4360" s="152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v>7</v>
      </c>
      <c r="M4360" s="5">
        <v>2025</v>
      </c>
      <c r="N4360" s="135">
        <v>1575</v>
      </c>
      <c r="P4360" s="12"/>
      <c r="Q4360" s="7">
        <f t="shared" si="1052"/>
        <v>6917718.2500000028</v>
      </c>
      <c r="R4360" s="44" t="str">
        <f>VLOOKUP(F4360,'Set up'!$A$2:$E$70,5,FALSE)</f>
        <v>Trsf</v>
      </c>
    </row>
    <row r="4361" spans="1:18" ht="16.2" customHeight="1" x14ac:dyDescent="0.3">
      <c r="A4361" s="151" t="s">
        <v>4150</v>
      </c>
      <c r="B4361" s="5">
        <f t="shared" si="1054"/>
        <v>9</v>
      </c>
      <c r="C4361" s="5">
        <f t="shared" si="1055"/>
        <v>2025</v>
      </c>
      <c r="D4361" s="151" t="s">
        <v>4172</v>
      </c>
      <c r="E4361" s="5" t="str">
        <f>VLOOKUP(F4361,'Set up'!$A$2:$C$70,2,FALSE)</f>
        <v>C00000045</v>
      </c>
      <c r="F4361" s="152" t="s">
        <v>2271</v>
      </c>
      <c r="G4361" s="152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v>7</v>
      </c>
      <c r="M4361" s="5">
        <v>2025</v>
      </c>
      <c r="N4361" s="135">
        <v>708</v>
      </c>
      <c r="P4361" s="12"/>
      <c r="Q4361" s="7">
        <f t="shared" si="1052"/>
        <v>6917271.2500000028</v>
      </c>
      <c r="R4361" s="44" t="str">
        <f>VLOOKUP(F4361,'Set up'!$A$2:$E$70,5,FALSE)</f>
        <v>Trsf</v>
      </c>
    </row>
    <row r="4362" spans="1:18" ht="16.2" customHeight="1" x14ac:dyDescent="0.3">
      <c r="A4362" s="151" t="s">
        <v>4151</v>
      </c>
      <c r="B4362" s="5">
        <f t="shared" si="1054"/>
        <v>9</v>
      </c>
      <c r="C4362" s="5">
        <f t="shared" si="1055"/>
        <v>2025</v>
      </c>
      <c r="D4362" s="151" t="s">
        <v>4173</v>
      </c>
      <c r="E4362" s="5" t="str">
        <f>VLOOKUP(F4362,'Set up'!$A$2:$C$70,2,FALSE)</f>
        <v>C00000042</v>
      </c>
      <c r="F4362" s="152" t="s">
        <v>2012</v>
      </c>
      <c r="G4362" s="152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v>7</v>
      </c>
      <c r="M4362" s="5">
        <v>2025</v>
      </c>
      <c r="N4362" s="135">
        <v>187.5</v>
      </c>
      <c r="P4362" s="12"/>
      <c r="Q4362" s="7">
        <f t="shared" si="1052"/>
        <v>6917010.7500000028</v>
      </c>
      <c r="R4362" s="44" t="str">
        <f>VLOOKUP(F4362,'Set up'!$A$2:$E$70,5,FALSE)</f>
        <v>Trsf</v>
      </c>
    </row>
    <row r="4363" spans="1:18" ht="16.2" customHeight="1" x14ac:dyDescent="0.3">
      <c r="A4363" s="151" t="s">
        <v>4151</v>
      </c>
      <c r="B4363" s="5">
        <f t="shared" si="1054"/>
        <v>9</v>
      </c>
      <c r="C4363" s="5">
        <f t="shared" si="1055"/>
        <v>2025</v>
      </c>
      <c r="D4363" s="151" t="s">
        <v>4174</v>
      </c>
      <c r="E4363" s="5" t="str">
        <f>VLOOKUP(F4363,'Set up'!$A$2:$C$70,2,FALSE)</f>
        <v>C00000042</v>
      </c>
      <c r="F4363" s="152" t="s">
        <v>2012</v>
      </c>
      <c r="G4363" s="152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v>7</v>
      </c>
      <c r="M4363" s="5">
        <v>2025</v>
      </c>
      <c r="N4363" s="135">
        <v>7875</v>
      </c>
      <c r="P4363" s="12"/>
      <c r="Q4363" s="7">
        <f t="shared" si="1052"/>
        <v>6924982.0500000026</v>
      </c>
      <c r="R4363" s="44" t="str">
        <f>VLOOKUP(F4363,'Set up'!$A$2:$E$70,5,FALSE)</f>
        <v>Trsf</v>
      </c>
    </row>
    <row r="4364" spans="1:18" ht="16.2" customHeight="1" x14ac:dyDescent="0.3">
      <c r="A4364" s="151" t="s">
        <v>4151</v>
      </c>
      <c r="B4364" s="5">
        <f t="shared" si="1054"/>
        <v>9</v>
      </c>
      <c r="C4364" s="5">
        <f t="shared" si="1055"/>
        <v>2025</v>
      </c>
      <c r="D4364" s="151" t="s">
        <v>4174</v>
      </c>
      <c r="E4364" s="5" t="str">
        <f>VLOOKUP(F4364,'Set up'!$A$2:$C$70,2,FALSE)</f>
        <v>C00000042</v>
      </c>
      <c r="F4364" s="152" t="s">
        <v>2012</v>
      </c>
      <c r="G4364" s="152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v>7</v>
      </c>
      <c r="M4364" s="5">
        <v>2025</v>
      </c>
      <c r="N4364" s="135">
        <v>1575</v>
      </c>
      <c r="P4364" s="12"/>
      <c r="Q4364" s="7">
        <f t="shared" si="1052"/>
        <v>6920369.5500000026</v>
      </c>
      <c r="R4364" s="44" t="str">
        <f>VLOOKUP(F4364,'Set up'!$A$2:$E$70,5,FALSE)</f>
        <v>Trsf</v>
      </c>
    </row>
    <row r="4365" spans="1:18" ht="16.2" customHeight="1" x14ac:dyDescent="0.3">
      <c r="A4365" s="151" t="s">
        <v>4151</v>
      </c>
      <c r="B4365" s="5">
        <f t="shared" si="1054"/>
        <v>9</v>
      </c>
      <c r="C4365" s="5">
        <f t="shared" si="1055"/>
        <v>2025</v>
      </c>
      <c r="D4365" s="151" t="s">
        <v>4174</v>
      </c>
      <c r="E4365" s="5" t="str">
        <f>VLOOKUP(F4365,'Set up'!$A$2:$C$70,2,FALSE)</f>
        <v>C00000042</v>
      </c>
      <c r="F4365" s="152" t="s">
        <v>2012</v>
      </c>
      <c r="G4365" s="152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v>7</v>
      </c>
      <c r="M4365" s="5">
        <v>2025</v>
      </c>
      <c r="N4365" s="135">
        <v>3186</v>
      </c>
      <c r="P4365" s="12"/>
      <c r="Q4365" s="7">
        <f t="shared" si="1052"/>
        <v>6922628.5500000026</v>
      </c>
      <c r="R4365" s="44" t="str">
        <f>VLOOKUP(F4365,'Set up'!$A$2:$E$70,5,FALSE)</f>
        <v>Trsf</v>
      </c>
    </row>
    <row r="4366" spans="1:18" ht="16.2" customHeight="1" x14ac:dyDescent="0.3">
      <c r="A4366" s="151" t="s">
        <v>4151</v>
      </c>
      <c r="B4366" s="5">
        <f t="shared" si="1054"/>
        <v>9</v>
      </c>
      <c r="C4366" s="5">
        <f t="shared" si="1055"/>
        <v>2025</v>
      </c>
      <c r="D4366" s="151" t="s">
        <v>4174</v>
      </c>
      <c r="E4366" s="5" t="str">
        <f>VLOOKUP(F4366,'Set up'!$A$2:$C$70,2,FALSE)</f>
        <v>C00000042</v>
      </c>
      <c r="F4366" s="152" t="s">
        <v>2012</v>
      </c>
      <c r="G4366" s="152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v>7</v>
      </c>
      <c r="M4366" s="5">
        <v>2025</v>
      </c>
      <c r="N4366" s="135">
        <v>2065.5</v>
      </c>
      <c r="P4366" s="12"/>
      <c r="Q4366" s="7">
        <f t="shared" si="1052"/>
        <v>6922383.0500000026</v>
      </c>
      <c r="R4366" s="44" t="str">
        <f>VLOOKUP(F4366,'Set up'!$A$2:$E$70,5,FALSE)</f>
        <v>Trsf</v>
      </c>
    </row>
    <row r="4367" spans="1:18" ht="16.2" customHeight="1" x14ac:dyDescent="0.3">
      <c r="A4367" s="151" t="s">
        <v>4151</v>
      </c>
      <c r="B4367" s="5">
        <f t="shared" si="1054"/>
        <v>9</v>
      </c>
      <c r="C4367" s="5">
        <f t="shared" si="1055"/>
        <v>2025</v>
      </c>
      <c r="D4367" s="151" t="s">
        <v>4174</v>
      </c>
      <c r="E4367" s="5" t="str">
        <f>VLOOKUP(F4367,'Set up'!$A$2:$C$70,2,FALSE)</f>
        <v>C00000042</v>
      </c>
      <c r="F4367" s="152" t="s">
        <v>2012</v>
      </c>
      <c r="G4367" s="152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v>7</v>
      </c>
      <c r="M4367" s="5">
        <v>2025</v>
      </c>
      <c r="N4367" s="135">
        <v>920</v>
      </c>
      <c r="P4367" s="12"/>
      <c r="Q4367" s="7">
        <f t="shared" si="1052"/>
        <v>6921352.5500000026</v>
      </c>
      <c r="R4367" s="44" t="str">
        <f>VLOOKUP(F4367,'Set up'!$A$2:$E$70,5,FALSE)</f>
        <v>Trsf</v>
      </c>
    </row>
    <row r="4368" spans="1:18" ht="16.2" customHeight="1" x14ac:dyDescent="0.3">
      <c r="A4368" s="151" t="s">
        <v>4151</v>
      </c>
      <c r="B4368" s="5">
        <f t="shared" si="1054"/>
        <v>9</v>
      </c>
      <c r="C4368" s="5">
        <f t="shared" si="1055"/>
        <v>2025</v>
      </c>
      <c r="D4368" s="151" t="s">
        <v>4174</v>
      </c>
      <c r="E4368" s="5" t="str">
        <f>VLOOKUP(F4368,'Set up'!$A$2:$C$70,2,FALSE)</f>
        <v>C00000042</v>
      </c>
      <c r="F4368" s="152" t="s">
        <v>2012</v>
      </c>
      <c r="G4368" s="152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v>7</v>
      </c>
      <c r="M4368" s="5">
        <v>2025</v>
      </c>
      <c r="N4368" s="135">
        <v>1000</v>
      </c>
      <c r="P4368" s="12"/>
      <c r="Q4368" s="7">
        <f t="shared" si="1052"/>
        <v>6921495.0500000026</v>
      </c>
      <c r="R4368" s="44" t="str">
        <f>VLOOKUP(F4368,'Set up'!$A$2:$E$70,5,FALSE)</f>
        <v>Trsf</v>
      </c>
    </row>
    <row r="4369" spans="1:18" ht="16.2" customHeight="1" x14ac:dyDescent="0.3">
      <c r="A4369" s="151" t="s">
        <v>4152</v>
      </c>
      <c r="B4369" s="5">
        <f t="shared" si="1054"/>
        <v>9</v>
      </c>
      <c r="C4369" s="5">
        <f t="shared" si="1055"/>
        <v>2025</v>
      </c>
      <c r="D4369" s="151" t="s">
        <v>4175</v>
      </c>
      <c r="E4369" s="5" t="str">
        <f>VLOOKUP(F4369,'Set up'!$A$2:$C$70,2,FALSE)</f>
        <v>C00000050</v>
      </c>
      <c r="F4369" s="152" t="s">
        <v>2656</v>
      </c>
      <c r="G4369" s="152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v>7</v>
      </c>
      <c r="M4369" s="5">
        <v>2025</v>
      </c>
      <c r="N4369" s="135">
        <v>1687.5</v>
      </c>
      <c r="P4369" s="12"/>
      <c r="Q4369" s="7">
        <f t="shared" si="1052"/>
        <v>6922347.5500000026</v>
      </c>
      <c r="R4369" s="44" t="str">
        <f>VLOOKUP(F4369,'Set up'!$A$2:$E$70,5,FALSE)</f>
        <v>Cash</v>
      </c>
    </row>
    <row r="4370" spans="1:18" ht="16.2" customHeight="1" x14ac:dyDescent="0.3">
      <c r="A4370" s="151" t="s">
        <v>4152</v>
      </c>
      <c r="B4370" s="5">
        <f t="shared" si="1054"/>
        <v>9</v>
      </c>
      <c r="C4370" s="5">
        <f t="shared" si="1055"/>
        <v>2025</v>
      </c>
      <c r="D4370" s="151" t="s">
        <v>4175</v>
      </c>
      <c r="E4370" s="5" t="str">
        <f>VLOOKUP(F4370,'Set up'!$A$2:$C$70,2,FALSE)</f>
        <v>C00000050</v>
      </c>
      <c r="F4370" s="152" t="s">
        <v>2656</v>
      </c>
      <c r="G4370" s="152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v>7</v>
      </c>
      <c r="M4370" s="5">
        <v>2025</v>
      </c>
      <c r="N4370" s="135">
        <v>532.79999999999995</v>
      </c>
      <c r="P4370" s="12"/>
      <c r="Q4370" s="7">
        <f t="shared" si="1052"/>
        <v>6921380.3500000024</v>
      </c>
      <c r="R4370" s="44" t="str">
        <f>VLOOKUP(F4370,'Set up'!$A$2:$E$70,5,FALSE)</f>
        <v>Cash</v>
      </c>
    </row>
    <row r="4371" spans="1:18" ht="16.2" customHeight="1" x14ac:dyDescent="0.3">
      <c r="A4371" s="151" t="s">
        <v>4152</v>
      </c>
      <c r="B4371" s="5">
        <f t="shared" si="1054"/>
        <v>9</v>
      </c>
      <c r="C4371" s="5">
        <f t="shared" si="1055"/>
        <v>2025</v>
      </c>
      <c r="D4371" s="151" t="s">
        <v>4175</v>
      </c>
      <c r="E4371" s="5" t="str">
        <f>VLOOKUP(F4371,'Set up'!$A$2:$C$70,2,FALSE)</f>
        <v>C00000050</v>
      </c>
      <c r="F4371" s="152" t="s">
        <v>2656</v>
      </c>
      <c r="G4371" s="152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v>7</v>
      </c>
      <c r="M4371" s="5">
        <v>2025</v>
      </c>
      <c r="N4371" s="135">
        <v>312.5</v>
      </c>
      <c r="P4371" s="12"/>
      <c r="Q4371" s="7">
        <f t="shared" si="1052"/>
        <v>6930880.0500000026</v>
      </c>
      <c r="R4371" s="44" t="str">
        <f>VLOOKUP(F4371,'Set up'!$A$2:$E$70,5,FALSE)</f>
        <v>Cash</v>
      </c>
    </row>
    <row r="4372" spans="1:18" ht="16.2" customHeight="1" x14ac:dyDescent="0.3">
      <c r="A4372" s="151" t="s">
        <v>4152</v>
      </c>
      <c r="B4372" s="5">
        <f t="shared" si="1054"/>
        <v>9</v>
      </c>
      <c r="C4372" s="5">
        <f t="shared" si="1055"/>
        <v>2025</v>
      </c>
      <c r="D4372" s="151" t="s">
        <v>4175</v>
      </c>
      <c r="E4372" s="5" t="str">
        <f>VLOOKUP(F4372,'Set up'!$A$2:$C$70,2,FALSE)</f>
        <v>C00000050</v>
      </c>
      <c r="F4372" s="152" t="s">
        <v>2656</v>
      </c>
      <c r="G4372" s="152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v>7</v>
      </c>
      <c r="M4372" s="5">
        <v>2025</v>
      </c>
      <c r="N4372" s="135">
        <v>115</v>
      </c>
      <c r="P4372" s="12"/>
      <c r="Q4372" s="7">
        <f t="shared" si="1052"/>
        <v>6932806.5500000026</v>
      </c>
      <c r="R4372" s="44" t="str">
        <f>VLOOKUP(F4372,'Set up'!$A$2:$E$70,5,FALSE)</f>
        <v>Cash</v>
      </c>
    </row>
    <row r="4373" spans="1:18" ht="16.2" customHeight="1" x14ac:dyDescent="0.3">
      <c r="A4373" s="151" t="s">
        <v>4153</v>
      </c>
      <c r="B4373" s="5">
        <f t="shared" si="1054"/>
        <v>9</v>
      </c>
      <c r="C4373" s="5">
        <f t="shared" si="1055"/>
        <v>2025</v>
      </c>
      <c r="D4373" s="151" t="s">
        <v>4176</v>
      </c>
      <c r="E4373" s="5" t="str">
        <f>VLOOKUP(F4373,'Set up'!$A$2:$C$70,2,FALSE)</f>
        <v>C00000044</v>
      </c>
      <c r="F4373" s="152" t="s">
        <v>2929</v>
      </c>
      <c r="G4373" s="152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v>7</v>
      </c>
      <c r="M4373" s="5">
        <v>2025</v>
      </c>
      <c r="N4373" s="135">
        <v>1687.5</v>
      </c>
      <c r="P4373" s="12"/>
      <c r="Q4373" s="7">
        <f t="shared" si="1052"/>
        <v>6936111.5500000026</v>
      </c>
      <c r="R4373" s="44" t="str">
        <f>VLOOKUP(F4373,'Set up'!$A$2:$E$70,5,FALSE)</f>
        <v>Cash</v>
      </c>
    </row>
    <row r="4374" spans="1:18" ht="16.2" customHeight="1" x14ac:dyDescent="0.3">
      <c r="A4374" s="151" t="s">
        <v>4153</v>
      </c>
      <c r="B4374" s="5">
        <f t="shared" si="1054"/>
        <v>9</v>
      </c>
      <c r="C4374" s="5">
        <f t="shared" si="1055"/>
        <v>2025</v>
      </c>
      <c r="D4374" s="151" t="s">
        <v>4176</v>
      </c>
      <c r="E4374" s="5" t="str">
        <f>VLOOKUP(F4374,'Set up'!$A$2:$C$70,2,FALSE)</f>
        <v>C00000044</v>
      </c>
      <c r="F4374" s="152" t="s">
        <v>2929</v>
      </c>
      <c r="G4374" s="152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v>7</v>
      </c>
      <c r="M4374" s="5">
        <v>2025</v>
      </c>
      <c r="N4374" s="135">
        <v>432</v>
      </c>
      <c r="P4374" s="12"/>
      <c r="Q4374" s="7">
        <f t="shared" si="1052"/>
        <v>6935776.0500000026</v>
      </c>
      <c r="R4374" s="44" t="str">
        <f>VLOOKUP(F4374,'Set up'!$A$2:$E$70,5,FALSE)</f>
        <v>Cash</v>
      </c>
    </row>
    <row r="4375" spans="1:18" ht="16.2" customHeight="1" x14ac:dyDescent="0.3">
      <c r="A4375" s="151" t="s">
        <v>4153</v>
      </c>
      <c r="B4375" s="5">
        <f t="shared" si="1054"/>
        <v>9</v>
      </c>
      <c r="C4375" s="5">
        <f t="shared" si="1055"/>
        <v>2025</v>
      </c>
      <c r="D4375" s="151" t="s">
        <v>4176</v>
      </c>
      <c r="E4375" s="5" t="str">
        <f>VLOOKUP(F4375,'Set up'!$A$2:$C$70,2,FALSE)</f>
        <v>C00000044</v>
      </c>
      <c r="F4375" s="152" t="s">
        <v>2929</v>
      </c>
      <c r="G4375" s="152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v>7</v>
      </c>
      <c r="M4375" s="5">
        <v>2025</v>
      </c>
      <c r="N4375" s="135">
        <v>115</v>
      </c>
      <c r="P4375" s="12"/>
      <c r="Q4375" s="7">
        <f t="shared" si="1052"/>
        <v>6943221.5500000026</v>
      </c>
      <c r="R4375" s="44" t="str">
        <f>VLOOKUP(F4375,'Set up'!$A$2:$E$70,5,FALSE)</f>
        <v>Cash</v>
      </c>
    </row>
    <row r="4376" spans="1:18" ht="16.2" customHeight="1" x14ac:dyDescent="0.3">
      <c r="A4376" s="151" t="s">
        <v>4153</v>
      </c>
      <c r="B4376" s="5">
        <f t="shared" si="1054"/>
        <v>9</v>
      </c>
      <c r="C4376" s="5">
        <f t="shared" si="1055"/>
        <v>2025</v>
      </c>
      <c r="D4376" s="151" t="s">
        <v>4176</v>
      </c>
      <c r="E4376" s="5" t="str">
        <f>VLOOKUP(F4376,'Set up'!$A$2:$C$70,2,FALSE)</f>
        <v>C00000044</v>
      </c>
      <c r="F4376" s="152" t="s">
        <v>2929</v>
      </c>
      <c r="G4376" s="152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v>7</v>
      </c>
      <c r="M4376" s="5">
        <v>2025</v>
      </c>
      <c r="N4376" s="135">
        <v>62.5</v>
      </c>
      <c r="P4376" s="12"/>
      <c r="Q4376" s="7">
        <f t="shared" si="1052"/>
        <v>6946388.0500000026</v>
      </c>
      <c r="R4376" s="44" t="str">
        <f>VLOOKUP(F4376,'Set up'!$A$2:$E$70,5,FALSE)</f>
        <v>Cash</v>
      </c>
    </row>
    <row r="4377" spans="1:18" ht="16.2" customHeight="1" x14ac:dyDescent="0.3">
      <c r="A4377" s="151" t="s">
        <v>4153</v>
      </c>
      <c r="B4377" s="5">
        <f t="shared" si="1054"/>
        <v>9</v>
      </c>
      <c r="C4377" s="5">
        <f t="shared" si="1055"/>
        <v>2025</v>
      </c>
      <c r="D4377" s="151" t="s">
        <v>4177</v>
      </c>
      <c r="E4377" s="5" t="str">
        <f>VLOOKUP(F4377,'Set up'!$A$2:$C$70,2,FALSE)</f>
        <v>C00000010</v>
      </c>
      <c r="F4377" s="152" t="s">
        <v>62</v>
      </c>
      <c r="G4377" s="152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v>7</v>
      </c>
      <c r="M4377" s="5">
        <v>2025</v>
      </c>
      <c r="N4377" s="135">
        <v>15525</v>
      </c>
      <c r="P4377" s="12"/>
      <c r="Q4377" s="7">
        <f t="shared" si="1052"/>
        <v>6962080.950000003</v>
      </c>
      <c r="R4377" s="44" t="str">
        <f>VLOOKUP(F4377,'Set up'!$A$2:$E$70,5,FALSE)</f>
        <v>Trsf</v>
      </c>
    </row>
    <row r="4378" spans="1:18" ht="16.2" customHeight="1" x14ac:dyDescent="0.3">
      <c r="A4378" s="151" t="s">
        <v>4153</v>
      </c>
      <c r="B4378" s="5">
        <f t="shared" si="1054"/>
        <v>9</v>
      </c>
      <c r="C4378" s="5">
        <f t="shared" si="1055"/>
        <v>2025</v>
      </c>
      <c r="D4378" s="151" t="s">
        <v>4177</v>
      </c>
      <c r="E4378" s="5" t="str">
        <f>VLOOKUP(F4378,'Set up'!$A$2:$C$70,2,FALSE)</f>
        <v>C00000010</v>
      </c>
      <c r="F4378" s="152" t="s">
        <v>62</v>
      </c>
      <c r="G4378" s="152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v>7</v>
      </c>
      <c r="M4378" s="5">
        <v>2025</v>
      </c>
      <c r="N4378" s="135">
        <v>2146</v>
      </c>
      <c r="P4378" s="12"/>
      <c r="Q4378" s="7">
        <f t="shared" si="1052"/>
        <v>6949141.950000003</v>
      </c>
      <c r="R4378" s="44" t="str">
        <f>VLOOKUP(F4378,'Set up'!$A$2:$E$70,5,FALSE)</f>
        <v>Trsf</v>
      </c>
    </row>
    <row r="4379" spans="1:18" ht="16.2" customHeight="1" x14ac:dyDescent="0.3">
      <c r="A4379" s="151" t="s">
        <v>4153</v>
      </c>
      <c r="B4379" s="5">
        <f t="shared" si="1054"/>
        <v>9</v>
      </c>
      <c r="C4379" s="5">
        <f t="shared" si="1055"/>
        <v>2025</v>
      </c>
      <c r="D4379" s="151" t="s">
        <v>4177</v>
      </c>
      <c r="E4379" s="5" t="str">
        <f>VLOOKUP(F4379,'Set up'!$A$2:$C$70,2,FALSE)</f>
        <v>C00000010</v>
      </c>
      <c r="F4379" s="152" t="s">
        <v>62</v>
      </c>
      <c r="G4379" s="152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v>7</v>
      </c>
      <c r="M4379" s="5">
        <v>2025</v>
      </c>
      <c r="N4379" s="135">
        <v>696</v>
      </c>
      <c r="P4379" s="12"/>
      <c r="Q4379" s="7">
        <f t="shared" si="1052"/>
        <v>6948086.950000003</v>
      </c>
      <c r="R4379" s="44" t="str">
        <f>VLOOKUP(F4379,'Set up'!$A$2:$E$70,5,FALSE)</f>
        <v>Trsf</v>
      </c>
    </row>
    <row r="4380" spans="1:18" ht="16.2" customHeight="1" x14ac:dyDescent="0.3">
      <c r="A4380" s="151" t="s">
        <v>4153</v>
      </c>
      <c r="B4380" s="5">
        <f t="shared" si="1054"/>
        <v>9</v>
      </c>
      <c r="C4380" s="5">
        <f t="shared" si="1055"/>
        <v>2025</v>
      </c>
      <c r="D4380" s="151" t="s">
        <v>4177</v>
      </c>
      <c r="E4380" s="5" t="str">
        <f>VLOOKUP(F4380,'Set up'!$A$2:$C$70,2,FALSE)</f>
        <v>C00000010</v>
      </c>
      <c r="F4380" s="152" t="s">
        <v>62</v>
      </c>
      <c r="G4380" s="152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v>7</v>
      </c>
      <c r="M4380" s="5">
        <v>2025</v>
      </c>
      <c r="N4380" s="135">
        <v>920</v>
      </c>
      <c r="P4380" s="12"/>
      <c r="Q4380" s="7">
        <f t="shared" si="1052"/>
        <v>6949150.950000003</v>
      </c>
      <c r="R4380" s="44" t="str">
        <f>VLOOKUP(F4380,'Set up'!$A$2:$E$70,5,FALSE)</f>
        <v>Trsf</v>
      </c>
    </row>
    <row r="4381" spans="1:18" ht="16.2" customHeight="1" x14ac:dyDescent="0.3">
      <c r="A4381" s="151" t="s">
        <v>4153</v>
      </c>
      <c r="B4381" s="5">
        <f t="shared" si="1054"/>
        <v>9</v>
      </c>
      <c r="C4381" s="5">
        <f t="shared" si="1055"/>
        <v>2025</v>
      </c>
      <c r="D4381" s="151" t="s">
        <v>4177</v>
      </c>
      <c r="E4381" s="5" t="str">
        <f>VLOOKUP(F4381,'Set up'!$A$2:$C$70,2,FALSE)</f>
        <v>C00000010</v>
      </c>
      <c r="F4381" s="152" t="s">
        <v>62</v>
      </c>
      <c r="G4381" s="152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v>7</v>
      </c>
      <c r="M4381" s="5">
        <v>2025</v>
      </c>
      <c r="N4381" s="135">
        <v>420</v>
      </c>
      <c r="P4381" s="12"/>
      <c r="Q4381" s="7">
        <f t="shared" si="1052"/>
        <v>6948900.950000003</v>
      </c>
      <c r="R4381" s="44" t="str">
        <f>VLOOKUP(F4381,'Set up'!$A$2:$E$70,5,FALSE)</f>
        <v>Trsf</v>
      </c>
    </row>
    <row r="4382" spans="1:18" ht="16.2" customHeight="1" x14ac:dyDescent="0.3">
      <c r="A4382" s="151" t="s">
        <v>4153</v>
      </c>
      <c r="B4382" s="5">
        <f t="shared" si="1054"/>
        <v>9</v>
      </c>
      <c r="C4382" s="5">
        <f t="shared" si="1055"/>
        <v>2025</v>
      </c>
      <c r="D4382" s="151" t="s">
        <v>4178</v>
      </c>
      <c r="E4382" s="5" t="str">
        <f>VLOOKUP(F4382,'Set up'!$A$2:$C$70,2,FALSE)</f>
        <v>C00000042</v>
      </c>
      <c r="F4382" s="152" t="s">
        <v>2012</v>
      </c>
      <c r="G4382" s="152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v>7</v>
      </c>
      <c r="M4382" s="5">
        <v>2025</v>
      </c>
      <c r="N4382" s="135">
        <v>250</v>
      </c>
      <c r="P4382" s="12"/>
      <c r="Q4382" s="7">
        <f t="shared" si="1052"/>
        <v>6961690.950000003</v>
      </c>
      <c r="R4382" s="44" t="str">
        <f>VLOOKUP(F4382,'Set up'!$A$2:$E$70,5,FALSE)</f>
        <v>Trsf</v>
      </c>
    </row>
    <row r="4383" spans="1:18" ht="16.2" customHeight="1" x14ac:dyDescent="0.3">
      <c r="A4383" s="151" t="s">
        <v>4153</v>
      </c>
      <c r="B4383" s="5">
        <f t="shared" si="1054"/>
        <v>9</v>
      </c>
      <c r="C4383" s="5">
        <f t="shared" si="1055"/>
        <v>2025</v>
      </c>
      <c r="D4383" s="151" t="s">
        <v>4179</v>
      </c>
      <c r="E4383" s="5" t="str">
        <f>VLOOKUP(F4383,'Set up'!$A$2:$C$70,2,FALSE)</f>
        <v>C00000042</v>
      </c>
      <c r="F4383" s="152" t="s">
        <v>2012</v>
      </c>
      <c r="G4383" s="152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v>7</v>
      </c>
      <c r="M4383" s="5">
        <v>2025</v>
      </c>
      <c r="N4383" s="135">
        <v>12600</v>
      </c>
      <c r="P4383" s="12"/>
      <c r="Q4383" s="7">
        <f t="shared" si="1052"/>
        <v>6978288.950000003</v>
      </c>
      <c r="R4383" s="44" t="str">
        <f>VLOOKUP(F4383,'Set up'!$A$2:$E$70,5,FALSE)</f>
        <v>Trsf</v>
      </c>
    </row>
    <row r="4384" spans="1:18" ht="16.2" customHeight="1" x14ac:dyDescent="0.3">
      <c r="A4384" s="151" t="s">
        <v>4153</v>
      </c>
      <c r="B4384" s="5">
        <f t="shared" si="1054"/>
        <v>9</v>
      </c>
      <c r="C4384" s="5">
        <f t="shared" si="1055"/>
        <v>2025</v>
      </c>
      <c r="D4384" s="151" t="s">
        <v>4179</v>
      </c>
      <c r="E4384" s="5" t="str">
        <f>VLOOKUP(F4384,'Set up'!$A$2:$C$70,2,FALSE)</f>
        <v>C00000042</v>
      </c>
      <c r="F4384" s="152" t="s">
        <v>2012</v>
      </c>
      <c r="G4384" s="152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v>7</v>
      </c>
      <c r="M4384" s="5">
        <v>2025</v>
      </c>
      <c r="N4384" s="135">
        <v>3150</v>
      </c>
      <c r="P4384" s="12"/>
      <c r="Q4384" s="7">
        <f t="shared" si="1052"/>
        <v>6971808.950000003</v>
      </c>
      <c r="R4384" s="44" t="str">
        <f>VLOOKUP(F4384,'Set up'!$A$2:$E$70,5,FALSE)</f>
        <v>Trsf</v>
      </c>
    </row>
    <row r="4385" spans="1:18" ht="16.2" customHeight="1" x14ac:dyDescent="0.3">
      <c r="A4385" s="151" t="s">
        <v>4153</v>
      </c>
      <c r="B4385" s="5">
        <f t="shared" si="1054"/>
        <v>9</v>
      </c>
      <c r="C4385" s="5">
        <f t="shared" si="1055"/>
        <v>2025</v>
      </c>
      <c r="D4385" s="151" t="s">
        <v>4179</v>
      </c>
      <c r="E4385" s="5" t="str">
        <f>VLOOKUP(F4385,'Set up'!$A$2:$C$70,2,FALSE)</f>
        <v>C00000042</v>
      </c>
      <c r="F4385" s="152" t="s">
        <v>2012</v>
      </c>
      <c r="G4385" s="152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v>7</v>
      </c>
      <c r="M4385" s="5">
        <v>2025</v>
      </c>
      <c r="N4385" s="135">
        <v>5310</v>
      </c>
      <c r="P4385" s="12"/>
      <c r="Q4385" s="7">
        <f t="shared" si="1052"/>
        <v>6974428.950000003</v>
      </c>
      <c r="R4385" s="44" t="str">
        <f>VLOOKUP(F4385,'Set up'!$A$2:$E$70,5,FALSE)</f>
        <v>Trsf</v>
      </c>
    </row>
    <row r="4386" spans="1:18" ht="16.2" customHeight="1" x14ac:dyDescent="0.3">
      <c r="A4386" s="151" t="s">
        <v>4153</v>
      </c>
      <c r="B4386" s="5">
        <f t="shared" si="1054"/>
        <v>9</v>
      </c>
      <c r="C4386" s="5">
        <f t="shared" si="1055"/>
        <v>2025</v>
      </c>
      <c r="D4386" s="151" t="s">
        <v>4179</v>
      </c>
      <c r="E4386" s="5" t="str">
        <f>VLOOKUP(F4386,'Set up'!$A$2:$C$70,2,FALSE)</f>
        <v>C00000042</v>
      </c>
      <c r="F4386" s="152" t="s">
        <v>2012</v>
      </c>
      <c r="G4386" s="152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v>7</v>
      </c>
      <c r="M4386" s="5">
        <v>2025</v>
      </c>
      <c r="N4386" s="135">
        <v>4131</v>
      </c>
      <c r="P4386" s="12"/>
      <c r="Q4386" s="7">
        <f t="shared" si="1052"/>
        <v>6974249.950000003</v>
      </c>
      <c r="R4386" s="44" t="str">
        <f>VLOOKUP(F4386,'Set up'!$A$2:$E$70,5,FALSE)</f>
        <v>Trsf</v>
      </c>
    </row>
    <row r="4387" spans="1:18" ht="16.2" customHeight="1" x14ac:dyDescent="0.3">
      <c r="A4387" s="151" t="s">
        <v>4153</v>
      </c>
      <c r="B4387" s="5">
        <f t="shared" si="1054"/>
        <v>9</v>
      </c>
      <c r="C4387" s="5">
        <f t="shared" si="1055"/>
        <v>2025</v>
      </c>
      <c r="D4387" s="151" t="s">
        <v>4179</v>
      </c>
      <c r="E4387" s="5" t="str">
        <f>VLOOKUP(F4387,'Set up'!$A$2:$C$70,2,FALSE)</f>
        <v>C00000042</v>
      </c>
      <c r="F4387" s="152" t="s">
        <v>2012</v>
      </c>
      <c r="G4387" s="152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v>7</v>
      </c>
      <c r="M4387" s="5">
        <v>2025</v>
      </c>
      <c r="N4387" s="135">
        <v>2000</v>
      </c>
      <c r="P4387" s="12"/>
      <c r="Q4387" s="7">
        <f t="shared" si="1052"/>
        <v>6972527.6500000032</v>
      </c>
      <c r="R4387" s="44" t="str">
        <f>VLOOKUP(F4387,'Set up'!$A$2:$E$70,5,FALSE)</f>
        <v>Trsf</v>
      </c>
    </row>
    <row r="4388" spans="1:18" ht="16.2" customHeight="1" x14ac:dyDescent="0.3">
      <c r="A4388" s="151" t="s">
        <v>4154</v>
      </c>
      <c r="B4388" s="5">
        <f t="shared" si="1054"/>
        <v>9</v>
      </c>
      <c r="C4388" s="5">
        <f t="shared" si="1055"/>
        <v>2025</v>
      </c>
      <c r="D4388" s="151" t="s">
        <v>4180</v>
      </c>
      <c r="E4388" s="5" t="str">
        <f>VLOOKUP(F4388,'Set up'!$A$2:$C$70,2,FALSE)</f>
        <v>C00000027</v>
      </c>
      <c r="F4388" s="152" t="s">
        <v>859</v>
      </c>
      <c r="G4388" s="152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v>7</v>
      </c>
      <c r="M4388" s="5">
        <v>2025</v>
      </c>
      <c r="N4388" s="135">
        <v>3375</v>
      </c>
      <c r="P4388" s="12"/>
      <c r="Q4388" s="7">
        <f t="shared" si="1052"/>
        <v>6973960.1500000032</v>
      </c>
      <c r="R4388" s="44" t="str">
        <f>VLOOKUP(F4388,'Set up'!$A$2:$E$70,5,FALSE)</f>
        <v>Trsf</v>
      </c>
    </row>
    <row r="4389" spans="1:18" ht="16.2" customHeight="1" x14ac:dyDescent="0.3">
      <c r="A4389" s="151" t="s">
        <v>4154</v>
      </c>
      <c r="B4389" s="5">
        <f t="shared" si="1054"/>
        <v>9</v>
      </c>
      <c r="C4389" s="5">
        <f t="shared" si="1055"/>
        <v>2025</v>
      </c>
      <c r="D4389" s="151" t="s">
        <v>4180</v>
      </c>
      <c r="E4389" s="5" t="str">
        <f>VLOOKUP(F4389,'Set up'!$A$2:$C$70,2,FALSE)</f>
        <v>C00000027</v>
      </c>
      <c r="F4389" s="152" t="s">
        <v>859</v>
      </c>
      <c r="G4389" s="152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v>7</v>
      </c>
      <c r="M4389" s="5">
        <v>2025</v>
      </c>
      <c r="N4389" s="135">
        <v>489.1</v>
      </c>
      <c r="P4389" s="12"/>
      <c r="Q4389" s="7">
        <f t="shared" si="1052"/>
        <v>6972761.7500000028</v>
      </c>
      <c r="R4389" s="44" t="str">
        <f>VLOOKUP(F4389,'Set up'!$A$2:$E$70,5,FALSE)</f>
        <v>Trsf</v>
      </c>
    </row>
    <row r="4390" spans="1:18" ht="16.2" customHeight="1" x14ac:dyDescent="0.3">
      <c r="A4390" s="151" t="s">
        <v>4154</v>
      </c>
      <c r="B4390" s="5">
        <f t="shared" si="1054"/>
        <v>9</v>
      </c>
      <c r="C4390" s="5">
        <f t="shared" si="1055"/>
        <v>2025</v>
      </c>
      <c r="D4390" s="151" t="s">
        <v>4180</v>
      </c>
      <c r="E4390" s="5" t="str">
        <f>VLOOKUP(F4390,'Set up'!$A$2:$C$70,2,FALSE)</f>
        <v>C00000027</v>
      </c>
      <c r="F4390" s="152" t="s">
        <v>859</v>
      </c>
      <c r="G4390" s="152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v>7</v>
      </c>
      <c r="M4390" s="5">
        <v>2025</v>
      </c>
      <c r="N4390" s="135">
        <v>1108.4000000000001</v>
      </c>
      <c r="P4390" s="12"/>
      <c r="Q4390" s="7">
        <f t="shared" si="1052"/>
        <v>6973813.0500000035</v>
      </c>
      <c r="R4390" s="44" t="str">
        <f>VLOOKUP(F4390,'Set up'!$A$2:$E$70,5,FALSE)</f>
        <v>Trsf</v>
      </c>
    </row>
    <row r="4391" spans="1:18" ht="16.2" customHeight="1" x14ac:dyDescent="0.3">
      <c r="A4391" s="151" t="s">
        <v>4154</v>
      </c>
      <c r="B4391" s="5">
        <f t="shared" si="1054"/>
        <v>9</v>
      </c>
      <c r="C4391" s="5">
        <f t="shared" si="1055"/>
        <v>2025</v>
      </c>
      <c r="D4391" s="151" t="s">
        <v>4180</v>
      </c>
      <c r="E4391" s="5" t="str">
        <f>VLOOKUP(F4391,'Set up'!$A$2:$C$70,2,FALSE)</f>
        <v>C00000027</v>
      </c>
      <c r="F4391" s="152" t="s">
        <v>859</v>
      </c>
      <c r="G4391" s="152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v>7</v>
      </c>
      <c r="M4391" s="5">
        <v>2025</v>
      </c>
      <c r="N4391" s="135">
        <v>563.20000000000005</v>
      </c>
      <c r="P4391" s="12"/>
      <c r="Q4391" s="7">
        <f t="shared" si="1052"/>
        <v>6973392.8500000034</v>
      </c>
      <c r="R4391" s="44" t="str">
        <f>VLOOKUP(F4391,'Set up'!$A$2:$E$70,5,FALSE)</f>
        <v>Trsf</v>
      </c>
    </row>
    <row r="4392" spans="1:18" ht="16.2" customHeight="1" x14ac:dyDescent="0.3">
      <c r="A4392" s="151" t="s">
        <v>4154</v>
      </c>
      <c r="B4392" s="5">
        <f t="shared" si="1054"/>
        <v>9</v>
      </c>
      <c r="C4392" s="5">
        <f t="shared" si="1055"/>
        <v>2025</v>
      </c>
      <c r="D4392" s="151" t="s">
        <v>4180</v>
      </c>
      <c r="E4392" s="5" t="str">
        <f>VLOOKUP(F4392,'Set up'!$A$2:$C$70,2,FALSE)</f>
        <v>C00000027</v>
      </c>
      <c r="F4392" s="152" t="s">
        <v>859</v>
      </c>
      <c r="G4392" s="152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v>7</v>
      </c>
      <c r="M4392" s="5">
        <v>2025</v>
      </c>
      <c r="N4392" s="135">
        <v>420</v>
      </c>
      <c r="P4392" s="12"/>
      <c r="Q4392" s="7">
        <f t="shared" si="1052"/>
        <v>6978109.6500000032</v>
      </c>
      <c r="R4392" s="44" t="str">
        <f>VLOOKUP(F4392,'Set up'!$A$2:$E$70,5,FALSE)</f>
        <v>Trsf</v>
      </c>
    </row>
    <row r="4393" spans="1:18" ht="16.2" customHeight="1" x14ac:dyDescent="0.3">
      <c r="A4393" s="151" t="s">
        <v>4154</v>
      </c>
      <c r="B4393" s="5">
        <f t="shared" si="1054"/>
        <v>9</v>
      </c>
      <c r="C4393" s="5">
        <f t="shared" si="1055"/>
        <v>2025</v>
      </c>
      <c r="D4393" s="151" t="s">
        <v>4180</v>
      </c>
      <c r="E4393" s="5" t="str">
        <f>VLOOKUP(F4393,'Set up'!$A$2:$C$70,2,FALSE)</f>
        <v>C00000027</v>
      </c>
      <c r="F4393" s="152" t="s">
        <v>859</v>
      </c>
      <c r="G4393" s="152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v>7</v>
      </c>
      <c r="M4393" s="5">
        <v>2025</v>
      </c>
      <c r="N4393" s="135">
        <v>125</v>
      </c>
      <c r="P4393" s="12"/>
      <c r="Q4393" s="7">
        <f t="shared" si="1052"/>
        <v>6978804.6500000032</v>
      </c>
      <c r="R4393" s="44" t="str">
        <f>VLOOKUP(F4393,'Set up'!$A$2:$E$70,5,FALSE)</f>
        <v>Trsf</v>
      </c>
    </row>
    <row r="4394" spans="1:18" ht="16.2" customHeight="1" x14ac:dyDescent="0.3">
      <c r="A4394" s="151" t="s">
        <v>4154</v>
      </c>
      <c r="B4394" s="5">
        <f t="shared" si="1054"/>
        <v>9</v>
      </c>
      <c r="C4394" s="5">
        <f t="shared" si="1055"/>
        <v>2025</v>
      </c>
      <c r="D4394" s="151" t="s">
        <v>4180</v>
      </c>
      <c r="E4394" s="5" t="str">
        <f>VLOOKUP(F4394,'Set up'!$A$2:$C$70,2,FALSE)</f>
        <v>C00000027</v>
      </c>
      <c r="F4394" s="152" t="s">
        <v>859</v>
      </c>
      <c r="G4394" s="152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v>7</v>
      </c>
      <c r="M4394" s="5">
        <v>2025</v>
      </c>
      <c r="N4394" s="135">
        <v>240</v>
      </c>
      <c r="P4394" s="12"/>
      <c r="Q4394" s="7">
        <f t="shared" si="1052"/>
        <v>6979379.6500000032</v>
      </c>
      <c r="R4394" s="44" t="str">
        <f>VLOOKUP(F4394,'Set up'!$A$2:$E$70,5,FALSE)</f>
        <v>Trsf</v>
      </c>
    </row>
    <row r="4395" spans="1:18" ht="16.2" customHeight="1" x14ac:dyDescent="0.3">
      <c r="A4395" s="151" t="s">
        <v>4154</v>
      </c>
      <c r="B4395" s="5">
        <f t="shared" si="1054"/>
        <v>9</v>
      </c>
      <c r="C4395" s="5">
        <f t="shared" si="1055"/>
        <v>2025</v>
      </c>
      <c r="D4395" s="151" t="s">
        <v>4181</v>
      </c>
      <c r="E4395" s="5" t="e">
        <f>VLOOKUP(F4395,'Set up'!$A$2:$C$70,2,FALSE)</f>
        <v>#N/A</v>
      </c>
      <c r="F4395" s="152" t="s">
        <v>4130</v>
      </c>
      <c r="G4395" s="152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>
        <v>7</v>
      </c>
      <c r="M4395" s="5">
        <v>2025</v>
      </c>
      <c r="N4395" s="135">
        <v>1687.5</v>
      </c>
      <c r="P4395" s="12"/>
      <c r="Q4395" s="7">
        <f t="shared" si="1052"/>
        <v>6981827.1500000032</v>
      </c>
      <c r="R4395" s="44" t="e">
        <f>VLOOKUP(F4395,'Set up'!$A$2:$E$70,5,FALSE)</f>
        <v>#N/A</v>
      </c>
    </row>
    <row r="4396" spans="1:18" ht="16.2" customHeight="1" x14ac:dyDescent="0.3">
      <c r="A4396" s="151" t="s">
        <v>4154</v>
      </c>
      <c r="B4396" s="5">
        <f t="shared" si="1054"/>
        <v>9</v>
      </c>
      <c r="C4396" s="5">
        <f t="shared" si="1055"/>
        <v>2025</v>
      </c>
      <c r="D4396" s="151" t="s">
        <v>4181</v>
      </c>
      <c r="E4396" s="5" t="e">
        <f>VLOOKUP(F4396,'Set up'!$A$2:$C$70,2,FALSE)</f>
        <v>#N/A</v>
      </c>
      <c r="F4396" s="152" t="s">
        <v>4130</v>
      </c>
      <c r="G4396" s="152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>
        <v>7</v>
      </c>
      <c r="M4396" s="5">
        <v>2025</v>
      </c>
      <c r="N4396" s="135">
        <v>489.1</v>
      </c>
      <c r="P4396" s="12"/>
      <c r="Q4396" s="7">
        <f t="shared" si="1052"/>
        <v>6982338.7500000028</v>
      </c>
      <c r="R4396" s="44" t="e">
        <f>VLOOKUP(F4396,'Set up'!$A$2:$E$70,5,FALSE)</f>
        <v>#N/A</v>
      </c>
    </row>
    <row r="4397" spans="1:18" ht="16.2" customHeight="1" x14ac:dyDescent="0.3">
      <c r="A4397" s="151" t="s">
        <v>4154</v>
      </c>
      <c r="B4397" s="5">
        <f t="shared" si="1054"/>
        <v>9</v>
      </c>
      <c r="C4397" s="5">
        <f t="shared" si="1055"/>
        <v>2025</v>
      </c>
      <c r="D4397" s="151" t="s">
        <v>4181</v>
      </c>
      <c r="E4397" s="5" t="e">
        <f>VLOOKUP(F4397,'Set up'!$A$2:$C$70,2,FALSE)</f>
        <v>#N/A</v>
      </c>
      <c r="F4397" s="152" t="s">
        <v>4130</v>
      </c>
      <c r="G4397" s="152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>
        <v>7</v>
      </c>
      <c r="M4397" s="5">
        <v>2025</v>
      </c>
      <c r="N4397" s="135">
        <v>394.2</v>
      </c>
      <c r="P4397" s="12"/>
      <c r="Q4397" s="7">
        <f t="shared" si="1052"/>
        <v>6982431.3500000034</v>
      </c>
      <c r="R4397" s="44" t="e">
        <f>VLOOKUP(F4397,'Set up'!$A$2:$E$70,5,FALSE)</f>
        <v>#N/A</v>
      </c>
    </row>
    <row r="4398" spans="1:18" ht="16.2" customHeight="1" x14ac:dyDescent="0.3">
      <c r="A4398" s="151" t="s">
        <v>4154</v>
      </c>
      <c r="B4398" s="5">
        <f t="shared" si="1054"/>
        <v>9</v>
      </c>
      <c r="C4398" s="5">
        <f t="shared" si="1055"/>
        <v>2025</v>
      </c>
      <c r="D4398" s="151" t="s">
        <v>4181</v>
      </c>
      <c r="E4398" s="5" t="e">
        <f>VLOOKUP(F4398,'Set up'!$A$2:$C$70,2,FALSE)</f>
        <v>#N/A</v>
      </c>
      <c r="F4398" s="152" t="s">
        <v>4130</v>
      </c>
      <c r="G4398" s="152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>
        <v>7</v>
      </c>
      <c r="M4398" s="5">
        <v>2025</v>
      </c>
      <c r="N4398" s="135">
        <v>155</v>
      </c>
      <c r="P4398" s="12"/>
      <c r="Q4398" s="7">
        <f t="shared" si="1052"/>
        <v>6982302.1500000032</v>
      </c>
      <c r="R4398" s="44" t="e">
        <f>VLOOKUP(F4398,'Set up'!$A$2:$E$70,5,FALSE)</f>
        <v>#N/A</v>
      </c>
    </row>
    <row r="4399" spans="1:18" ht="16.2" customHeight="1" x14ac:dyDescent="0.3">
      <c r="A4399" s="151" t="s">
        <v>4154</v>
      </c>
      <c r="B4399" s="5">
        <f t="shared" si="1054"/>
        <v>9</v>
      </c>
      <c r="C4399" s="5">
        <f t="shared" si="1055"/>
        <v>2025</v>
      </c>
      <c r="D4399" s="151" t="s">
        <v>4181</v>
      </c>
      <c r="E4399" s="5" t="e">
        <f>VLOOKUP(F4399,'Set up'!$A$2:$C$70,2,FALSE)</f>
        <v>#N/A</v>
      </c>
      <c r="F4399" s="152" t="s">
        <v>4130</v>
      </c>
      <c r="G4399" s="152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>
        <v>7</v>
      </c>
      <c r="M4399" s="5">
        <v>2025</v>
      </c>
      <c r="N4399" s="135">
        <v>120</v>
      </c>
      <c r="P4399" s="12"/>
      <c r="Q4399" s="7">
        <f t="shared" si="1052"/>
        <v>6982657.1500000032</v>
      </c>
      <c r="R4399" s="44" t="e">
        <f>VLOOKUP(F4399,'Set up'!$A$2:$E$70,5,FALSE)</f>
        <v>#N/A</v>
      </c>
    </row>
    <row r="4400" spans="1:18" ht="16.2" customHeight="1" x14ac:dyDescent="0.3">
      <c r="A4400" s="151" t="s">
        <v>4154</v>
      </c>
      <c r="B4400" s="5">
        <f t="shared" si="1054"/>
        <v>9</v>
      </c>
      <c r="C4400" s="5">
        <f t="shared" si="1055"/>
        <v>2025</v>
      </c>
      <c r="D4400" s="151" t="s">
        <v>4181</v>
      </c>
      <c r="E4400" s="5" t="e">
        <f>VLOOKUP(F4400,'Set up'!$A$2:$C$70,2,FALSE)</f>
        <v>#N/A</v>
      </c>
      <c r="F4400" s="152" t="s">
        <v>4130</v>
      </c>
      <c r="G4400" s="152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>
        <v>7</v>
      </c>
      <c r="M4400" s="5">
        <v>2025</v>
      </c>
      <c r="N4400" s="135">
        <v>187.5</v>
      </c>
      <c r="P4400" s="12"/>
      <c r="Q4400" s="7">
        <f t="shared" si="1052"/>
        <v>6984367.1500000032</v>
      </c>
      <c r="R4400" s="44" t="e">
        <f>VLOOKUP(F4400,'Set up'!$A$2:$E$70,5,FALSE)</f>
        <v>#N/A</v>
      </c>
    </row>
    <row r="4401" spans="1:18" ht="16.2" customHeight="1" x14ac:dyDescent="0.3">
      <c r="A4401" s="151" t="s">
        <v>4154</v>
      </c>
      <c r="B4401" s="5">
        <f t="shared" si="1054"/>
        <v>9</v>
      </c>
      <c r="C4401" s="5">
        <f t="shared" si="1055"/>
        <v>2025</v>
      </c>
      <c r="D4401" s="151" t="s">
        <v>4181</v>
      </c>
      <c r="E4401" s="5" t="e">
        <f>VLOOKUP(F4401,'Set up'!$A$2:$C$70,2,FALSE)</f>
        <v>#N/A</v>
      </c>
      <c r="F4401" s="152" t="s">
        <v>4130</v>
      </c>
      <c r="G4401" s="152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>
        <v>7</v>
      </c>
      <c r="M4401" s="5">
        <v>2025</v>
      </c>
      <c r="N4401" s="135">
        <v>286</v>
      </c>
      <c r="P4401" s="12"/>
      <c r="Q4401" s="7">
        <f t="shared" si="1052"/>
        <v>6984523.1500000032</v>
      </c>
      <c r="R4401" s="44" t="e">
        <f>VLOOKUP(F4401,'Set up'!$A$2:$E$70,5,FALSE)</f>
        <v>#N/A</v>
      </c>
    </row>
    <row r="4402" spans="1:18" ht="16.2" customHeight="1" x14ac:dyDescent="0.3">
      <c r="A4402" s="151" t="s">
        <v>4155</v>
      </c>
      <c r="B4402" s="5">
        <f t="shared" si="1054"/>
        <v>9</v>
      </c>
      <c r="C4402" s="5">
        <f t="shared" si="1055"/>
        <v>2025</v>
      </c>
      <c r="D4402" s="151" t="s">
        <v>4182</v>
      </c>
      <c r="E4402" s="5" t="str">
        <f>VLOOKUP(F4402,'Set up'!$A$2:$C$70,2,FALSE)</f>
        <v>C00000045</v>
      </c>
      <c r="F4402" s="152" t="s">
        <v>2271</v>
      </c>
      <c r="G4402" s="152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v>7</v>
      </c>
      <c r="M4402" s="5">
        <v>2025</v>
      </c>
      <c r="N4402" s="135">
        <v>270</v>
      </c>
      <c r="P4402" s="12"/>
      <c r="Q4402" s="7">
        <f t="shared" si="1052"/>
        <v>6987927.1500000032</v>
      </c>
      <c r="R4402" s="44" t="str">
        <f>VLOOKUP(F4402,'Set up'!$A$2:$E$70,5,FALSE)</f>
        <v>Trsf</v>
      </c>
    </row>
    <row r="4403" spans="1:18" ht="16.2" customHeight="1" x14ac:dyDescent="0.3">
      <c r="A4403" s="151" t="s">
        <v>4156</v>
      </c>
      <c r="B4403" s="5">
        <f t="shared" si="1054"/>
        <v>9</v>
      </c>
      <c r="C4403" s="5">
        <f t="shared" si="1055"/>
        <v>2025</v>
      </c>
      <c r="D4403" s="151" t="s">
        <v>4183</v>
      </c>
      <c r="E4403" s="5" t="str">
        <f>VLOOKUP(F4403,'Set up'!$A$2:$C$70,2,FALSE)</f>
        <v>C00000019</v>
      </c>
      <c r="F4403" s="152" t="s">
        <v>400</v>
      </c>
      <c r="G4403" s="152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v>7</v>
      </c>
      <c r="M4403" s="5">
        <v>2025</v>
      </c>
      <c r="N4403" s="135">
        <v>1687.5</v>
      </c>
      <c r="P4403" s="12"/>
      <c r="Q4403" s="7">
        <f t="shared" si="1052"/>
        <v>6990220.6500000032</v>
      </c>
      <c r="R4403" s="44" t="str">
        <f>VLOOKUP(F4403,'Set up'!$A$2:$E$70,5,FALSE)</f>
        <v>Trsf</v>
      </c>
    </row>
    <row r="4404" spans="1:18" ht="16.2" customHeight="1" x14ac:dyDescent="0.3">
      <c r="A4404" s="151" t="s">
        <v>4156</v>
      </c>
      <c r="B4404" s="5">
        <f t="shared" si="1054"/>
        <v>9</v>
      </c>
      <c r="C4404" s="5">
        <f t="shared" si="1055"/>
        <v>2025</v>
      </c>
      <c r="D4404" s="151" t="s">
        <v>4183</v>
      </c>
      <c r="E4404" s="5" t="str">
        <f>VLOOKUP(F4404,'Set up'!$A$2:$C$70,2,FALSE)</f>
        <v>C00000019</v>
      </c>
      <c r="F4404" s="152" t="s">
        <v>400</v>
      </c>
      <c r="G4404" s="152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v>7</v>
      </c>
      <c r="M4404" s="5">
        <v>2025</v>
      </c>
      <c r="N4404" s="135">
        <v>502.5</v>
      </c>
      <c r="P4404" s="12"/>
      <c r="Q4404" s="7">
        <f t="shared" si="1052"/>
        <v>6989429.8500000034</v>
      </c>
      <c r="R4404" s="44" t="str">
        <f>VLOOKUP(F4404,'Set up'!$A$2:$E$70,5,FALSE)</f>
        <v>Trsf</v>
      </c>
    </row>
    <row r="4405" spans="1:18" ht="16.2" customHeight="1" x14ac:dyDescent="0.3">
      <c r="A4405" s="151" t="s">
        <v>4156</v>
      </c>
      <c r="B4405" s="5">
        <f t="shared" si="1054"/>
        <v>9</v>
      </c>
      <c r="C4405" s="5">
        <f t="shared" si="1055"/>
        <v>2025</v>
      </c>
      <c r="D4405" s="151" t="s">
        <v>4183</v>
      </c>
      <c r="E4405" s="5" t="str">
        <f>VLOOKUP(F4405,'Set up'!$A$2:$C$70,2,FALSE)</f>
        <v>C00000019</v>
      </c>
      <c r="F4405" s="152" t="s">
        <v>400</v>
      </c>
      <c r="G4405" s="152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v>7</v>
      </c>
      <c r="M4405" s="5">
        <v>2025</v>
      </c>
      <c r="N4405" s="135">
        <v>115</v>
      </c>
      <c r="P4405" s="12"/>
      <c r="Q4405" s="7">
        <f t="shared" si="1052"/>
        <v>6989322.3500000034</v>
      </c>
      <c r="R4405" s="44" t="str">
        <f>VLOOKUP(F4405,'Set up'!$A$2:$E$70,5,FALSE)</f>
        <v>Trsf</v>
      </c>
    </row>
    <row r="4406" spans="1:18" ht="16.2" customHeight="1" x14ac:dyDescent="0.3">
      <c r="A4406" s="151" t="s">
        <v>4156</v>
      </c>
      <c r="B4406" s="5">
        <f t="shared" si="1054"/>
        <v>9</v>
      </c>
      <c r="C4406" s="5">
        <f t="shared" si="1055"/>
        <v>2025</v>
      </c>
      <c r="D4406" s="151" t="s">
        <v>4183</v>
      </c>
      <c r="E4406" s="5" t="str">
        <f>VLOOKUP(F4406,'Set up'!$A$2:$C$70,2,FALSE)</f>
        <v>C00000019</v>
      </c>
      <c r="F4406" s="152" t="s">
        <v>400</v>
      </c>
      <c r="G4406" s="152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v>7</v>
      </c>
      <c r="M4406" s="5">
        <v>2025</v>
      </c>
      <c r="N4406" s="135">
        <v>160</v>
      </c>
      <c r="P4406" s="12"/>
      <c r="Q4406" s="7">
        <f t="shared" si="1052"/>
        <v>6989930.5500000035</v>
      </c>
      <c r="R4406" s="44" t="str">
        <f>VLOOKUP(F4406,'Set up'!$A$2:$E$70,5,FALSE)</f>
        <v>Trsf</v>
      </c>
    </row>
    <row r="4407" spans="1:18" ht="16.2" customHeight="1" x14ac:dyDescent="0.3">
      <c r="A4407" s="151" t="s">
        <v>4156</v>
      </c>
      <c r="B4407" s="5">
        <f t="shared" si="1054"/>
        <v>9</v>
      </c>
      <c r="C4407" s="5">
        <f t="shared" si="1055"/>
        <v>2025</v>
      </c>
      <c r="D4407" s="151" t="s">
        <v>4183</v>
      </c>
      <c r="E4407" s="5" t="str">
        <f>VLOOKUP(F4407,'Set up'!$A$2:$C$70,2,FALSE)</f>
        <v>C00000019</v>
      </c>
      <c r="F4407" s="152" t="s">
        <v>400</v>
      </c>
      <c r="G4407" s="152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v>7</v>
      </c>
      <c r="M4407" s="5">
        <v>2025</v>
      </c>
      <c r="N4407" s="135">
        <v>390</v>
      </c>
      <c r="P4407" s="12"/>
      <c r="Q4407" s="7">
        <f t="shared" si="1052"/>
        <v>6991268.9500000039</v>
      </c>
      <c r="R4407" s="44" t="str">
        <f>VLOOKUP(F4407,'Set up'!$A$2:$E$70,5,FALSE)</f>
        <v>Trsf</v>
      </c>
    </row>
    <row r="4408" spans="1:18" ht="16.2" customHeight="1" x14ac:dyDescent="0.3">
      <c r="A4408" s="151" t="s">
        <v>4157</v>
      </c>
      <c r="B4408" s="5">
        <f t="shared" si="1054"/>
        <v>9</v>
      </c>
      <c r="C4408" s="5">
        <f t="shared" si="1055"/>
        <v>2025</v>
      </c>
      <c r="D4408" s="151" t="s">
        <v>4184</v>
      </c>
      <c r="E4408" s="5" t="str">
        <f>VLOOKUP(F4408,'Set up'!$A$2:$C$70,2,FALSE)</f>
        <v>C00000042</v>
      </c>
      <c r="F4408" s="152" t="s">
        <v>2012</v>
      </c>
      <c r="G4408" s="152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v>7</v>
      </c>
      <c r="M4408" s="5">
        <v>2025</v>
      </c>
      <c r="N4408" s="135">
        <v>250</v>
      </c>
      <c r="P4408" s="12"/>
      <c r="Q4408" s="7">
        <f t="shared" ref="Q4408:Q4461" si="1056">SUM(Q4215+N4408)</f>
        <v>6991488.9500000039</v>
      </c>
      <c r="R4408" s="44" t="str">
        <f>VLOOKUP(F4408,'Set up'!$A$2:$E$70,5,FALSE)</f>
        <v>Trsf</v>
      </c>
    </row>
    <row r="4409" spans="1:18" ht="16.2" customHeight="1" x14ac:dyDescent="0.3">
      <c r="A4409" s="151" t="s">
        <v>4157</v>
      </c>
      <c r="B4409" s="5">
        <f t="shared" si="1054"/>
        <v>9</v>
      </c>
      <c r="C4409" s="5">
        <f t="shared" si="1055"/>
        <v>2025</v>
      </c>
      <c r="D4409" s="151" t="s">
        <v>4185</v>
      </c>
      <c r="E4409" s="5" t="str">
        <f>VLOOKUP(F4409,'Set up'!$A$2:$C$70,2,FALSE)</f>
        <v>C00000042</v>
      </c>
      <c r="F4409" s="152" t="s">
        <v>2012</v>
      </c>
      <c r="G4409" s="152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v>7</v>
      </c>
      <c r="M4409" s="5">
        <v>2025</v>
      </c>
      <c r="N4409" s="135">
        <v>12600</v>
      </c>
      <c r="P4409" s="12"/>
      <c r="Q4409" s="7">
        <f t="shared" si="1056"/>
        <v>7004158.9500000039</v>
      </c>
      <c r="R4409" s="44" t="str">
        <f>VLOOKUP(F4409,'Set up'!$A$2:$E$70,5,FALSE)</f>
        <v>Trsf</v>
      </c>
    </row>
    <row r="4410" spans="1:18" ht="16.2" customHeight="1" x14ac:dyDescent="0.3">
      <c r="A4410" s="151" t="s">
        <v>4157</v>
      </c>
      <c r="B4410" s="5">
        <f t="shared" si="1054"/>
        <v>9</v>
      </c>
      <c r="C4410" s="5">
        <f t="shared" si="1055"/>
        <v>2025</v>
      </c>
      <c r="D4410" s="151" t="s">
        <v>4185</v>
      </c>
      <c r="E4410" s="5" t="str">
        <f>VLOOKUP(F4410,'Set up'!$A$2:$C$70,2,FALSE)</f>
        <v>C00000042</v>
      </c>
      <c r="F4410" s="152" t="s">
        <v>2012</v>
      </c>
      <c r="G4410" s="152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v>7</v>
      </c>
      <c r="M4410" s="5">
        <v>2025</v>
      </c>
      <c r="N4410" s="135">
        <v>4366</v>
      </c>
      <c r="P4410" s="12"/>
      <c r="Q4410" s="7">
        <f t="shared" si="1056"/>
        <v>6997634.9500000039</v>
      </c>
      <c r="R4410" s="44" t="str">
        <f>VLOOKUP(F4410,'Set up'!$A$2:$E$70,5,FALSE)</f>
        <v>Trsf</v>
      </c>
    </row>
    <row r="4411" spans="1:18" ht="16.2" customHeight="1" x14ac:dyDescent="0.3">
      <c r="A4411" s="151" t="s">
        <v>4157</v>
      </c>
      <c r="B4411" s="5">
        <f t="shared" si="1054"/>
        <v>9</v>
      </c>
      <c r="C4411" s="5">
        <f t="shared" si="1055"/>
        <v>2025</v>
      </c>
      <c r="D4411" s="151" t="s">
        <v>4185</v>
      </c>
      <c r="E4411" s="5" t="str">
        <f>VLOOKUP(F4411,'Set up'!$A$2:$C$70,2,FALSE)</f>
        <v>C00000042</v>
      </c>
      <c r="F4411" s="152" t="s">
        <v>2012</v>
      </c>
      <c r="G4411" s="152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v>7</v>
      </c>
      <c r="M4411" s="5">
        <v>2025</v>
      </c>
      <c r="N4411" s="135">
        <v>2754</v>
      </c>
      <c r="P4411" s="12"/>
      <c r="Q4411" s="7">
        <f t="shared" si="1056"/>
        <v>6996460.9500000039</v>
      </c>
      <c r="R4411" s="44" t="str">
        <f>VLOOKUP(F4411,'Set up'!$A$2:$E$70,5,FALSE)</f>
        <v>Trsf</v>
      </c>
    </row>
    <row r="4412" spans="1:18" ht="16.2" customHeight="1" x14ac:dyDescent="0.3">
      <c r="A4412" s="151" t="s">
        <v>4157</v>
      </c>
      <c r="B4412" s="5">
        <f t="shared" si="1054"/>
        <v>9</v>
      </c>
      <c r="C4412" s="5">
        <f t="shared" si="1055"/>
        <v>2025</v>
      </c>
      <c r="D4412" s="151" t="s">
        <v>4185</v>
      </c>
      <c r="E4412" s="5" t="str">
        <f>VLOOKUP(F4412,'Set up'!$A$2:$C$70,2,FALSE)</f>
        <v>C00000042</v>
      </c>
      <c r="F4412" s="152" t="s">
        <v>2012</v>
      </c>
      <c r="G4412" s="152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v>7</v>
      </c>
      <c r="M4412" s="5">
        <v>2025</v>
      </c>
      <c r="N4412" s="135">
        <v>920</v>
      </c>
      <c r="P4412" s="12"/>
      <c r="Q4412" s="7">
        <f t="shared" si="1056"/>
        <v>6995194.5500000035</v>
      </c>
      <c r="R4412" s="44" t="str">
        <f>VLOOKUP(F4412,'Set up'!$A$2:$E$70,5,FALSE)</f>
        <v>Trsf</v>
      </c>
    </row>
    <row r="4413" spans="1:18" ht="16.2" customHeight="1" x14ac:dyDescent="0.3">
      <c r="A4413" s="151" t="s">
        <v>4157</v>
      </c>
      <c r="B4413" s="5">
        <f t="shared" si="1054"/>
        <v>9</v>
      </c>
      <c r="C4413" s="5">
        <f t="shared" si="1055"/>
        <v>2025</v>
      </c>
      <c r="D4413" s="151" t="s">
        <v>4185</v>
      </c>
      <c r="E4413" s="5" t="str">
        <f>VLOOKUP(F4413,'Set up'!$A$2:$C$70,2,FALSE)</f>
        <v>C00000042</v>
      </c>
      <c r="F4413" s="152" t="s">
        <v>2012</v>
      </c>
      <c r="G4413" s="152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v>7</v>
      </c>
      <c r="M4413" s="5">
        <v>2025</v>
      </c>
      <c r="N4413" s="135">
        <v>1000</v>
      </c>
      <c r="P4413" s="12"/>
      <c r="Q4413" s="7">
        <f t="shared" si="1056"/>
        <v>6995389.5500000035</v>
      </c>
      <c r="R4413" s="44" t="str">
        <f>VLOOKUP(F4413,'Set up'!$A$2:$E$70,5,FALSE)</f>
        <v>Trsf</v>
      </c>
    </row>
    <row r="4414" spans="1:18" ht="16.2" customHeight="1" x14ac:dyDescent="0.3">
      <c r="A4414" s="151" t="s">
        <v>4158</v>
      </c>
      <c r="B4414" s="5">
        <f t="shared" si="1054"/>
        <v>9</v>
      </c>
      <c r="C4414" s="5">
        <f t="shared" si="1055"/>
        <v>2025</v>
      </c>
      <c r="D4414" s="151" t="s">
        <v>4186</v>
      </c>
      <c r="E4414" s="5" t="str">
        <f>VLOOKUP(F4414,'Set up'!$A$2:$C$70,2,FALSE)</f>
        <v>C00000061</v>
      </c>
      <c r="F4414" s="152" t="s">
        <v>3532</v>
      </c>
      <c r="G4414" s="152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v>7</v>
      </c>
      <c r="M4414" s="5">
        <v>2025</v>
      </c>
      <c r="N4414" s="135">
        <v>3195</v>
      </c>
      <c r="P4414" s="12"/>
      <c r="Q4414" s="7">
        <f t="shared" si="1056"/>
        <v>6997612.0500000035</v>
      </c>
      <c r="R4414" s="44" t="str">
        <f>VLOOKUP(F4414,'Set up'!$A$2:$E$70,5,FALSE)</f>
        <v>Cash</v>
      </c>
    </row>
    <row r="4415" spans="1:18" ht="16.2" customHeight="1" x14ac:dyDescent="0.3">
      <c r="A4415" s="151" t="s">
        <v>4158</v>
      </c>
      <c r="B4415" s="5">
        <f t="shared" si="1054"/>
        <v>9</v>
      </c>
      <c r="C4415" s="5">
        <f t="shared" si="1055"/>
        <v>2025</v>
      </c>
      <c r="D4415" s="151" t="s">
        <v>4186</v>
      </c>
      <c r="E4415" s="5" t="str">
        <f>VLOOKUP(F4415,'Set up'!$A$2:$C$70,2,FALSE)</f>
        <v>C00000061</v>
      </c>
      <c r="F4415" s="152" t="s">
        <v>3532</v>
      </c>
      <c r="G4415" s="152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v>7</v>
      </c>
      <c r="M4415" s="5">
        <v>2025</v>
      </c>
      <c r="N4415" s="135">
        <v>115</v>
      </c>
      <c r="P4415" s="12"/>
      <c r="Q4415" s="7">
        <f t="shared" si="1056"/>
        <v>6994557.0500000035</v>
      </c>
      <c r="R4415" s="44" t="str">
        <f>VLOOKUP(F4415,'Set up'!$A$2:$E$70,5,FALSE)</f>
        <v>Cash</v>
      </c>
    </row>
    <row r="4416" spans="1:18" ht="16.2" customHeight="1" x14ac:dyDescent="0.3">
      <c r="A4416" s="151" t="s">
        <v>4158</v>
      </c>
      <c r="B4416" s="5">
        <f t="shared" si="1054"/>
        <v>9</v>
      </c>
      <c r="C4416" s="5">
        <f t="shared" si="1055"/>
        <v>2025</v>
      </c>
      <c r="D4416" s="151" t="s">
        <v>4186</v>
      </c>
      <c r="E4416" s="5" t="str">
        <f>VLOOKUP(F4416,'Set up'!$A$2:$C$70,2,FALSE)</f>
        <v>C00000061</v>
      </c>
      <c r="F4416" s="152" t="s">
        <v>3532</v>
      </c>
      <c r="G4416" s="152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v>7</v>
      </c>
      <c r="M4416" s="5">
        <v>2025</v>
      </c>
      <c r="N4416" s="135">
        <v>525</v>
      </c>
      <c r="P4416" s="12"/>
      <c r="Q4416" s="7">
        <f t="shared" si="1056"/>
        <v>6995003.0500000035</v>
      </c>
      <c r="R4416" s="44" t="str">
        <f>VLOOKUP(F4416,'Set up'!$A$2:$E$70,5,FALSE)</f>
        <v>Cash</v>
      </c>
    </row>
    <row r="4417" spans="1:18" ht="16.2" customHeight="1" x14ac:dyDescent="0.3">
      <c r="A4417" s="151" t="s">
        <v>4159</v>
      </c>
      <c r="B4417" s="5">
        <f t="shared" si="1054"/>
        <v>9</v>
      </c>
      <c r="C4417" s="5">
        <f t="shared" si="1055"/>
        <v>2025</v>
      </c>
      <c r="D4417" s="151" t="s">
        <v>4187</v>
      </c>
      <c r="E4417" s="5" t="str">
        <f>VLOOKUP(F4417,'Set up'!$A$2:$C$70,2,FALSE)</f>
        <v>C00000063</v>
      </c>
      <c r="F4417" s="152" t="s">
        <v>4198</v>
      </c>
      <c r="G4417" s="152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v>7</v>
      </c>
      <c r="M4417" s="5">
        <v>2025</v>
      </c>
      <c r="N4417" s="135">
        <v>4995</v>
      </c>
      <c r="P4417" s="12"/>
      <c r="Q4417" s="7">
        <f t="shared" si="1056"/>
        <v>6999647.0500000035</v>
      </c>
      <c r="R4417" s="44" t="str">
        <f>VLOOKUP(F4417,'Set up'!$A$2:$E$70,5,FALSE)</f>
        <v>Cash</v>
      </c>
    </row>
    <row r="4418" spans="1:18" ht="16.2" customHeight="1" x14ac:dyDescent="0.3">
      <c r="A4418" s="151" t="s">
        <v>4159</v>
      </c>
      <c r="B4418" s="5">
        <f t="shared" si="1054"/>
        <v>9</v>
      </c>
      <c r="C4418" s="5">
        <f t="shared" si="1055"/>
        <v>2025</v>
      </c>
      <c r="D4418" s="151" t="s">
        <v>4187</v>
      </c>
      <c r="E4418" s="5" t="str">
        <f>VLOOKUP(F4418,'Set up'!$A$2:$C$70,2,FALSE)</f>
        <v>C00000063</v>
      </c>
      <c r="F4418" s="152" t="s">
        <v>4198</v>
      </c>
      <c r="G4418" s="152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v>7</v>
      </c>
      <c r="M4418" s="5">
        <v>2025</v>
      </c>
      <c r="N4418" s="135">
        <v>1665</v>
      </c>
      <c r="P4418" s="12"/>
      <c r="Q4418" s="7">
        <f t="shared" si="1056"/>
        <v>6996343.0500000035</v>
      </c>
      <c r="R4418" s="44" t="str">
        <f>VLOOKUP(F4418,'Set up'!$A$2:$E$70,5,FALSE)</f>
        <v>Cash</v>
      </c>
    </row>
    <row r="4419" spans="1:18" ht="16.2" customHeight="1" x14ac:dyDescent="0.3">
      <c r="A4419" s="151" t="s">
        <v>4159</v>
      </c>
      <c r="B4419" s="5">
        <f t="shared" si="1054"/>
        <v>9</v>
      </c>
      <c r="C4419" s="5">
        <f t="shared" si="1055"/>
        <v>2025</v>
      </c>
      <c r="D4419" s="151" t="s">
        <v>4187</v>
      </c>
      <c r="E4419" s="5" t="str">
        <f>VLOOKUP(F4419,'Set up'!$A$2:$C$70,2,FALSE)</f>
        <v>C00000063</v>
      </c>
      <c r="F4419" s="152" t="s">
        <v>4198</v>
      </c>
      <c r="G4419" s="152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7">A4419+J4419</f>
        <v>45920</v>
      </c>
      <c r="L4419" s="5">
        <v>7</v>
      </c>
      <c r="M4419" s="5">
        <v>2025</v>
      </c>
      <c r="N4419" s="135">
        <v>734.4</v>
      </c>
      <c r="P4419" s="12"/>
      <c r="Q4419" s="7">
        <f t="shared" si="1056"/>
        <v>6995422.4500000039</v>
      </c>
      <c r="R4419" s="44" t="str">
        <f>VLOOKUP(F4419,'Set up'!$A$2:$E$70,5,FALSE)</f>
        <v>Cash</v>
      </c>
    </row>
    <row r="4420" spans="1:18" ht="16.2" customHeight="1" x14ac:dyDescent="0.3">
      <c r="A4420" s="151" t="s">
        <v>4159</v>
      </c>
      <c r="B4420" s="5">
        <f t="shared" si="1054"/>
        <v>9</v>
      </c>
      <c r="C4420" s="5">
        <f t="shared" si="1055"/>
        <v>2025</v>
      </c>
      <c r="D4420" s="151" t="s">
        <v>4187</v>
      </c>
      <c r="E4420" s="5" t="str">
        <f>VLOOKUP(F4420,'Set up'!$A$2:$C$70,2,FALSE)</f>
        <v>C00000063</v>
      </c>
      <c r="F4420" s="152" t="s">
        <v>4198</v>
      </c>
      <c r="G4420" s="152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7"/>
        <v>45920</v>
      </c>
      <c r="L4420" s="5">
        <v>7</v>
      </c>
      <c r="M4420" s="5">
        <v>2025</v>
      </c>
      <c r="N4420" s="135">
        <v>1822.4</v>
      </c>
      <c r="P4420" s="12"/>
      <c r="Q4420" s="7">
        <f t="shared" si="1056"/>
        <v>6996919.1500000041</v>
      </c>
      <c r="R4420" s="44" t="str">
        <f>VLOOKUP(F4420,'Set up'!$A$2:$E$70,5,FALSE)</f>
        <v>Cash</v>
      </c>
    </row>
    <row r="4421" spans="1:18" ht="16.2" customHeight="1" x14ac:dyDescent="0.3">
      <c r="A4421" s="151" t="s">
        <v>4159</v>
      </c>
      <c r="B4421" s="5">
        <f t="shared" si="1054"/>
        <v>9</v>
      </c>
      <c r="C4421" s="5">
        <f t="shared" si="1055"/>
        <v>2025</v>
      </c>
      <c r="D4421" s="151" t="s">
        <v>4187</v>
      </c>
      <c r="E4421" s="5" t="str">
        <f>VLOOKUP(F4421,'Set up'!$A$2:$C$70,2,FALSE)</f>
        <v>C00000063</v>
      </c>
      <c r="F4421" s="152" t="s">
        <v>4198</v>
      </c>
      <c r="G4421" s="152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7"/>
        <v>45920</v>
      </c>
      <c r="L4421" s="5">
        <v>7</v>
      </c>
      <c r="M4421" s="5">
        <v>2025</v>
      </c>
      <c r="N4421" s="135">
        <v>1100</v>
      </c>
      <c r="P4421" s="12"/>
      <c r="Q4421" s="7">
        <f t="shared" si="1056"/>
        <v>6996311.7500000037</v>
      </c>
      <c r="R4421" s="44" t="str">
        <f>VLOOKUP(F4421,'Set up'!$A$2:$E$70,5,FALSE)</f>
        <v>Cash</v>
      </c>
    </row>
    <row r="4422" spans="1:18" ht="16.2" customHeight="1" x14ac:dyDescent="0.3">
      <c r="A4422" s="151" t="s">
        <v>4159</v>
      </c>
      <c r="B4422" s="5">
        <f t="shared" si="1054"/>
        <v>9</v>
      </c>
      <c r="C4422" s="5">
        <f t="shared" si="1055"/>
        <v>2025</v>
      </c>
      <c r="D4422" s="151" t="s">
        <v>4187</v>
      </c>
      <c r="E4422" s="5" t="str">
        <f>VLOOKUP(F4422,'Set up'!$A$2:$C$70,2,FALSE)</f>
        <v>C00000063</v>
      </c>
      <c r="F4422" s="152" t="s">
        <v>4198</v>
      </c>
      <c r="G4422" s="152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7"/>
        <v>45920</v>
      </c>
      <c r="L4422" s="5">
        <v>7</v>
      </c>
      <c r="M4422" s="5">
        <v>2025</v>
      </c>
      <c r="N4422" s="135">
        <v>480</v>
      </c>
      <c r="P4422" s="12"/>
      <c r="Q4422" s="7">
        <f t="shared" si="1056"/>
        <v>6995864.2500000037</v>
      </c>
      <c r="R4422" s="44" t="str">
        <f>VLOOKUP(F4422,'Set up'!$A$2:$E$70,5,FALSE)</f>
        <v>Cash</v>
      </c>
    </row>
    <row r="4423" spans="1:18" ht="16.2" customHeight="1" x14ac:dyDescent="0.3">
      <c r="A4423" s="151" t="s">
        <v>4159</v>
      </c>
      <c r="B4423" s="5">
        <f t="shared" ref="B4423:B4461" si="1058">MONTH(A4423)</f>
        <v>9</v>
      </c>
      <c r="C4423" s="5">
        <f t="shared" ref="C4423:C4461" si="1059">YEAR(A4423)</f>
        <v>2025</v>
      </c>
      <c r="D4423" s="151" t="s">
        <v>4187</v>
      </c>
      <c r="E4423" s="5" t="str">
        <f>VLOOKUP(F4423,'Set up'!$A$2:$C$70,2,FALSE)</f>
        <v>C00000063</v>
      </c>
      <c r="F4423" s="152" t="s">
        <v>4198</v>
      </c>
      <c r="G4423" s="152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7"/>
        <v>45920</v>
      </c>
      <c r="L4423" s="5">
        <v>7</v>
      </c>
      <c r="M4423" s="5">
        <v>2025</v>
      </c>
      <c r="N4423" s="135">
        <v>187.5</v>
      </c>
      <c r="P4423" s="12"/>
      <c r="Q4423" s="7">
        <f t="shared" si="1056"/>
        <v>6995811.7500000037</v>
      </c>
      <c r="R4423" s="44" t="str">
        <f>VLOOKUP(F4423,'Set up'!$A$2:$E$70,5,FALSE)</f>
        <v>Cash</v>
      </c>
    </row>
    <row r="4424" spans="1:18" ht="16.2" customHeight="1" x14ac:dyDescent="0.3">
      <c r="A4424" s="151" t="s">
        <v>4160</v>
      </c>
      <c r="B4424" s="5">
        <f t="shared" si="1058"/>
        <v>9</v>
      </c>
      <c r="C4424" s="5">
        <f t="shared" si="1059"/>
        <v>2025</v>
      </c>
      <c r="D4424" s="151" t="s">
        <v>4188</v>
      </c>
      <c r="E4424" s="5" t="str">
        <f>VLOOKUP(F4424,'Set up'!$A$2:$C$70,2,FALSE)</f>
        <v>C00000061</v>
      </c>
      <c r="F4424" s="152" t="s">
        <v>3532</v>
      </c>
      <c r="G4424" s="152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7"/>
        <v>45922</v>
      </c>
      <c r="L4424" s="5">
        <v>7</v>
      </c>
      <c r="M4424" s="5">
        <v>2025</v>
      </c>
      <c r="N4424" s="135">
        <v>4725</v>
      </c>
      <c r="P4424" s="12"/>
      <c r="Q4424" s="7">
        <f t="shared" si="1056"/>
        <v>7002059.2500000037</v>
      </c>
      <c r="R4424" s="44" t="str">
        <f>VLOOKUP(F4424,'Set up'!$A$2:$E$70,5,FALSE)</f>
        <v>Cash</v>
      </c>
    </row>
    <row r="4425" spans="1:18" ht="16.2" customHeight="1" x14ac:dyDescent="0.3">
      <c r="A4425" s="151" t="s">
        <v>4160</v>
      </c>
      <c r="B4425" s="5">
        <f t="shared" si="1058"/>
        <v>9</v>
      </c>
      <c r="C4425" s="5">
        <f t="shared" si="1059"/>
        <v>2025</v>
      </c>
      <c r="D4425" s="151" t="s">
        <v>4188</v>
      </c>
      <c r="E4425" s="5" t="str">
        <f>VLOOKUP(F4425,'Set up'!$A$2:$C$70,2,FALSE)</f>
        <v>C00000061</v>
      </c>
      <c r="F4425" s="152" t="s">
        <v>3532</v>
      </c>
      <c r="G4425" s="152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7"/>
        <v>45922</v>
      </c>
      <c r="L4425" s="5">
        <v>7</v>
      </c>
      <c r="M4425" s="5">
        <v>2025</v>
      </c>
      <c r="N4425" s="135">
        <v>115</v>
      </c>
      <c r="P4425" s="12"/>
      <c r="Q4425" s="7">
        <f t="shared" si="1056"/>
        <v>6997843.4500000039</v>
      </c>
      <c r="R4425" s="44" t="str">
        <f>VLOOKUP(F4425,'Set up'!$A$2:$E$70,5,FALSE)</f>
        <v>Cash</v>
      </c>
    </row>
    <row r="4426" spans="1:18" ht="16.2" customHeight="1" x14ac:dyDescent="0.3">
      <c r="A4426" s="151" t="s">
        <v>4160</v>
      </c>
      <c r="B4426" s="5">
        <f t="shared" si="1058"/>
        <v>9</v>
      </c>
      <c r="C4426" s="5">
        <f t="shared" si="1059"/>
        <v>2025</v>
      </c>
      <c r="D4426" s="151" t="s">
        <v>4188</v>
      </c>
      <c r="E4426" s="5" t="str">
        <f>VLOOKUP(F4426,'Set up'!$A$2:$C$70,2,FALSE)</f>
        <v>C00000061</v>
      </c>
      <c r="F4426" s="152" t="s">
        <v>3532</v>
      </c>
      <c r="G4426" s="152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7"/>
        <v>45922</v>
      </c>
      <c r="L4426" s="5">
        <v>7</v>
      </c>
      <c r="M4426" s="5">
        <v>2025</v>
      </c>
      <c r="N4426" s="135">
        <v>525</v>
      </c>
      <c r="P4426" s="12"/>
      <c r="Q4426" s="7">
        <f t="shared" si="1056"/>
        <v>6998440.9500000039</v>
      </c>
      <c r="R4426" s="44" t="str">
        <f>VLOOKUP(F4426,'Set up'!$A$2:$E$70,5,FALSE)</f>
        <v>Cash</v>
      </c>
    </row>
    <row r="4427" spans="1:18" ht="16.2" customHeight="1" x14ac:dyDescent="0.3">
      <c r="A4427" s="151" t="s">
        <v>4161</v>
      </c>
      <c r="B4427" s="5">
        <f t="shared" si="1058"/>
        <v>9</v>
      </c>
      <c r="C4427" s="5">
        <f t="shared" si="1059"/>
        <v>2025</v>
      </c>
      <c r="D4427" s="151" t="s">
        <v>4189</v>
      </c>
      <c r="E4427" s="5" t="str">
        <f>VLOOKUP(F4427,'Set up'!$A$2:$C$70,2,FALSE)</f>
        <v>C00000042</v>
      </c>
      <c r="F4427" s="152" t="s">
        <v>2012</v>
      </c>
      <c r="G4427" s="152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7"/>
        <v>45923</v>
      </c>
      <c r="L4427" s="5">
        <v>7</v>
      </c>
      <c r="M4427" s="5">
        <v>2025</v>
      </c>
      <c r="N4427" s="135">
        <v>187.5</v>
      </c>
      <c r="P4427" s="12"/>
      <c r="Q4427" s="7">
        <f t="shared" si="1056"/>
        <v>7006203.4500000039</v>
      </c>
      <c r="R4427" s="44" t="str">
        <f>VLOOKUP(F4427,'Set up'!$A$2:$E$70,5,FALSE)</f>
        <v>Trsf</v>
      </c>
    </row>
    <row r="4428" spans="1:18" ht="16.2" customHeight="1" x14ac:dyDescent="0.3">
      <c r="A4428" s="151" t="s">
        <v>4161</v>
      </c>
      <c r="B4428" s="5">
        <f t="shared" si="1058"/>
        <v>9</v>
      </c>
      <c r="C4428" s="5">
        <f t="shared" si="1059"/>
        <v>2025</v>
      </c>
      <c r="D4428" s="151" t="s">
        <v>4190</v>
      </c>
      <c r="E4428" s="5" t="str">
        <f>VLOOKUP(F4428,'Set up'!$A$2:$C$70,2,FALSE)</f>
        <v>C00000042</v>
      </c>
      <c r="F4428" s="152" t="s">
        <v>2012</v>
      </c>
      <c r="G4428" s="152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7"/>
        <v>45923</v>
      </c>
      <c r="L4428" s="5">
        <v>7</v>
      </c>
      <c r="M4428" s="5">
        <v>2025</v>
      </c>
      <c r="N4428" s="135">
        <v>9450</v>
      </c>
      <c r="P4428" s="12"/>
      <c r="Q4428" s="7">
        <f t="shared" si="1056"/>
        <v>7018120.9500000039</v>
      </c>
      <c r="R4428" s="44" t="str">
        <f>VLOOKUP(F4428,'Set up'!$A$2:$E$70,5,FALSE)</f>
        <v>Trsf</v>
      </c>
    </row>
    <row r="4429" spans="1:18" ht="16.2" customHeight="1" x14ac:dyDescent="0.3">
      <c r="A4429" s="151" t="s">
        <v>4161</v>
      </c>
      <c r="B4429" s="5">
        <f t="shared" si="1058"/>
        <v>9</v>
      </c>
      <c r="C4429" s="5">
        <f t="shared" si="1059"/>
        <v>2025</v>
      </c>
      <c r="D4429" s="151" t="s">
        <v>4190</v>
      </c>
      <c r="E4429" s="5" t="str">
        <f>VLOOKUP(F4429,'Set up'!$A$2:$C$70,2,FALSE)</f>
        <v>C00000042</v>
      </c>
      <c r="F4429" s="152" t="s">
        <v>2012</v>
      </c>
      <c r="G4429" s="152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7"/>
        <v>45923</v>
      </c>
      <c r="L4429" s="5">
        <v>7</v>
      </c>
      <c r="M4429" s="5">
        <v>2025</v>
      </c>
      <c r="N4429" s="135">
        <v>3186</v>
      </c>
      <c r="P4429" s="12"/>
      <c r="Q4429" s="7">
        <f t="shared" si="1056"/>
        <v>7013589.4500000039</v>
      </c>
      <c r="R4429" s="44" t="str">
        <f>VLOOKUP(F4429,'Set up'!$A$2:$E$70,5,FALSE)</f>
        <v>Trsf</v>
      </c>
    </row>
    <row r="4430" spans="1:18" ht="16.2" customHeight="1" x14ac:dyDescent="0.3">
      <c r="A4430" s="151" t="s">
        <v>4161</v>
      </c>
      <c r="B4430" s="5">
        <f t="shared" si="1058"/>
        <v>9</v>
      </c>
      <c r="C4430" s="5">
        <f t="shared" si="1059"/>
        <v>2025</v>
      </c>
      <c r="D4430" s="151" t="s">
        <v>4190</v>
      </c>
      <c r="E4430" s="5" t="str">
        <f>VLOOKUP(F4430,'Set up'!$A$2:$C$70,2,FALSE)</f>
        <v>C00000042</v>
      </c>
      <c r="F4430" s="152" t="s">
        <v>2012</v>
      </c>
      <c r="G4430" s="152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7"/>
        <v>45923</v>
      </c>
      <c r="L4430" s="5">
        <v>7</v>
      </c>
      <c r="M4430" s="5">
        <v>2025</v>
      </c>
      <c r="N4430" s="135">
        <v>2065.5</v>
      </c>
      <c r="P4430" s="12"/>
      <c r="Q4430" s="7">
        <f t="shared" si="1056"/>
        <v>7013468.9500000039</v>
      </c>
      <c r="R4430" s="44" t="str">
        <f>VLOOKUP(F4430,'Set up'!$A$2:$E$70,5,FALSE)</f>
        <v>Trsf</v>
      </c>
    </row>
    <row r="4431" spans="1:18" ht="16.2" customHeight="1" x14ac:dyDescent="0.3">
      <c r="A4431" s="151" t="s">
        <v>4161</v>
      </c>
      <c r="B4431" s="5">
        <f t="shared" si="1058"/>
        <v>9</v>
      </c>
      <c r="C4431" s="5">
        <f t="shared" si="1059"/>
        <v>2025</v>
      </c>
      <c r="D4431" s="151" t="s">
        <v>4190</v>
      </c>
      <c r="E4431" s="5" t="str">
        <f>VLOOKUP(F4431,'Set up'!$A$2:$C$70,2,FALSE)</f>
        <v>C00000042</v>
      </c>
      <c r="F4431" s="152" t="s">
        <v>2012</v>
      </c>
      <c r="G4431" s="152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7"/>
        <v>45923</v>
      </c>
      <c r="L4431" s="5">
        <v>7</v>
      </c>
      <c r="M4431" s="5">
        <v>2025</v>
      </c>
      <c r="N4431" s="135">
        <v>460</v>
      </c>
      <c r="P4431" s="12"/>
      <c r="Q4431" s="7">
        <f t="shared" si="1056"/>
        <v>7013505.9500000039</v>
      </c>
      <c r="R4431" s="44" t="str">
        <f>VLOOKUP(F4431,'Set up'!$A$2:$E$70,5,FALSE)</f>
        <v>Trsf</v>
      </c>
    </row>
    <row r="4432" spans="1:18" ht="16.2" customHeight="1" x14ac:dyDescent="0.3">
      <c r="A4432" s="151" t="s">
        <v>4161</v>
      </c>
      <c r="B4432" s="5">
        <f t="shared" si="1058"/>
        <v>9</v>
      </c>
      <c r="C4432" s="5">
        <f t="shared" si="1059"/>
        <v>2025</v>
      </c>
      <c r="D4432" s="151" t="s">
        <v>4190</v>
      </c>
      <c r="E4432" s="5" t="str">
        <f>VLOOKUP(F4432,'Set up'!$A$2:$C$70,2,FALSE)</f>
        <v>C00000042</v>
      </c>
      <c r="F4432" s="152" t="s">
        <v>2012</v>
      </c>
      <c r="G4432" s="152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7"/>
        <v>45923</v>
      </c>
      <c r="L4432" s="5">
        <v>7</v>
      </c>
      <c r="M4432" s="5">
        <v>2025</v>
      </c>
      <c r="N4432" s="135">
        <v>1000</v>
      </c>
      <c r="P4432" s="12"/>
      <c r="Q4432" s="7">
        <f t="shared" si="1056"/>
        <v>7014218.4500000039</v>
      </c>
      <c r="R4432" s="44" t="str">
        <f>VLOOKUP(F4432,'Set up'!$A$2:$E$70,5,FALSE)</f>
        <v>Trsf</v>
      </c>
    </row>
    <row r="4433" spans="1:18" ht="16.2" customHeight="1" x14ac:dyDescent="0.3">
      <c r="A4433" s="151" t="s">
        <v>4161</v>
      </c>
      <c r="B4433" s="5">
        <f t="shared" si="1058"/>
        <v>9</v>
      </c>
      <c r="C4433" s="5">
        <f t="shared" si="1059"/>
        <v>2025</v>
      </c>
      <c r="D4433" s="151" t="s">
        <v>4190</v>
      </c>
      <c r="E4433" s="5" t="str">
        <f>VLOOKUP(F4433,'Set up'!$A$2:$C$70,2,FALSE)</f>
        <v>C00000042</v>
      </c>
      <c r="F4433" s="152" t="s">
        <v>2012</v>
      </c>
      <c r="G4433" s="152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7"/>
        <v>45923</v>
      </c>
      <c r="L4433" s="5">
        <v>7</v>
      </c>
      <c r="M4433" s="5">
        <v>2025</v>
      </c>
      <c r="N4433" s="135">
        <v>975</v>
      </c>
      <c r="P4433" s="12"/>
      <c r="Q4433" s="7">
        <f t="shared" si="1056"/>
        <v>7015880.9500000039</v>
      </c>
      <c r="R4433" s="44" t="str">
        <f>VLOOKUP(F4433,'Set up'!$A$2:$E$70,5,FALSE)</f>
        <v>Trsf</v>
      </c>
    </row>
    <row r="4434" spans="1:18" ht="16.2" customHeight="1" x14ac:dyDescent="0.3">
      <c r="A4434" s="151" t="s">
        <v>4161</v>
      </c>
      <c r="B4434" s="5">
        <f t="shared" si="1058"/>
        <v>9</v>
      </c>
      <c r="C4434" s="5">
        <f t="shared" si="1059"/>
        <v>2025</v>
      </c>
      <c r="D4434" s="151" t="s">
        <v>4191</v>
      </c>
      <c r="E4434" s="5" t="str">
        <f>VLOOKUP(F4434,'Set up'!$A$2:$C$70,2,FALSE)</f>
        <v>C00000044</v>
      </c>
      <c r="F4434" s="152" t="s">
        <v>2929</v>
      </c>
      <c r="G4434" s="152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7"/>
        <v>45923</v>
      </c>
      <c r="L4434" s="5">
        <v>7</v>
      </c>
      <c r="M4434" s="5">
        <v>2025</v>
      </c>
      <c r="N4434" s="135">
        <v>1687.5</v>
      </c>
      <c r="P4434" s="12"/>
      <c r="Q4434" s="7">
        <f t="shared" si="1056"/>
        <v>7017241.4500000039</v>
      </c>
      <c r="R4434" s="44" t="str">
        <f>VLOOKUP(F4434,'Set up'!$A$2:$E$70,5,FALSE)</f>
        <v>Cash</v>
      </c>
    </row>
    <row r="4435" spans="1:18" ht="16.2" customHeight="1" x14ac:dyDescent="0.3">
      <c r="A4435" s="151" t="s">
        <v>4161</v>
      </c>
      <c r="B4435" s="5">
        <f t="shared" si="1058"/>
        <v>9</v>
      </c>
      <c r="C4435" s="5">
        <f t="shared" si="1059"/>
        <v>2025</v>
      </c>
      <c r="D4435" s="151" t="s">
        <v>4191</v>
      </c>
      <c r="E4435" s="5" t="str">
        <f>VLOOKUP(F4435,'Set up'!$A$2:$C$70,2,FALSE)</f>
        <v>C00000044</v>
      </c>
      <c r="F4435" s="152" t="s">
        <v>2929</v>
      </c>
      <c r="G4435" s="152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7"/>
        <v>45923</v>
      </c>
      <c r="L4435" s="5">
        <v>7</v>
      </c>
      <c r="M4435" s="5">
        <v>2025</v>
      </c>
      <c r="N4435" s="135">
        <v>648</v>
      </c>
      <c r="P4435" s="12"/>
      <c r="Q4435" s="7">
        <f t="shared" si="1056"/>
        <v>7017911.9500000039</v>
      </c>
      <c r="R4435" s="44" t="str">
        <f>VLOOKUP(F4435,'Set up'!$A$2:$E$70,5,FALSE)</f>
        <v>Cash</v>
      </c>
    </row>
    <row r="4436" spans="1:18" ht="16.2" customHeight="1" x14ac:dyDescent="0.3">
      <c r="A4436" s="151" t="s">
        <v>4161</v>
      </c>
      <c r="B4436" s="5">
        <f t="shared" si="1058"/>
        <v>9</v>
      </c>
      <c r="C4436" s="5">
        <f t="shared" si="1059"/>
        <v>2025</v>
      </c>
      <c r="D4436" s="151" t="s">
        <v>4191</v>
      </c>
      <c r="E4436" s="5" t="str">
        <f>VLOOKUP(F4436,'Set up'!$A$2:$C$70,2,FALSE)</f>
        <v>C00000044</v>
      </c>
      <c r="F4436" s="152" t="s">
        <v>2929</v>
      </c>
      <c r="G4436" s="152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7"/>
        <v>45923</v>
      </c>
      <c r="L4436" s="5">
        <v>7</v>
      </c>
      <c r="M4436" s="5">
        <v>2025</v>
      </c>
      <c r="N4436" s="135">
        <v>165</v>
      </c>
      <c r="P4436" s="12"/>
      <c r="Q4436" s="7">
        <f t="shared" si="1056"/>
        <v>7017983.9500000039</v>
      </c>
      <c r="R4436" s="44" t="str">
        <f>VLOOKUP(F4436,'Set up'!$A$2:$E$70,5,FALSE)</f>
        <v>Cash</v>
      </c>
    </row>
    <row r="4437" spans="1:18" ht="16.2" customHeight="1" x14ac:dyDescent="0.3">
      <c r="A4437" s="151" t="s">
        <v>4162</v>
      </c>
      <c r="B4437" s="5">
        <f t="shared" si="1058"/>
        <v>9</v>
      </c>
      <c r="C4437" s="5">
        <f t="shared" si="1059"/>
        <v>2025</v>
      </c>
      <c r="D4437" s="151" t="s">
        <v>4192</v>
      </c>
      <c r="E4437" s="5" t="e">
        <f>VLOOKUP(F4437,'Set up'!$A$2:$C$70,2,FALSE)</f>
        <v>#N/A</v>
      </c>
      <c r="F4437" s="152" t="s">
        <v>4130</v>
      </c>
      <c r="G4437" s="152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7"/>
        <v>#N/A</v>
      </c>
      <c r="L4437" s="5">
        <v>7</v>
      </c>
      <c r="M4437" s="5">
        <v>2025</v>
      </c>
      <c r="N4437" s="135">
        <v>1687.5</v>
      </c>
      <c r="P4437" s="12"/>
      <c r="Q4437" s="7">
        <f t="shared" si="1056"/>
        <v>7020131.4500000039</v>
      </c>
      <c r="R4437" s="44" t="e">
        <f>VLOOKUP(F4437,'Set up'!$A$2:$E$70,5,FALSE)</f>
        <v>#N/A</v>
      </c>
    </row>
    <row r="4438" spans="1:18" ht="16.2" customHeight="1" x14ac:dyDescent="0.3">
      <c r="A4438" s="151" t="s">
        <v>4162</v>
      </c>
      <c r="B4438" s="5">
        <f t="shared" si="1058"/>
        <v>9</v>
      </c>
      <c r="C4438" s="5">
        <f t="shared" si="1059"/>
        <v>2025</v>
      </c>
      <c r="D4438" s="151" t="s">
        <v>4192</v>
      </c>
      <c r="E4438" s="5" t="e">
        <f>VLOOKUP(F4438,'Set up'!$A$2:$C$70,2,FALSE)</f>
        <v>#N/A</v>
      </c>
      <c r="F4438" s="152" t="s">
        <v>4130</v>
      </c>
      <c r="G4438" s="152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7"/>
        <v>#N/A</v>
      </c>
      <c r="L4438" s="5">
        <v>7</v>
      </c>
      <c r="M4438" s="5">
        <v>2025</v>
      </c>
      <c r="N4438" s="135">
        <v>286</v>
      </c>
      <c r="P4438" s="12"/>
      <c r="Q4438" s="7">
        <f t="shared" si="1056"/>
        <v>7018917.4500000039</v>
      </c>
      <c r="R4438" s="44" t="e">
        <f>VLOOKUP(F4438,'Set up'!$A$2:$E$70,5,FALSE)</f>
        <v>#N/A</v>
      </c>
    </row>
    <row r="4439" spans="1:18" ht="16.2" customHeight="1" x14ac:dyDescent="0.3">
      <c r="A4439" s="151" t="s">
        <v>4162</v>
      </c>
      <c r="B4439" s="5">
        <f t="shared" si="1058"/>
        <v>9</v>
      </c>
      <c r="C4439" s="5">
        <f t="shared" si="1059"/>
        <v>2025</v>
      </c>
      <c r="D4439" s="151" t="s">
        <v>4192</v>
      </c>
      <c r="E4439" s="5" t="e">
        <f>VLOOKUP(F4439,'Set up'!$A$2:$C$70,2,FALSE)</f>
        <v>#N/A</v>
      </c>
      <c r="F4439" s="152" t="s">
        <v>4130</v>
      </c>
      <c r="G4439" s="152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7"/>
        <v>#N/A</v>
      </c>
      <c r="L4439" s="5">
        <v>7</v>
      </c>
      <c r="M4439" s="5">
        <v>2025</v>
      </c>
      <c r="N4439" s="135">
        <v>155</v>
      </c>
      <c r="P4439" s="12"/>
      <c r="Q4439" s="7">
        <f t="shared" si="1056"/>
        <v>7026886.4500000039</v>
      </c>
      <c r="R4439" s="44" t="e">
        <f>VLOOKUP(F4439,'Set up'!$A$2:$E$70,5,FALSE)</f>
        <v>#N/A</v>
      </c>
    </row>
    <row r="4440" spans="1:18" ht="16.2" customHeight="1" x14ac:dyDescent="0.3">
      <c r="A4440" s="151" t="s">
        <v>4162</v>
      </c>
      <c r="B4440" s="5">
        <f t="shared" si="1058"/>
        <v>9</v>
      </c>
      <c r="C4440" s="5">
        <f t="shared" si="1059"/>
        <v>2025</v>
      </c>
      <c r="D4440" s="151" t="s">
        <v>4192</v>
      </c>
      <c r="E4440" s="5" t="e">
        <f>VLOOKUP(F4440,'Set up'!$A$2:$C$70,2,FALSE)</f>
        <v>#N/A</v>
      </c>
      <c r="F4440" s="152" t="s">
        <v>4130</v>
      </c>
      <c r="G4440" s="152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7"/>
        <v>#N/A</v>
      </c>
      <c r="L4440" s="5">
        <v>7</v>
      </c>
      <c r="M4440" s="5">
        <v>2025</v>
      </c>
      <c r="N4440" s="135">
        <v>125</v>
      </c>
      <c r="P4440" s="12"/>
      <c r="Q4440" s="7">
        <f t="shared" si="1056"/>
        <v>7029511.4500000039</v>
      </c>
      <c r="R4440" s="44" t="e">
        <f>VLOOKUP(F4440,'Set up'!$A$2:$E$70,5,FALSE)</f>
        <v>#N/A</v>
      </c>
    </row>
    <row r="4441" spans="1:18" ht="16.2" customHeight="1" x14ac:dyDescent="0.3">
      <c r="A4441" s="151" t="s">
        <v>4162</v>
      </c>
      <c r="B4441" s="5">
        <f t="shared" si="1058"/>
        <v>9</v>
      </c>
      <c r="C4441" s="5">
        <f t="shared" si="1059"/>
        <v>2025</v>
      </c>
      <c r="D4441" s="151" t="s">
        <v>4192</v>
      </c>
      <c r="E4441" s="5" t="e">
        <f>VLOOKUP(F4441,'Set up'!$A$2:$C$70,2,FALSE)</f>
        <v>#N/A</v>
      </c>
      <c r="F4441" s="152" t="s">
        <v>4130</v>
      </c>
      <c r="G4441" s="152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7"/>
        <v>#N/A</v>
      </c>
      <c r="L4441" s="5">
        <v>7</v>
      </c>
      <c r="M4441" s="5">
        <v>2025</v>
      </c>
      <c r="N4441" s="135">
        <v>306</v>
      </c>
      <c r="P4441" s="12"/>
      <c r="Q4441" s="7">
        <f t="shared" si="1056"/>
        <v>7031424.9500000039</v>
      </c>
      <c r="R4441" s="44" t="e">
        <f>VLOOKUP(F4441,'Set up'!$A$2:$E$70,5,FALSE)</f>
        <v>#N/A</v>
      </c>
    </row>
    <row r="4442" spans="1:18" ht="16.2" customHeight="1" x14ac:dyDescent="0.3">
      <c r="A4442" s="151" t="s">
        <v>4162</v>
      </c>
      <c r="B4442" s="5">
        <f t="shared" si="1058"/>
        <v>9</v>
      </c>
      <c r="C4442" s="5">
        <f t="shared" si="1059"/>
        <v>2025</v>
      </c>
      <c r="D4442" s="151" t="s">
        <v>4193</v>
      </c>
      <c r="E4442" s="5" t="str">
        <f>VLOOKUP(F4442,'Set up'!$A$2:$C$70,2,FALSE)</f>
        <v>C00000050</v>
      </c>
      <c r="F4442" s="152" t="s">
        <v>2656</v>
      </c>
      <c r="G4442" s="152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7"/>
        <v>45924</v>
      </c>
      <c r="L4442" s="5">
        <v>7</v>
      </c>
      <c r="M4442" s="5">
        <v>2025</v>
      </c>
      <c r="N4442" s="135">
        <v>1687.5</v>
      </c>
      <c r="P4442" s="12"/>
      <c r="Q4442" s="7">
        <f t="shared" si="1056"/>
        <v>7033266.4500000039</v>
      </c>
      <c r="R4442" s="44" t="str">
        <f>VLOOKUP(F4442,'Set up'!$A$2:$E$70,5,FALSE)</f>
        <v>Cash</v>
      </c>
    </row>
    <row r="4443" spans="1:18" ht="16.2" customHeight="1" x14ac:dyDescent="0.3">
      <c r="A4443" s="151" t="s">
        <v>4162</v>
      </c>
      <c r="B4443" s="5">
        <f t="shared" si="1058"/>
        <v>9</v>
      </c>
      <c r="C4443" s="5">
        <f t="shared" si="1059"/>
        <v>2025</v>
      </c>
      <c r="D4443" s="151" t="s">
        <v>4193</v>
      </c>
      <c r="E4443" s="5" t="str">
        <f>VLOOKUP(F4443,'Set up'!$A$2:$C$70,2,FALSE)</f>
        <v>C00000050</v>
      </c>
      <c r="F4443" s="152" t="s">
        <v>2656</v>
      </c>
      <c r="G4443" s="152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7"/>
        <v>45924</v>
      </c>
      <c r="L4443" s="5">
        <v>7</v>
      </c>
      <c r="M4443" s="5">
        <v>2025</v>
      </c>
      <c r="N4443" s="135">
        <v>266.39999999999998</v>
      </c>
      <c r="P4443" s="12"/>
      <c r="Q4443" s="7">
        <f t="shared" si="1056"/>
        <v>7033555.3500000043</v>
      </c>
      <c r="R4443" s="44" t="str">
        <f>VLOOKUP(F4443,'Set up'!$A$2:$E$70,5,FALSE)</f>
        <v>Cash</v>
      </c>
    </row>
    <row r="4444" spans="1:18" ht="16.2" customHeight="1" x14ac:dyDescent="0.3">
      <c r="A4444" s="151" t="s">
        <v>4162</v>
      </c>
      <c r="B4444" s="5">
        <f t="shared" si="1058"/>
        <v>9</v>
      </c>
      <c r="C4444" s="5">
        <f t="shared" si="1059"/>
        <v>2025</v>
      </c>
      <c r="D4444" s="151" t="s">
        <v>4193</v>
      </c>
      <c r="E4444" s="5" t="str">
        <f>VLOOKUP(F4444,'Set up'!$A$2:$C$70,2,FALSE)</f>
        <v>C00000050</v>
      </c>
      <c r="F4444" s="152" t="s">
        <v>2656</v>
      </c>
      <c r="G4444" s="152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7"/>
        <v>45924</v>
      </c>
      <c r="L4444" s="5">
        <v>7</v>
      </c>
      <c r="M4444" s="5">
        <v>2025</v>
      </c>
      <c r="N4444" s="135">
        <v>115</v>
      </c>
      <c r="P4444" s="12"/>
      <c r="Q4444" s="7">
        <f t="shared" si="1056"/>
        <v>7033808.9500000039</v>
      </c>
      <c r="R4444" s="44" t="str">
        <f>VLOOKUP(F4444,'Set up'!$A$2:$E$70,5,FALSE)</f>
        <v>Cash</v>
      </c>
    </row>
    <row r="4445" spans="1:18" ht="16.2" customHeight="1" x14ac:dyDescent="0.3">
      <c r="A4445" s="151" t="s">
        <v>4163</v>
      </c>
      <c r="B4445" s="5">
        <f t="shared" si="1058"/>
        <v>9</v>
      </c>
      <c r="C4445" s="5">
        <f t="shared" si="1059"/>
        <v>2025</v>
      </c>
      <c r="D4445" s="151" t="s">
        <v>4194</v>
      </c>
      <c r="E4445" s="5" t="str">
        <f>VLOOKUP(F4445,'Set up'!$A$2:$C$70,2,FALSE)</f>
        <v>C00000019</v>
      </c>
      <c r="F4445" s="152" t="s">
        <v>400</v>
      </c>
      <c r="G4445" s="152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7"/>
        <v>45926</v>
      </c>
      <c r="L4445" s="5">
        <v>7</v>
      </c>
      <c r="M4445" s="5">
        <v>2025</v>
      </c>
      <c r="N4445" s="135">
        <v>187.5</v>
      </c>
      <c r="P4445" s="12"/>
      <c r="Q4445" s="7">
        <f t="shared" si="1056"/>
        <v>7033996.4500000039</v>
      </c>
      <c r="R4445" s="44" t="str">
        <f>VLOOKUP(F4445,'Set up'!$A$2:$E$70,5,FALSE)</f>
        <v>Trsf</v>
      </c>
    </row>
    <row r="4446" spans="1:18" ht="16.2" customHeight="1" x14ac:dyDescent="0.3">
      <c r="A4446" s="151" t="s">
        <v>4163</v>
      </c>
      <c r="B4446" s="5">
        <f t="shared" si="1058"/>
        <v>9</v>
      </c>
      <c r="C4446" s="5">
        <f t="shared" si="1059"/>
        <v>2025</v>
      </c>
      <c r="D4446" s="151" t="s">
        <v>4194</v>
      </c>
      <c r="E4446" s="5" t="str">
        <f>VLOOKUP(F4446,'Set up'!$A$2:$C$70,2,FALSE)</f>
        <v>C00000019</v>
      </c>
      <c r="F4446" s="152" t="s">
        <v>400</v>
      </c>
      <c r="G4446" s="152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7"/>
        <v>45926</v>
      </c>
      <c r="L4446" s="5">
        <v>7</v>
      </c>
      <c r="M4446" s="5">
        <v>2025</v>
      </c>
      <c r="N4446" s="135">
        <v>420</v>
      </c>
      <c r="P4446" s="12"/>
      <c r="Q4446" s="7">
        <f t="shared" si="1056"/>
        <v>7034378.9500000039</v>
      </c>
      <c r="R4446" s="44" t="str">
        <f>VLOOKUP(F4446,'Set up'!$A$2:$E$70,5,FALSE)</f>
        <v>Trsf</v>
      </c>
    </row>
    <row r="4447" spans="1:18" ht="16.2" customHeight="1" x14ac:dyDescent="0.3">
      <c r="A4447" s="151" t="s">
        <v>4164</v>
      </c>
      <c r="B4447" s="5">
        <f t="shared" si="1058"/>
        <v>9</v>
      </c>
      <c r="C4447" s="5">
        <f t="shared" si="1059"/>
        <v>2025</v>
      </c>
      <c r="D4447" s="151" t="s">
        <v>4195</v>
      </c>
      <c r="E4447" s="5" t="str">
        <f>VLOOKUP(F4447,'Set up'!$A$2:$C$70,2,FALSE)</f>
        <v>C00000044</v>
      </c>
      <c r="F4447" s="152" t="s">
        <v>2929</v>
      </c>
      <c r="G4447" s="152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7"/>
        <v>45927</v>
      </c>
      <c r="L4447" s="5">
        <v>7</v>
      </c>
      <c r="M4447" s="5">
        <v>2025</v>
      </c>
      <c r="N4447" s="135">
        <v>1687.5</v>
      </c>
      <c r="P4447" s="12"/>
      <c r="Q4447" s="7">
        <f t="shared" si="1056"/>
        <v>7036036.4500000039</v>
      </c>
      <c r="R4447" s="44" t="str">
        <f>VLOOKUP(F4447,'Set up'!$A$2:$E$70,5,FALSE)</f>
        <v>Cash</v>
      </c>
    </row>
    <row r="4448" spans="1:18" ht="16.2" customHeight="1" x14ac:dyDescent="0.3">
      <c r="A4448" s="151" t="s">
        <v>4164</v>
      </c>
      <c r="B4448" s="5">
        <f t="shared" si="1058"/>
        <v>9</v>
      </c>
      <c r="C4448" s="5">
        <f t="shared" si="1059"/>
        <v>2025</v>
      </c>
      <c r="D4448" s="151" t="s">
        <v>4195</v>
      </c>
      <c r="E4448" s="5" t="str">
        <f>VLOOKUP(F4448,'Set up'!$A$2:$C$70,2,FALSE)</f>
        <v>C00000044</v>
      </c>
      <c r="F4448" s="152" t="s">
        <v>2929</v>
      </c>
      <c r="G4448" s="152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7"/>
        <v>45927</v>
      </c>
      <c r="L4448" s="5">
        <v>7</v>
      </c>
      <c r="M4448" s="5">
        <v>2025</v>
      </c>
      <c r="N4448" s="135">
        <v>648</v>
      </c>
      <c r="P4448" s="12"/>
      <c r="Q4448" s="7">
        <f t="shared" si="1056"/>
        <v>7036684.4500000039</v>
      </c>
      <c r="R4448" s="44" t="str">
        <f>VLOOKUP(F4448,'Set up'!$A$2:$E$70,5,FALSE)</f>
        <v>Cash</v>
      </c>
    </row>
    <row r="4449" spans="1:18" ht="16.2" customHeight="1" x14ac:dyDescent="0.3">
      <c r="A4449" s="151" t="s">
        <v>4164</v>
      </c>
      <c r="B4449" s="5">
        <f t="shared" si="1058"/>
        <v>9</v>
      </c>
      <c r="C4449" s="5">
        <f t="shared" si="1059"/>
        <v>2025</v>
      </c>
      <c r="D4449" s="151" t="s">
        <v>4195</v>
      </c>
      <c r="E4449" s="5" t="str">
        <f>VLOOKUP(F4449,'Set up'!$A$2:$C$70,2,FALSE)</f>
        <v>C00000044</v>
      </c>
      <c r="F4449" s="152" t="s">
        <v>2929</v>
      </c>
      <c r="G4449" s="152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7"/>
        <v>45927</v>
      </c>
      <c r="L4449" s="5">
        <v>7</v>
      </c>
      <c r="M4449" s="5">
        <v>2025</v>
      </c>
      <c r="N4449" s="135">
        <v>875</v>
      </c>
      <c r="P4449" s="12"/>
      <c r="Q4449" s="7">
        <f t="shared" si="1056"/>
        <v>7037343.4500000039</v>
      </c>
      <c r="R4449" s="44" t="str">
        <f>VLOOKUP(F4449,'Set up'!$A$2:$E$70,5,FALSE)</f>
        <v>Cash</v>
      </c>
    </row>
    <row r="4450" spans="1:18" ht="16.2" customHeight="1" x14ac:dyDescent="0.3">
      <c r="A4450" s="151" t="s">
        <v>4164</v>
      </c>
      <c r="B4450" s="5">
        <f t="shared" si="1058"/>
        <v>9</v>
      </c>
      <c r="C4450" s="5">
        <f t="shared" si="1059"/>
        <v>2025</v>
      </c>
      <c r="D4450" s="151" t="s">
        <v>4195</v>
      </c>
      <c r="E4450" s="5" t="str">
        <f>VLOOKUP(F4450,'Set up'!$A$2:$C$70,2,FALSE)</f>
        <v>C00000044</v>
      </c>
      <c r="F4450" s="152" t="s">
        <v>2929</v>
      </c>
      <c r="G4450" s="152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7"/>
        <v>45927</v>
      </c>
      <c r="L4450" s="5">
        <v>7</v>
      </c>
      <c r="M4450" s="5">
        <v>2025</v>
      </c>
      <c r="N4450" s="135">
        <v>115</v>
      </c>
      <c r="P4450" s="12"/>
      <c r="Q4450" s="7">
        <f t="shared" si="1056"/>
        <v>7036708.4500000039</v>
      </c>
      <c r="R4450" s="44" t="str">
        <f>VLOOKUP(F4450,'Set up'!$A$2:$E$70,5,FALSE)</f>
        <v>Cash</v>
      </c>
    </row>
    <row r="4451" spans="1:18" ht="16.2" customHeight="1" x14ac:dyDescent="0.3">
      <c r="A4451" s="151" t="s">
        <v>4164</v>
      </c>
      <c r="B4451" s="5">
        <f t="shared" si="1058"/>
        <v>9</v>
      </c>
      <c r="C4451" s="5">
        <f t="shared" si="1059"/>
        <v>2025</v>
      </c>
      <c r="D4451" s="151" t="s">
        <v>4196</v>
      </c>
      <c r="E4451" s="5" t="str">
        <f>VLOOKUP(F4451,'Set up'!$A$2:$C$70,2,FALSE)</f>
        <v>C00000013</v>
      </c>
      <c r="F4451" s="152" t="s">
        <v>3549</v>
      </c>
      <c r="G4451" s="152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7"/>
        <v>45927</v>
      </c>
      <c r="L4451" s="5">
        <v>7</v>
      </c>
      <c r="M4451" s="5">
        <v>2025</v>
      </c>
      <c r="N4451" s="135">
        <v>5197.5</v>
      </c>
      <c r="P4451" s="12"/>
      <c r="Q4451" s="7">
        <f t="shared" si="1056"/>
        <v>7048270.9500000039</v>
      </c>
      <c r="R4451" s="44" t="str">
        <f>VLOOKUP(F4451,'Set up'!$A$2:$E$70,5,FALSE)</f>
        <v>Chq</v>
      </c>
    </row>
    <row r="4452" spans="1:18" ht="16.2" customHeight="1" x14ac:dyDescent="0.3">
      <c r="A4452" s="151" t="s">
        <v>4164</v>
      </c>
      <c r="B4452" s="5">
        <f t="shared" si="1058"/>
        <v>9</v>
      </c>
      <c r="C4452" s="5">
        <f t="shared" si="1059"/>
        <v>2025</v>
      </c>
      <c r="D4452" s="151" t="s">
        <v>4196</v>
      </c>
      <c r="E4452" s="5" t="str">
        <f>VLOOKUP(F4452,'Set up'!$A$2:$C$70,2,FALSE)</f>
        <v>C00000013</v>
      </c>
      <c r="F4452" s="152" t="s">
        <v>3549</v>
      </c>
      <c r="G4452" s="152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7"/>
        <v>45927</v>
      </c>
      <c r="L4452" s="5">
        <v>7</v>
      </c>
      <c r="M4452" s="5">
        <v>2025</v>
      </c>
      <c r="N4452" s="135">
        <v>1507.5</v>
      </c>
      <c r="P4452" s="12"/>
      <c r="Q4452" s="7">
        <f t="shared" si="1056"/>
        <v>7047235.9500000039</v>
      </c>
      <c r="R4452" s="44" t="str">
        <f>VLOOKUP(F4452,'Set up'!$A$2:$E$70,5,FALSE)</f>
        <v>Chq</v>
      </c>
    </row>
    <row r="4453" spans="1:18" ht="16.2" customHeight="1" x14ac:dyDescent="0.3">
      <c r="A4453" s="151" t="s">
        <v>4164</v>
      </c>
      <c r="B4453" s="5">
        <f t="shared" si="1058"/>
        <v>9</v>
      </c>
      <c r="C4453" s="5">
        <f t="shared" si="1059"/>
        <v>2025</v>
      </c>
      <c r="D4453" s="151" t="s">
        <v>4196</v>
      </c>
      <c r="E4453" s="5" t="str">
        <f>VLOOKUP(F4453,'Set up'!$A$2:$C$70,2,FALSE)</f>
        <v>C00000013</v>
      </c>
      <c r="F4453" s="152" t="s">
        <v>3549</v>
      </c>
      <c r="G4453" s="152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7"/>
        <v>45927</v>
      </c>
      <c r="L4453" s="5">
        <v>7</v>
      </c>
      <c r="M4453" s="5">
        <v>2025</v>
      </c>
      <c r="N4453" s="135">
        <v>851.4</v>
      </c>
      <c r="P4453" s="12"/>
      <c r="Q4453" s="7">
        <f t="shared" si="1056"/>
        <v>7048559.8500000043</v>
      </c>
      <c r="R4453" s="44" t="str">
        <f>VLOOKUP(F4453,'Set up'!$A$2:$E$70,5,FALSE)</f>
        <v>Chq</v>
      </c>
    </row>
    <row r="4454" spans="1:18" ht="16.2" customHeight="1" x14ac:dyDescent="0.3">
      <c r="A4454" s="151" t="s">
        <v>4164</v>
      </c>
      <c r="B4454" s="5">
        <f t="shared" si="1058"/>
        <v>9</v>
      </c>
      <c r="C4454" s="5">
        <f t="shared" si="1059"/>
        <v>2025</v>
      </c>
      <c r="D4454" s="151" t="s">
        <v>4196</v>
      </c>
      <c r="E4454" s="5" t="str">
        <f>VLOOKUP(F4454,'Set up'!$A$2:$C$70,2,FALSE)</f>
        <v>C00000013</v>
      </c>
      <c r="F4454" s="152" t="s">
        <v>3549</v>
      </c>
      <c r="G4454" s="152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7"/>
        <v>45927</v>
      </c>
      <c r="L4454" s="5">
        <v>7</v>
      </c>
      <c r="M4454" s="5">
        <v>2025</v>
      </c>
      <c r="N4454" s="135">
        <v>35</v>
      </c>
      <c r="P4454" s="12"/>
      <c r="Q4454" s="7">
        <f t="shared" si="1056"/>
        <v>7048203.4500000039</v>
      </c>
      <c r="R4454" s="44" t="str">
        <f>VLOOKUP(F4454,'Set up'!$A$2:$E$70,5,FALSE)</f>
        <v>Chq</v>
      </c>
    </row>
    <row r="4455" spans="1:18" ht="16.2" customHeight="1" x14ac:dyDescent="0.3">
      <c r="A4455" s="151" t="s">
        <v>4164</v>
      </c>
      <c r="B4455" s="5">
        <f t="shared" si="1058"/>
        <v>9</v>
      </c>
      <c r="C4455" s="5">
        <f t="shared" si="1059"/>
        <v>2025</v>
      </c>
      <c r="D4455" s="151" t="s">
        <v>4196</v>
      </c>
      <c r="E4455" s="5" t="str">
        <f>VLOOKUP(F4455,'Set up'!$A$2:$C$70,2,FALSE)</f>
        <v>C00000013</v>
      </c>
      <c r="F4455" s="152" t="s">
        <v>3549</v>
      </c>
      <c r="G4455" s="152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7"/>
        <v>45927</v>
      </c>
      <c r="L4455" s="5">
        <v>7</v>
      </c>
      <c r="M4455" s="5">
        <v>2025</v>
      </c>
      <c r="N4455" s="135">
        <v>120</v>
      </c>
      <c r="P4455" s="12"/>
      <c r="Q4455" s="7">
        <f t="shared" si="1056"/>
        <v>7049288.4500000039</v>
      </c>
      <c r="R4455" s="44" t="str">
        <f>VLOOKUP(F4455,'Set up'!$A$2:$E$70,5,FALSE)</f>
        <v>Chq</v>
      </c>
    </row>
    <row r="4456" spans="1:18" ht="16.2" customHeight="1" x14ac:dyDescent="0.3">
      <c r="A4456" s="151" t="s">
        <v>4165</v>
      </c>
      <c r="B4456" s="5">
        <f t="shared" si="1058"/>
        <v>9</v>
      </c>
      <c r="C4456" s="5">
        <f t="shared" si="1059"/>
        <v>2025</v>
      </c>
      <c r="D4456" s="151" t="s">
        <v>4197</v>
      </c>
      <c r="E4456" s="5" t="e">
        <f>VLOOKUP(F4456,'Set up'!$A$2:$C$70,2,FALSE)</f>
        <v>#N/A</v>
      </c>
      <c r="F4456" s="152" t="s">
        <v>4130</v>
      </c>
      <c r="G4456" s="152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7"/>
        <v>#N/A</v>
      </c>
      <c r="L4456" s="5">
        <v>7</v>
      </c>
      <c r="M4456" s="5">
        <v>2025</v>
      </c>
      <c r="N4456" s="135">
        <v>1687.5</v>
      </c>
      <c r="P4456" s="12"/>
      <c r="Q4456" s="7">
        <f t="shared" si="1056"/>
        <v>7052498.4500000039</v>
      </c>
      <c r="R4456" s="44" t="e">
        <f>VLOOKUP(F4456,'Set up'!$A$2:$E$70,5,FALSE)</f>
        <v>#N/A</v>
      </c>
    </row>
    <row r="4457" spans="1:18" ht="16.2" customHeight="1" x14ac:dyDescent="0.3">
      <c r="A4457" s="151" t="s">
        <v>4165</v>
      </c>
      <c r="B4457" s="5">
        <f t="shared" si="1058"/>
        <v>9</v>
      </c>
      <c r="C4457" s="5">
        <f t="shared" si="1059"/>
        <v>2025</v>
      </c>
      <c r="D4457" s="151" t="s">
        <v>4197</v>
      </c>
      <c r="E4457" s="5" t="e">
        <f>VLOOKUP(F4457,'Set up'!$A$2:$C$70,2,FALSE)</f>
        <v>#N/A</v>
      </c>
      <c r="F4457" s="152" t="s">
        <v>4130</v>
      </c>
      <c r="G4457" s="152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7"/>
        <v>#N/A</v>
      </c>
      <c r="L4457" s="5">
        <v>7</v>
      </c>
      <c r="M4457" s="5">
        <v>2025</v>
      </c>
      <c r="N4457" s="135">
        <v>489.1</v>
      </c>
      <c r="P4457" s="12"/>
      <c r="Q4457" s="7">
        <f t="shared" si="1056"/>
        <v>7051708.7500000037</v>
      </c>
      <c r="R4457" s="44" t="e">
        <f>VLOOKUP(F4457,'Set up'!$A$2:$E$70,5,FALSE)</f>
        <v>#N/A</v>
      </c>
    </row>
    <row r="4458" spans="1:18" ht="16.2" customHeight="1" x14ac:dyDescent="0.3">
      <c r="A4458" s="151" t="s">
        <v>4165</v>
      </c>
      <c r="B4458" s="5">
        <f t="shared" si="1058"/>
        <v>9</v>
      </c>
      <c r="C4458" s="5">
        <f t="shared" si="1059"/>
        <v>2025</v>
      </c>
      <c r="D4458" s="151" t="s">
        <v>4197</v>
      </c>
      <c r="E4458" s="5" t="e">
        <f>VLOOKUP(F4458,'Set up'!$A$2:$C$70,2,FALSE)</f>
        <v>#N/A</v>
      </c>
      <c r="F4458" s="152" t="s">
        <v>4130</v>
      </c>
      <c r="G4458" s="152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7"/>
        <v>#N/A</v>
      </c>
      <c r="L4458" s="5">
        <v>7</v>
      </c>
      <c r="M4458" s="5">
        <v>2025</v>
      </c>
      <c r="N4458" s="135">
        <v>155</v>
      </c>
      <c r="P4458" s="12"/>
      <c r="Q4458" s="7">
        <f t="shared" si="1056"/>
        <v>7051489.6500000041</v>
      </c>
      <c r="R4458" s="44" t="e">
        <f>VLOOKUP(F4458,'Set up'!$A$2:$E$70,5,FALSE)</f>
        <v>#N/A</v>
      </c>
    </row>
    <row r="4459" spans="1:18" ht="16.2" customHeight="1" x14ac:dyDescent="0.3">
      <c r="A4459" s="151" t="s">
        <v>4165</v>
      </c>
      <c r="B4459" s="5">
        <f t="shared" si="1058"/>
        <v>9</v>
      </c>
      <c r="C4459" s="5">
        <f t="shared" si="1059"/>
        <v>2025</v>
      </c>
      <c r="D4459" s="151" t="s">
        <v>4197</v>
      </c>
      <c r="E4459" s="5" t="e">
        <f>VLOOKUP(F4459,'Set up'!$A$2:$C$70,2,FALSE)</f>
        <v>#N/A</v>
      </c>
      <c r="F4459" s="152" t="s">
        <v>4130</v>
      </c>
      <c r="G4459" s="152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7"/>
        <v>#N/A</v>
      </c>
      <c r="L4459" s="5">
        <v>7</v>
      </c>
      <c r="M4459" s="5">
        <v>2025</v>
      </c>
      <c r="N4459" s="135">
        <v>286</v>
      </c>
      <c r="P4459" s="12"/>
      <c r="Q4459" s="7">
        <f t="shared" si="1056"/>
        <v>7051965.6500000041</v>
      </c>
      <c r="R4459" s="44" t="e">
        <f>VLOOKUP(F4459,'Set up'!$A$2:$E$70,5,FALSE)</f>
        <v>#N/A</v>
      </c>
    </row>
    <row r="4460" spans="1:18" ht="16.2" customHeight="1" x14ac:dyDescent="0.3">
      <c r="A4460" s="151" t="s">
        <v>4165</v>
      </c>
      <c r="B4460" s="5">
        <f t="shared" si="1058"/>
        <v>9</v>
      </c>
      <c r="C4460" s="5">
        <f t="shared" si="1059"/>
        <v>2025</v>
      </c>
      <c r="D4460" s="151" t="s">
        <v>4197</v>
      </c>
      <c r="E4460" s="5" t="e">
        <f>VLOOKUP(F4460,'Set up'!$A$2:$C$70,2,FALSE)</f>
        <v>#N/A</v>
      </c>
      <c r="F4460" s="152" t="s">
        <v>4130</v>
      </c>
      <c r="G4460" s="152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7"/>
        <v>#N/A</v>
      </c>
      <c r="L4460" s="5">
        <v>7</v>
      </c>
      <c r="M4460" s="5">
        <v>2025</v>
      </c>
      <c r="N4460" s="135">
        <v>120</v>
      </c>
      <c r="P4460" s="12"/>
      <c r="Q4460" s="7">
        <f t="shared" si="1056"/>
        <v>7067549.6500000041</v>
      </c>
      <c r="R4460" s="44" t="e">
        <f>VLOOKUP(F4460,'Set up'!$A$2:$E$70,5,FALSE)</f>
        <v>#N/A</v>
      </c>
    </row>
    <row r="4461" spans="1:18" s="10" customFormat="1" ht="16.2" customHeight="1" x14ac:dyDescent="0.3">
      <c r="A4461" s="153" t="s">
        <v>4165</v>
      </c>
      <c r="B4461" s="154">
        <f t="shared" si="1058"/>
        <v>9</v>
      </c>
      <c r="C4461" s="154">
        <f t="shared" si="1059"/>
        <v>2025</v>
      </c>
      <c r="D4461" s="153" t="s">
        <v>4197</v>
      </c>
      <c r="E4461" s="154" t="e">
        <f>VLOOKUP(F4461,'Set up'!$A$2:$C$70,2,FALSE)</f>
        <v>#N/A</v>
      </c>
      <c r="F4461" s="158" t="s">
        <v>4130</v>
      </c>
      <c r="G4461" s="158" t="s">
        <v>1405</v>
      </c>
      <c r="H4461" s="144">
        <v>2</v>
      </c>
      <c r="I4461" s="154" t="e">
        <f>VLOOKUP(F4461,'Set up'!$A$2:$C$70,3,FALSE)</f>
        <v>#N/A</v>
      </c>
      <c r="J4461" s="154" t="e">
        <f>VLOOKUP(F4461,'Set up'!$A$2:$D$70,4,FALSE)</f>
        <v>#N/A</v>
      </c>
      <c r="K4461" s="155" t="e">
        <f t="shared" si="1057"/>
        <v>#N/A</v>
      </c>
      <c r="L4461" s="154">
        <v>7</v>
      </c>
      <c r="M4461" s="154">
        <v>2025</v>
      </c>
      <c r="N4461" s="146">
        <v>96</v>
      </c>
      <c r="O4461" s="34"/>
      <c r="P4461" s="34"/>
      <c r="Q4461" s="148">
        <f t="shared" si="1056"/>
        <v>7069671.6500000041</v>
      </c>
      <c r="R4461" s="156" t="e">
        <f>VLOOKUP(F4461,'Set up'!$A$2:$E$70,5,FALSE)</f>
        <v>#N/A</v>
      </c>
    </row>
    <row r="4462" spans="1:18" ht="16.2" customHeight="1" x14ac:dyDescent="0.3">
      <c r="A4462" s="151" t="s">
        <v>4244</v>
      </c>
      <c r="B4462" s="5">
        <f t="shared" ref="B4462" si="1060">MONTH(A4462)</f>
        <v>10</v>
      </c>
      <c r="C4462" s="5">
        <f t="shared" ref="C4462" si="1061">YEAR(A4462)</f>
        <v>2025</v>
      </c>
      <c r="D4462" s="151" t="s">
        <v>4208</v>
      </c>
      <c r="E4462" s="5" t="str">
        <f>VLOOKUP(F4462,'Set up'!$A$2:$C$70,2,FALSE)</f>
        <v>C00000010</v>
      </c>
      <c r="F4462" s="152" t="s">
        <v>62</v>
      </c>
      <c r="G4462" s="152" t="s">
        <v>3645</v>
      </c>
      <c r="H4462" s="151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2">A4462+J4462</f>
        <v>46051</v>
      </c>
      <c r="L4462" s="5">
        <v>7</v>
      </c>
      <c r="M4462" s="5">
        <v>2025</v>
      </c>
      <c r="N4462" s="157">
        <v>15525</v>
      </c>
      <c r="P4462" s="12"/>
      <c r="Q4462" s="7">
        <f t="shared" ref="Q4462" si="1063">SUM(Q4269+N4462)</f>
        <v>7085331.0500000045</v>
      </c>
      <c r="R4462" s="44" t="str">
        <f>VLOOKUP(F4462,'Set up'!$A$2:$E$70,5,FALSE)</f>
        <v>Trsf</v>
      </c>
    </row>
    <row r="4463" spans="1:18" ht="16.2" customHeight="1" x14ac:dyDescent="0.3">
      <c r="A4463" s="151" t="s">
        <v>4244</v>
      </c>
      <c r="B4463" s="5">
        <f t="shared" ref="B4463:B4526" si="1064">MONTH(A4463)</f>
        <v>10</v>
      </c>
      <c r="C4463" s="5">
        <f t="shared" ref="C4463:C4526" si="1065">YEAR(A4463)</f>
        <v>2025</v>
      </c>
      <c r="D4463" s="151" t="s">
        <v>4208</v>
      </c>
      <c r="E4463" s="5" t="str">
        <f>VLOOKUP(F4463,'Set up'!$A$2:$C$70,2,FALSE)</f>
        <v>C00000010</v>
      </c>
      <c r="F4463" s="152" t="s">
        <v>62</v>
      </c>
      <c r="G4463" s="152" t="s">
        <v>1543</v>
      </c>
      <c r="H4463" s="151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66">A4463+J4463</f>
        <v>46051</v>
      </c>
      <c r="L4463" s="5">
        <v>7</v>
      </c>
      <c r="M4463" s="5">
        <v>2025</v>
      </c>
      <c r="N4463" s="157">
        <v>2610</v>
      </c>
      <c r="P4463" s="12"/>
      <c r="Q4463" s="7">
        <f t="shared" ref="Q4463:Q4526" si="1067">SUM(Q4270+N4463)</f>
        <v>7072811.0500000045</v>
      </c>
      <c r="R4463" s="44" t="str">
        <f>VLOOKUP(F4463,'Set up'!$A$2:$E$70,5,FALSE)</f>
        <v>Trsf</v>
      </c>
    </row>
    <row r="4464" spans="1:18" ht="16.2" customHeight="1" x14ac:dyDescent="0.3">
      <c r="A4464" s="151" t="s">
        <v>4244</v>
      </c>
      <c r="B4464" s="5">
        <f t="shared" si="1064"/>
        <v>10</v>
      </c>
      <c r="C4464" s="5">
        <f t="shared" si="1065"/>
        <v>2025</v>
      </c>
      <c r="D4464" s="151" t="s">
        <v>4208</v>
      </c>
      <c r="E4464" s="5" t="str">
        <f>VLOOKUP(F4464,'Set up'!$A$2:$C$70,2,FALSE)</f>
        <v>C00000010</v>
      </c>
      <c r="F4464" s="152" t="s">
        <v>62</v>
      </c>
      <c r="G4464" s="152" t="s">
        <v>614</v>
      </c>
      <c r="H4464" s="151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66"/>
        <v>46051</v>
      </c>
      <c r="L4464" s="5">
        <v>7</v>
      </c>
      <c r="M4464" s="5">
        <v>2025</v>
      </c>
      <c r="N4464" s="157">
        <v>395</v>
      </c>
      <c r="P4464" s="12"/>
      <c r="Q4464" s="7">
        <f t="shared" si="1067"/>
        <v>7071016.0500000045</v>
      </c>
      <c r="R4464" s="44" t="str">
        <f>VLOOKUP(F4464,'Set up'!$A$2:$E$70,5,FALSE)</f>
        <v>Trsf</v>
      </c>
    </row>
    <row r="4465" spans="1:18" ht="16.2" customHeight="1" x14ac:dyDescent="0.3">
      <c r="A4465" s="151" t="s">
        <v>4244</v>
      </c>
      <c r="B4465" s="5">
        <f t="shared" si="1064"/>
        <v>10</v>
      </c>
      <c r="C4465" s="5">
        <f t="shared" si="1065"/>
        <v>2025</v>
      </c>
      <c r="D4465" s="151" t="s">
        <v>4208</v>
      </c>
      <c r="E4465" s="5" t="str">
        <f>VLOOKUP(F4465,'Set up'!$A$2:$C$70,2,FALSE)</f>
        <v>C00000010</v>
      </c>
      <c r="F4465" s="152" t="s">
        <v>62</v>
      </c>
      <c r="G4465" s="152" t="s">
        <v>46</v>
      </c>
      <c r="H4465" s="151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66"/>
        <v>46051</v>
      </c>
      <c r="L4465" s="5">
        <v>7</v>
      </c>
      <c r="M4465" s="5">
        <v>2025</v>
      </c>
      <c r="N4465" s="157">
        <v>920</v>
      </c>
      <c r="P4465" s="12"/>
      <c r="Q4465" s="7">
        <f t="shared" si="1067"/>
        <v>7071799.0500000045</v>
      </c>
      <c r="R4465" s="44" t="str">
        <f>VLOOKUP(F4465,'Set up'!$A$2:$E$70,5,FALSE)</f>
        <v>Trsf</v>
      </c>
    </row>
    <row r="4466" spans="1:18" ht="16.2" customHeight="1" x14ac:dyDescent="0.3">
      <c r="A4466" s="151" t="s">
        <v>4244</v>
      </c>
      <c r="B4466" s="5">
        <f t="shared" si="1064"/>
        <v>10</v>
      </c>
      <c r="C4466" s="5">
        <f t="shared" si="1065"/>
        <v>2025</v>
      </c>
      <c r="D4466" s="151" t="s">
        <v>4208</v>
      </c>
      <c r="E4466" s="5" t="str">
        <f>VLOOKUP(F4466,'Set up'!$A$2:$C$70,2,FALSE)</f>
        <v>C00000010</v>
      </c>
      <c r="F4466" s="152" t="s">
        <v>62</v>
      </c>
      <c r="G4466" s="152" t="s">
        <v>2449</v>
      </c>
      <c r="H4466" s="151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66"/>
        <v>46051</v>
      </c>
      <c r="L4466" s="5">
        <v>7</v>
      </c>
      <c r="M4466" s="5">
        <v>2025</v>
      </c>
      <c r="N4466" s="157">
        <v>840</v>
      </c>
      <c r="P4466" s="12"/>
      <c r="Q4466" s="7">
        <f t="shared" si="1067"/>
        <v>7071977.0500000045</v>
      </c>
      <c r="R4466" s="44" t="str">
        <f>VLOOKUP(F4466,'Set up'!$A$2:$E$70,5,FALSE)</f>
        <v>Trsf</v>
      </c>
    </row>
    <row r="4467" spans="1:18" ht="16.2" customHeight="1" x14ac:dyDescent="0.3">
      <c r="A4467" s="151" t="s">
        <v>4244</v>
      </c>
      <c r="B4467" s="5">
        <f t="shared" si="1064"/>
        <v>10</v>
      </c>
      <c r="C4467" s="5">
        <f t="shared" si="1065"/>
        <v>2025</v>
      </c>
      <c r="D4467" s="151" t="s">
        <v>4209</v>
      </c>
      <c r="E4467" s="5" t="str">
        <f>VLOOKUP(F4467,'Set up'!$A$2:$C$70,2,FALSE)</f>
        <v>C00000042</v>
      </c>
      <c r="F4467" s="152" t="s">
        <v>2012</v>
      </c>
      <c r="G4467" s="152" t="s">
        <v>2646</v>
      </c>
      <c r="H4467" s="151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66"/>
        <v>45931</v>
      </c>
      <c r="L4467" s="5">
        <v>7</v>
      </c>
      <c r="M4467" s="5">
        <v>2025</v>
      </c>
      <c r="N4467" s="157">
        <v>125</v>
      </c>
      <c r="P4467" s="12"/>
      <c r="Q4467" s="7">
        <f t="shared" si="1067"/>
        <v>7072972.0500000045</v>
      </c>
      <c r="R4467" s="44" t="str">
        <f>VLOOKUP(F4467,'Set up'!$A$2:$E$70,5,FALSE)</f>
        <v>Trsf</v>
      </c>
    </row>
    <row r="4468" spans="1:18" ht="16.2" customHeight="1" x14ac:dyDescent="0.3">
      <c r="A4468" s="151" t="s">
        <v>4244</v>
      </c>
      <c r="B4468" s="5">
        <f t="shared" si="1064"/>
        <v>10</v>
      </c>
      <c r="C4468" s="5">
        <f t="shared" si="1065"/>
        <v>2025</v>
      </c>
      <c r="D4468" s="151" t="s">
        <v>4210</v>
      </c>
      <c r="E4468" s="5" t="str">
        <f>VLOOKUP(F4468,'Set up'!$A$2:$C$70,2,FALSE)</f>
        <v>C00000042</v>
      </c>
      <c r="F4468" s="152" t="s">
        <v>2012</v>
      </c>
      <c r="G4468" s="152" t="s">
        <v>3122</v>
      </c>
      <c r="H4468" s="151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66"/>
        <v>45931</v>
      </c>
      <c r="L4468" s="5">
        <v>7</v>
      </c>
      <c r="M4468" s="5">
        <v>2025</v>
      </c>
      <c r="N4468" s="157">
        <v>7875</v>
      </c>
      <c r="P4468" s="12"/>
      <c r="Q4468" s="7">
        <f t="shared" si="1067"/>
        <v>7081116.2500000047</v>
      </c>
      <c r="R4468" s="44" t="str">
        <f>VLOOKUP(F4468,'Set up'!$A$2:$E$70,5,FALSE)</f>
        <v>Trsf</v>
      </c>
    </row>
    <row r="4469" spans="1:18" ht="16.2" customHeight="1" x14ac:dyDescent="0.3">
      <c r="A4469" s="151" t="s">
        <v>4244</v>
      </c>
      <c r="B4469" s="5">
        <f t="shared" si="1064"/>
        <v>10</v>
      </c>
      <c r="C4469" s="5">
        <f t="shared" si="1065"/>
        <v>2025</v>
      </c>
      <c r="D4469" s="151" t="s">
        <v>4210</v>
      </c>
      <c r="E4469" s="5" t="str">
        <f>VLOOKUP(F4469,'Set up'!$A$2:$C$70,2,FALSE)</f>
        <v>C00000042</v>
      </c>
      <c r="F4469" s="152" t="s">
        <v>2012</v>
      </c>
      <c r="G4469" s="152" t="s">
        <v>1392</v>
      </c>
      <c r="H4469" s="151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66"/>
        <v>45931</v>
      </c>
      <c r="L4469" s="5">
        <v>7</v>
      </c>
      <c r="M4469" s="5">
        <v>2025</v>
      </c>
      <c r="N4469" s="157">
        <v>2655</v>
      </c>
      <c r="P4469" s="12"/>
      <c r="Q4469" s="7">
        <f t="shared" si="1067"/>
        <v>7076051.2500000047</v>
      </c>
      <c r="R4469" s="44" t="str">
        <f>VLOOKUP(F4469,'Set up'!$A$2:$E$70,5,FALSE)</f>
        <v>Trsf</v>
      </c>
    </row>
    <row r="4470" spans="1:18" ht="16.2" customHeight="1" x14ac:dyDescent="0.3">
      <c r="A4470" s="151" t="s">
        <v>4244</v>
      </c>
      <c r="B4470" s="5">
        <f t="shared" si="1064"/>
        <v>10</v>
      </c>
      <c r="C4470" s="5">
        <f t="shared" si="1065"/>
        <v>2025</v>
      </c>
      <c r="D4470" s="151" t="s">
        <v>4210</v>
      </c>
      <c r="E4470" s="5" t="str">
        <f>VLOOKUP(F4470,'Set up'!$A$2:$C$70,2,FALSE)</f>
        <v>C00000042</v>
      </c>
      <c r="F4470" s="152" t="s">
        <v>2012</v>
      </c>
      <c r="G4470" s="152" t="s">
        <v>1922</v>
      </c>
      <c r="H4470" s="151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66"/>
        <v>45931</v>
      </c>
      <c r="L4470" s="5">
        <v>7</v>
      </c>
      <c r="M4470" s="5">
        <v>2025</v>
      </c>
      <c r="N4470" s="157">
        <v>1836</v>
      </c>
      <c r="P4470" s="12"/>
      <c r="Q4470" s="7">
        <f t="shared" si="1067"/>
        <v>7075328.2500000047</v>
      </c>
      <c r="R4470" s="44" t="str">
        <f>VLOOKUP(F4470,'Set up'!$A$2:$E$70,5,FALSE)</f>
        <v>Trsf</v>
      </c>
    </row>
    <row r="4471" spans="1:18" ht="16.2" customHeight="1" x14ac:dyDescent="0.3">
      <c r="A4471" s="151" t="s">
        <v>4244</v>
      </c>
      <c r="B4471" s="5">
        <f t="shared" si="1064"/>
        <v>10</v>
      </c>
      <c r="C4471" s="5">
        <f t="shared" si="1065"/>
        <v>2025</v>
      </c>
      <c r="D4471" s="151" t="s">
        <v>4210</v>
      </c>
      <c r="E4471" s="5" t="str">
        <f>VLOOKUP(F4471,'Set up'!$A$2:$C$70,2,FALSE)</f>
        <v>C00000042</v>
      </c>
      <c r="F4471" s="152" t="s">
        <v>2012</v>
      </c>
      <c r="G4471" s="152" t="s">
        <v>46</v>
      </c>
      <c r="H4471" s="151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66"/>
        <v>45931</v>
      </c>
      <c r="L4471" s="5">
        <v>7</v>
      </c>
      <c r="M4471" s="5">
        <v>2025</v>
      </c>
      <c r="N4471" s="157">
        <v>460</v>
      </c>
      <c r="P4471" s="12"/>
      <c r="Q4471" s="7">
        <f t="shared" si="1067"/>
        <v>7074014.7500000047</v>
      </c>
      <c r="R4471" s="44" t="str">
        <f>VLOOKUP(F4471,'Set up'!$A$2:$E$70,5,FALSE)</f>
        <v>Trsf</v>
      </c>
    </row>
    <row r="4472" spans="1:18" ht="16.2" customHeight="1" x14ac:dyDescent="0.3">
      <c r="A4472" s="151" t="s">
        <v>4244</v>
      </c>
      <c r="B4472" s="5">
        <f t="shared" si="1064"/>
        <v>10</v>
      </c>
      <c r="C4472" s="5">
        <f t="shared" si="1065"/>
        <v>2025</v>
      </c>
      <c r="D4472" s="151" t="s">
        <v>4210</v>
      </c>
      <c r="E4472" s="5" t="str">
        <f>VLOOKUP(F4472,'Set up'!$A$2:$C$70,2,FALSE)</f>
        <v>C00000042</v>
      </c>
      <c r="F4472" s="152" t="s">
        <v>2012</v>
      </c>
      <c r="G4472" s="152" t="s">
        <v>1073</v>
      </c>
      <c r="H4472" s="151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66"/>
        <v>45931</v>
      </c>
      <c r="L4472" s="5">
        <v>7</v>
      </c>
      <c r="M4472" s="5">
        <v>2025</v>
      </c>
      <c r="N4472" s="157">
        <v>1050</v>
      </c>
      <c r="P4472" s="12"/>
      <c r="Q4472" s="7">
        <f t="shared" si="1067"/>
        <v>7076179.7500000047</v>
      </c>
      <c r="R4472" s="44" t="str">
        <f>VLOOKUP(F4472,'Set up'!$A$2:$E$70,5,FALSE)</f>
        <v>Trsf</v>
      </c>
    </row>
    <row r="4473" spans="1:18" ht="16.2" customHeight="1" x14ac:dyDescent="0.3">
      <c r="A4473" s="151" t="s">
        <v>4245</v>
      </c>
      <c r="B4473" s="5">
        <f t="shared" si="1064"/>
        <v>10</v>
      </c>
      <c r="C4473" s="5">
        <f t="shared" si="1065"/>
        <v>2025</v>
      </c>
      <c r="D4473" s="151" t="s">
        <v>4211</v>
      </c>
      <c r="E4473" s="5" t="str">
        <f>VLOOKUP(F4473,'Set up'!$A$2:$C$70,2,FALSE)</f>
        <v>C00000063</v>
      </c>
      <c r="F4473" s="152" t="s">
        <v>4198</v>
      </c>
      <c r="G4473" s="152" t="s">
        <v>3507</v>
      </c>
      <c r="H4473" s="151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66"/>
        <v>45932</v>
      </c>
      <c r="L4473" s="5">
        <v>7</v>
      </c>
      <c r="M4473" s="5">
        <v>2025</v>
      </c>
      <c r="N4473" s="157">
        <v>6570</v>
      </c>
      <c r="P4473" s="12"/>
      <c r="Q4473" s="7">
        <f t="shared" si="1067"/>
        <v>7081939.5500000045</v>
      </c>
      <c r="R4473" s="44" t="str">
        <f>VLOOKUP(F4473,'Set up'!$A$2:$E$70,5,FALSE)</f>
        <v>Cash</v>
      </c>
    </row>
    <row r="4474" spans="1:18" ht="16.2" customHeight="1" x14ac:dyDescent="0.3">
      <c r="A4474" s="151" t="s">
        <v>4245</v>
      </c>
      <c r="B4474" s="5">
        <f t="shared" si="1064"/>
        <v>10</v>
      </c>
      <c r="C4474" s="5">
        <f t="shared" si="1065"/>
        <v>2025</v>
      </c>
      <c r="D4474" s="151" t="s">
        <v>4211</v>
      </c>
      <c r="E4474" s="5" t="str">
        <f>VLOOKUP(F4474,'Set up'!$A$2:$C$70,2,FALSE)</f>
        <v>C00000063</v>
      </c>
      <c r="F4474" s="152" t="s">
        <v>4198</v>
      </c>
      <c r="G4474" s="152" t="s">
        <v>4203</v>
      </c>
      <c r="H4474" s="151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66"/>
        <v>45932</v>
      </c>
      <c r="L4474" s="5">
        <v>7</v>
      </c>
      <c r="M4474" s="5">
        <v>2025</v>
      </c>
      <c r="N4474" s="157">
        <v>911.2</v>
      </c>
      <c r="P4474" s="12"/>
      <c r="Q4474" s="7">
        <f t="shared" si="1067"/>
        <v>7079430.7500000047</v>
      </c>
      <c r="R4474" s="44" t="str">
        <f>VLOOKUP(F4474,'Set up'!$A$2:$E$70,5,FALSE)</f>
        <v>Cash</v>
      </c>
    </row>
    <row r="4475" spans="1:18" ht="16.2" customHeight="1" x14ac:dyDescent="0.3">
      <c r="A4475" s="151" t="s">
        <v>4245</v>
      </c>
      <c r="B4475" s="5">
        <f t="shared" si="1064"/>
        <v>10</v>
      </c>
      <c r="C4475" s="5">
        <f t="shared" si="1065"/>
        <v>2025</v>
      </c>
      <c r="D4475" s="151" t="s">
        <v>4211</v>
      </c>
      <c r="E4475" s="5" t="str">
        <f>VLOOKUP(F4475,'Set up'!$A$2:$C$70,2,FALSE)</f>
        <v>C00000063</v>
      </c>
      <c r="F4475" s="152" t="s">
        <v>4198</v>
      </c>
      <c r="G4475" s="152" t="s">
        <v>4202</v>
      </c>
      <c r="H4475" s="151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66"/>
        <v>45932</v>
      </c>
      <c r="L4475" s="5">
        <v>7</v>
      </c>
      <c r="M4475" s="5">
        <v>2025</v>
      </c>
      <c r="N4475" s="157">
        <v>367.2</v>
      </c>
      <c r="P4475" s="12"/>
      <c r="Q4475" s="7">
        <f t="shared" si="1067"/>
        <v>7079759.9500000048</v>
      </c>
      <c r="R4475" s="44" t="str">
        <f>VLOOKUP(F4475,'Set up'!$A$2:$E$70,5,FALSE)</f>
        <v>Cash</v>
      </c>
    </row>
    <row r="4476" spans="1:18" ht="16.2" customHeight="1" x14ac:dyDescent="0.3">
      <c r="A4476" s="151" t="s">
        <v>4245</v>
      </c>
      <c r="B4476" s="5">
        <f t="shared" si="1064"/>
        <v>10</v>
      </c>
      <c r="C4476" s="5">
        <f t="shared" si="1065"/>
        <v>2025</v>
      </c>
      <c r="D4476" s="151" t="s">
        <v>4211</v>
      </c>
      <c r="E4476" s="5" t="str">
        <f>VLOOKUP(F4476,'Set up'!$A$2:$C$70,2,FALSE)</f>
        <v>C00000063</v>
      </c>
      <c r="F4476" s="152" t="s">
        <v>4198</v>
      </c>
      <c r="G4476" s="152" t="s">
        <v>1637</v>
      </c>
      <c r="H4476" s="151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66"/>
        <v>45932</v>
      </c>
      <c r="L4476" s="5">
        <v>7</v>
      </c>
      <c r="M4476" s="5">
        <v>2025</v>
      </c>
      <c r="N4476" s="157">
        <v>800</v>
      </c>
      <c r="P4476" s="12"/>
      <c r="Q4476" s="7">
        <f t="shared" si="1067"/>
        <v>7080652.7500000047</v>
      </c>
      <c r="R4476" s="44" t="str">
        <f>VLOOKUP(F4476,'Set up'!$A$2:$E$70,5,FALSE)</f>
        <v>Cash</v>
      </c>
    </row>
    <row r="4477" spans="1:18" ht="16.2" customHeight="1" x14ac:dyDescent="0.3">
      <c r="A4477" s="151" t="s">
        <v>4245</v>
      </c>
      <c r="B4477" s="5">
        <f t="shared" si="1064"/>
        <v>10</v>
      </c>
      <c r="C4477" s="5">
        <f t="shared" si="1065"/>
        <v>2025</v>
      </c>
      <c r="D4477" s="151" t="s">
        <v>4211</v>
      </c>
      <c r="E4477" s="5" t="str">
        <f>VLOOKUP(F4477,'Set up'!$A$2:$C$70,2,FALSE)</f>
        <v>C00000063</v>
      </c>
      <c r="F4477" s="152" t="s">
        <v>4198</v>
      </c>
      <c r="G4477" s="152" t="s">
        <v>4267</v>
      </c>
      <c r="H4477" s="151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66"/>
        <v>45932</v>
      </c>
      <c r="L4477" s="5">
        <v>7</v>
      </c>
      <c r="M4477" s="5">
        <v>2025</v>
      </c>
      <c r="N4477" s="157">
        <v>108</v>
      </c>
      <c r="P4477" s="12"/>
      <c r="Q4477" s="7">
        <f t="shared" si="1067"/>
        <v>7084820.7500000047</v>
      </c>
      <c r="R4477" s="44" t="str">
        <f>VLOOKUP(F4477,'Set up'!$A$2:$E$70,5,FALSE)</f>
        <v>Cash</v>
      </c>
    </row>
    <row r="4478" spans="1:18" ht="16.2" customHeight="1" x14ac:dyDescent="0.3">
      <c r="A4478" s="151" t="s">
        <v>4245</v>
      </c>
      <c r="B4478" s="5">
        <f t="shared" si="1064"/>
        <v>10</v>
      </c>
      <c r="C4478" s="5">
        <f t="shared" si="1065"/>
        <v>2025</v>
      </c>
      <c r="D4478" s="151" t="s">
        <v>4211</v>
      </c>
      <c r="E4478" s="5" t="str">
        <f>VLOOKUP(F4478,'Set up'!$A$2:$C$70,2,FALSE)</f>
        <v>C00000063</v>
      </c>
      <c r="F4478" s="152" t="s">
        <v>4198</v>
      </c>
      <c r="G4478" s="152" t="s">
        <v>4268</v>
      </c>
      <c r="H4478" s="151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66"/>
        <v>45932</v>
      </c>
      <c r="L4478" s="5">
        <v>7</v>
      </c>
      <c r="M4478" s="5">
        <v>2025</v>
      </c>
      <c r="N4478" s="157">
        <v>250</v>
      </c>
      <c r="P4478" s="12"/>
      <c r="Q4478" s="7">
        <f t="shared" si="1067"/>
        <v>7086555.7500000047</v>
      </c>
      <c r="R4478" s="44" t="str">
        <f>VLOOKUP(F4478,'Set up'!$A$2:$E$70,5,FALSE)</f>
        <v>Cash</v>
      </c>
    </row>
    <row r="4479" spans="1:18" ht="16.2" customHeight="1" x14ac:dyDescent="0.3">
      <c r="A4479" s="151" t="s">
        <v>4246</v>
      </c>
      <c r="B4479" s="5">
        <f t="shared" si="1064"/>
        <v>10</v>
      </c>
      <c r="C4479" s="5">
        <f t="shared" si="1065"/>
        <v>2025</v>
      </c>
      <c r="D4479" s="151" t="s">
        <v>4212</v>
      </c>
      <c r="E4479" s="5" t="str">
        <f>VLOOKUP(F4479,'Set up'!$A$2:$C$70,2,FALSE)</f>
        <v>C00000019</v>
      </c>
      <c r="F4479" s="152" t="s">
        <v>400</v>
      </c>
      <c r="G4479" s="152" t="s">
        <v>3122</v>
      </c>
      <c r="H4479" s="151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66"/>
        <v>45933</v>
      </c>
      <c r="L4479" s="5">
        <v>7</v>
      </c>
      <c r="M4479" s="5">
        <v>2025</v>
      </c>
      <c r="N4479" s="157">
        <v>1687.5</v>
      </c>
      <c r="P4479" s="12"/>
      <c r="Q4479" s="7">
        <f t="shared" si="1067"/>
        <v>7088983.2500000047</v>
      </c>
      <c r="R4479" s="44" t="str">
        <f>VLOOKUP(F4479,'Set up'!$A$2:$E$70,5,FALSE)</f>
        <v>Trsf</v>
      </c>
    </row>
    <row r="4480" spans="1:18" ht="16.2" customHeight="1" x14ac:dyDescent="0.3">
      <c r="A4480" s="151" t="s">
        <v>4246</v>
      </c>
      <c r="B4480" s="5">
        <f t="shared" si="1064"/>
        <v>10</v>
      </c>
      <c r="C4480" s="5">
        <f t="shared" si="1065"/>
        <v>2025</v>
      </c>
      <c r="D4480" s="151" t="s">
        <v>4212</v>
      </c>
      <c r="E4480" s="5" t="str">
        <f>VLOOKUP(F4480,'Set up'!$A$2:$C$70,2,FALSE)</f>
        <v>C00000019</v>
      </c>
      <c r="F4480" s="152" t="s">
        <v>400</v>
      </c>
      <c r="G4480" s="152" t="s">
        <v>894</v>
      </c>
      <c r="H4480" s="151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66"/>
        <v>45933</v>
      </c>
      <c r="L4480" s="5">
        <v>7</v>
      </c>
      <c r="M4480" s="5">
        <v>2025</v>
      </c>
      <c r="N4480" s="157">
        <v>150</v>
      </c>
      <c r="P4480" s="12"/>
      <c r="Q4480" s="7">
        <f t="shared" si="1067"/>
        <v>7092440.7500000047</v>
      </c>
      <c r="R4480" s="44" t="str">
        <f>VLOOKUP(F4480,'Set up'!$A$2:$E$70,5,FALSE)</f>
        <v>Trsf</v>
      </c>
    </row>
    <row r="4481" spans="1:18" ht="16.2" customHeight="1" x14ac:dyDescent="0.3">
      <c r="A4481" s="151" t="s">
        <v>4246</v>
      </c>
      <c r="B4481" s="5">
        <f t="shared" si="1064"/>
        <v>10</v>
      </c>
      <c r="C4481" s="5">
        <f t="shared" si="1065"/>
        <v>2025</v>
      </c>
      <c r="D4481" s="151" t="s">
        <v>4212</v>
      </c>
      <c r="E4481" s="5" t="str">
        <f>VLOOKUP(F4481,'Set up'!$A$2:$C$70,2,FALSE)</f>
        <v>C00000019</v>
      </c>
      <c r="F4481" s="152" t="s">
        <v>400</v>
      </c>
      <c r="G4481" s="152" t="s">
        <v>945</v>
      </c>
      <c r="H4481" s="151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66"/>
        <v>45933</v>
      </c>
      <c r="L4481" s="5">
        <v>7</v>
      </c>
      <c r="M4481" s="5">
        <v>2025</v>
      </c>
      <c r="N4481" s="157">
        <v>115</v>
      </c>
      <c r="P4481" s="12"/>
      <c r="Q4481" s="7">
        <f t="shared" si="1067"/>
        <v>7092772.9500000048</v>
      </c>
      <c r="R4481" s="44" t="str">
        <f>VLOOKUP(F4481,'Set up'!$A$2:$E$70,5,FALSE)</f>
        <v>Trsf</v>
      </c>
    </row>
    <row r="4482" spans="1:18" ht="16.2" customHeight="1" x14ac:dyDescent="0.3">
      <c r="A4482" s="151" t="s">
        <v>4247</v>
      </c>
      <c r="B4482" s="5">
        <f t="shared" si="1064"/>
        <v>10</v>
      </c>
      <c r="C4482" s="5">
        <f t="shared" si="1065"/>
        <v>2025</v>
      </c>
      <c r="D4482" s="151" t="s">
        <v>4213</v>
      </c>
      <c r="E4482" s="5" t="str">
        <f>VLOOKUP(F4482,'Set up'!$A$2:$C$70,2,FALSE)</f>
        <v>C00000042</v>
      </c>
      <c r="F4482" s="152" t="s">
        <v>2012</v>
      </c>
      <c r="G4482" s="152" t="s">
        <v>2646</v>
      </c>
      <c r="H4482" s="151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66"/>
        <v>45934</v>
      </c>
      <c r="L4482" s="5">
        <v>7</v>
      </c>
      <c r="M4482" s="5">
        <v>2025</v>
      </c>
      <c r="N4482" s="157">
        <v>312.5</v>
      </c>
      <c r="P4482" s="12"/>
      <c r="Q4482" s="7">
        <f t="shared" si="1067"/>
        <v>7094337.2500000047</v>
      </c>
      <c r="R4482" s="44" t="str">
        <f>VLOOKUP(F4482,'Set up'!$A$2:$E$70,5,FALSE)</f>
        <v>Trsf</v>
      </c>
    </row>
    <row r="4483" spans="1:18" ht="16.2" customHeight="1" x14ac:dyDescent="0.3">
      <c r="A4483" s="151" t="s">
        <v>4247</v>
      </c>
      <c r="B4483" s="5">
        <f t="shared" si="1064"/>
        <v>10</v>
      </c>
      <c r="C4483" s="5">
        <f t="shared" si="1065"/>
        <v>2025</v>
      </c>
      <c r="D4483" s="151" t="s">
        <v>4214</v>
      </c>
      <c r="E4483" s="5" t="str">
        <f>VLOOKUP(F4483,'Set up'!$A$2:$C$70,2,FALSE)</f>
        <v>C00000042</v>
      </c>
      <c r="F4483" s="152" t="s">
        <v>2012</v>
      </c>
      <c r="G4483" s="152" t="s">
        <v>3122</v>
      </c>
      <c r="H4483" s="151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66"/>
        <v>45934</v>
      </c>
      <c r="L4483" s="5">
        <v>7</v>
      </c>
      <c r="M4483" s="5">
        <v>2025</v>
      </c>
      <c r="N4483" s="157">
        <v>4725</v>
      </c>
      <c r="P4483" s="12"/>
      <c r="Q4483" s="7">
        <f t="shared" si="1067"/>
        <v>7099109.7500000047</v>
      </c>
      <c r="R4483" s="44" t="str">
        <f>VLOOKUP(F4483,'Set up'!$A$2:$E$70,5,FALSE)</f>
        <v>Trsf</v>
      </c>
    </row>
    <row r="4484" spans="1:18" ht="16.2" customHeight="1" x14ac:dyDescent="0.3">
      <c r="A4484" s="151" t="s">
        <v>4247</v>
      </c>
      <c r="B4484" s="5">
        <f t="shared" si="1064"/>
        <v>10</v>
      </c>
      <c r="C4484" s="5">
        <f t="shared" si="1065"/>
        <v>2025</v>
      </c>
      <c r="D4484" s="151" t="s">
        <v>4214</v>
      </c>
      <c r="E4484" s="5" t="str">
        <f>VLOOKUP(F4484,'Set up'!$A$2:$C$70,2,FALSE)</f>
        <v>C00000042</v>
      </c>
      <c r="F4484" s="152" t="s">
        <v>2012</v>
      </c>
      <c r="G4484" s="152" t="s">
        <v>3645</v>
      </c>
      <c r="H4484" s="151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66"/>
        <v>45934</v>
      </c>
      <c r="L4484" s="5">
        <v>7</v>
      </c>
      <c r="M4484" s="5">
        <v>2025</v>
      </c>
      <c r="N4484" s="157">
        <v>11025</v>
      </c>
      <c r="P4484" s="12"/>
      <c r="Q4484" s="7">
        <f t="shared" si="1067"/>
        <v>7106509.7500000047</v>
      </c>
      <c r="R4484" s="44" t="str">
        <f>VLOOKUP(F4484,'Set up'!$A$2:$E$70,5,FALSE)</f>
        <v>Trsf</v>
      </c>
    </row>
    <row r="4485" spans="1:18" ht="16.2" customHeight="1" x14ac:dyDescent="0.3">
      <c r="A4485" s="151" t="s">
        <v>4247</v>
      </c>
      <c r="B4485" s="5">
        <f t="shared" si="1064"/>
        <v>10</v>
      </c>
      <c r="C4485" s="5">
        <f t="shared" si="1065"/>
        <v>2025</v>
      </c>
      <c r="D4485" s="151" t="s">
        <v>4214</v>
      </c>
      <c r="E4485" s="5" t="str">
        <f>VLOOKUP(F4485,'Set up'!$A$2:$C$70,2,FALSE)</f>
        <v>C00000042</v>
      </c>
      <c r="F4485" s="152" t="s">
        <v>2012</v>
      </c>
      <c r="G4485" s="152" t="s">
        <v>1392</v>
      </c>
      <c r="H4485" s="151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66"/>
        <v>45934</v>
      </c>
      <c r="L4485" s="5">
        <v>7</v>
      </c>
      <c r="M4485" s="5">
        <v>2025</v>
      </c>
      <c r="N4485" s="157">
        <v>2655</v>
      </c>
      <c r="P4485" s="12"/>
      <c r="Q4485" s="7">
        <f t="shared" si="1067"/>
        <v>7098939.7500000047</v>
      </c>
      <c r="R4485" s="44" t="str">
        <f>VLOOKUP(F4485,'Set up'!$A$2:$E$70,5,FALSE)</f>
        <v>Trsf</v>
      </c>
    </row>
    <row r="4486" spans="1:18" ht="16.2" customHeight="1" x14ac:dyDescent="0.3">
      <c r="A4486" s="151" t="s">
        <v>4247</v>
      </c>
      <c r="B4486" s="5">
        <f t="shared" si="1064"/>
        <v>10</v>
      </c>
      <c r="C4486" s="5">
        <f t="shared" si="1065"/>
        <v>2025</v>
      </c>
      <c r="D4486" s="151" t="s">
        <v>4214</v>
      </c>
      <c r="E4486" s="5" t="str">
        <f>VLOOKUP(F4486,'Set up'!$A$2:$C$70,2,FALSE)</f>
        <v>C00000042</v>
      </c>
      <c r="F4486" s="152" t="s">
        <v>2012</v>
      </c>
      <c r="G4486" s="152" t="s">
        <v>2129</v>
      </c>
      <c r="H4486" s="151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66"/>
        <v>45934</v>
      </c>
      <c r="L4486" s="5">
        <v>7</v>
      </c>
      <c r="M4486" s="5">
        <v>2025</v>
      </c>
      <c r="N4486" s="157">
        <v>2619.6</v>
      </c>
      <c r="P4486" s="12"/>
      <c r="Q4486" s="7">
        <f t="shared" si="1067"/>
        <v>7099384.3500000043</v>
      </c>
      <c r="R4486" s="44" t="str">
        <f>VLOOKUP(F4486,'Set up'!$A$2:$E$70,5,FALSE)</f>
        <v>Trsf</v>
      </c>
    </row>
    <row r="4487" spans="1:18" ht="16.2" customHeight="1" x14ac:dyDescent="0.3">
      <c r="A4487" s="151" t="s">
        <v>4247</v>
      </c>
      <c r="B4487" s="5">
        <f t="shared" si="1064"/>
        <v>10</v>
      </c>
      <c r="C4487" s="5">
        <f t="shared" si="1065"/>
        <v>2025</v>
      </c>
      <c r="D4487" s="151" t="s">
        <v>4214</v>
      </c>
      <c r="E4487" s="5" t="str">
        <f>VLOOKUP(F4487,'Set up'!$A$2:$C$70,2,FALSE)</f>
        <v>C00000042</v>
      </c>
      <c r="F4487" s="152" t="s">
        <v>2012</v>
      </c>
      <c r="G4487" s="152" t="s">
        <v>1922</v>
      </c>
      <c r="H4487" s="151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66"/>
        <v>45934</v>
      </c>
      <c r="L4487" s="5">
        <v>7</v>
      </c>
      <c r="M4487" s="5">
        <v>2025</v>
      </c>
      <c r="N4487" s="157">
        <v>3442.5</v>
      </c>
      <c r="P4487" s="12"/>
      <c r="Q4487" s="7">
        <f t="shared" si="1067"/>
        <v>7100332.2500000047</v>
      </c>
      <c r="R4487" s="44" t="str">
        <f>VLOOKUP(F4487,'Set up'!$A$2:$E$70,5,FALSE)</f>
        <v>Trsf</v>
      </c>
    </row>
    <row r="4488" spans="1:18" ht="16.2" customHeight="1" x14ac:dyDescent="0.3">
      <c r="A4488" s="151" t="s">
        <v>4247</v>
      </c>
      <c r="B4488" s="5">
        <f t="shared" si="1064"/>
        <v>10</v>
      </c>
      <c r="C4488" s="5">
        <f t="shared" si="1065"/>
        <v>2025</v>
      </c>
      <c r="D4488" s="151" t="s">
        <v>4214</v>
      </c>
      <c r="E4488" s="5" t="str">
        <f>VLOOKUP(F4488,'Set up'!$A$2:$C$70,2,FALSE)</f>
        <v>C00000042</v>
      </c>
      <c r="F4488" s="152" t="s">
        <v>2012</v>
      </c>
      <c r="G4488" s="152" t="s">
        <v>46</v>
      </c>
      <c r="H4488" s="151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66"/>
        <v>45934</v>
      </c>
      <c r="L4488" s="5">
        <v>7</v>
      </c>
      <c r="M4488" s="5">
        <v>2025</v>
      </c>
      <c r="N4488" s="157">
        <v>460</v>
      </c>
      <c r="P4488" s="12"/>
      <c r="Q4488" s="7">
        <f t="shared" si="1067"/>
        <v>7097409.7500000047</v>
      </c>
      <c r="R4488" s="44" t="str">
        <f>VLOOKUP(F4488,'Set up'!$A$2:$E$70,5,FALSE)</f>
        <v>Trsf</v>
      </c>
    </row>
    <row r="4489" spans="1:18" ht="16.2" customHeight="1" x14ac:dyDescent="0.3">
      <c r="A4489" s="151" t="s">
        <v>4247</v>
      </c>
      <c r="B4489" s="5">
        <f t="shared" si="1064"/>
        <v>10</v>
      </c>
      <c r="C4489" s="5">
        <f t="shared" si="1065"/>
        <v>2025</v>
      </c>
      <c r="D4489" s="151" t="s">
        <v>4214</v>
      </c>
      <c r="E4489" s="5" t="str">
        <f>VLOOKUP(F4489,'Set up'!$A$2:$C$70,2,FALSE)</f>
        <v>C00000042</v>
      </c>
      <c r="F4489" s="152" t="s">
        <v>2012</v>
      </c>
      <c r="G4489" s="152" t="s">
        <v>1073</v>
      </c>
      <c r="H4489" s="151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66"/>
        <v>45934</v>
      </c>
      <c r="L4489" s="5">
        <v>7</v>
      </c>
      <c r="M4489" s="5">
        <v>2025</v>
      </c>
      <c r="N4489" s="157">
        <v>2100</v>
      </c>
      <c r="P4489" s="12"/>
      <c r="Q4489" s="7">
        <f t="shared" si="1067"/>
        <v>7099103.7500000047</v>
      </c>
      <c r="R4489" s="44" t="str">
        <f>VLOOKUP(F4489,'Set up'!$A$2:$E$70,5,FALSE)</f>
        <v>Trsf</v>
      </c>
    </row>
    <row r="4490" spans="1:18" ht="16.2" customHeight="1" x14ac:dyDescent="0.3">
      <c r="A4490" s="151" t="s">
        <v>4248</v>
      </c>
      <c r="B4490" s="5">
        <f t="shared" si="1064"/>
        <v>10</v>
      </c>
      <c r="C4490" s="5">
        <f t="shared" si="1065"/>
        <v>2025</v>
      </c>
      <c r="D4490" s="151" t="s">
        <v>4215</v>
      </c>
      <c r="E4490" s="5" t="str">
        <f>VLOOKUP(F4490,'Set up'!$A$2:$C$70,2,FALSE)</f>
        <v>C00000061</v>
      </c>
      <c r="F4490" s="152" t="s">
        <v>3532</v>
      </c>
      <c r="G4490" s="152" t="s">
        <v>3122</v>
      </c>
      <c r="H4490" s="151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66"/>
        <v>45937</v>
      </c>
      <c r="L4490" s="5">
        <v>7</v>
      </c>
      <c r="M4490" s="5">
        <v>2025</v>
      </c>
      <c r="N4490" s="157">
        <v>4725</v>
      </c>
      <c r="P4490" s="12"/>
      <c r="Q4490" s="7">
        <f t="shared" si="1067"/>
        <v>7102248.7500000047</v>
      </c>
      <c r="R4490" s="44" t="str">
        <f>VLOOKUP(F4490,'Set up'!$A$2:$E$70,5,FALSE)</f>
        <v>Cash</v>
      </c>
    </row>
    <row r="4491" spans="1:18" ht="16.2" customHeight="1" x14ac:dyDescent="0.3">
      <c r="A4491" s="151" t="s">
        <v>4248</v>
      </c>
      <c r="B4491" s="5">
        <f t="shared" si="1064"/>
        <v>10</v>
      </c>
      <c r="C4491" s="5">
        <f t="shared" si="1065"/>
        <v>2025</v>
      </c>
      <c r="D4491" s="151" t="s">
        <v>4215</v>
      </c>
      <c r="E4491" s="5" t="str">
        <f>VLOOKUP(F4491,'Set up'!$A$2:$C$70,2,FALSE)</f>
        <v>C00000061</v>
      </c>
      <c r="F4491" s="152" t="s">
        <v>3532</v>
      </c>
      <c r="G4491" s="152" t="s">
        <v>3639</v>
      </c>
      <c r="H4491" s="151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66"/>
        <v>45937</v>
      </c>
      <c r="L4491" s="5">
        <v>7</v>
      </c>
      <c r="M4491" s="5">
        <v>2025</v>
      </c>
      <c r="N4491" s="157">
        <v>817.4</v>
      </c>
      <c r="P4491" s="12"/>
      <c r="Q4491" s="7">
        <f t="shared" si="1067"/>
        <v>7098851.150000005</v>
      </c>
      <c r="R4491" s="44" t="str">
        <f>VLOOKUP(F4491,'Set up'!$A$2:$E$70,5,FALSE)</f>
        <v>Cash</v>
      </c>
    </row>
    <row r="4492" spans="1:18" ht="16.2" customHeight="1" x14ac:dyDescent="0.3">
      <c r="A4492" s="151" t="s">
        <v>4248</v>
      </c>
      <c r="B4492" s="5">
        <f t="shared" si="1064"/>
        <v>10</v>
      </c>
      <c r="C4492" s="5">
        <f t="shared" si="1065"/>
        <v>2025</v>
      </c>
      <c r="D4492" s="151" t="s">
        <v>4215</v>
      </c>
      <c r="E4492" s="5" t="str">
        <f>VLOOKUP(F4492,'Set up'!$A$2:$C$70,2,FALSE)</f>
        <v>C00000061</v>
      </c>
      <c r="F4492" s="152" t="s">
        <v>3532</v>
      </c>
      <c r="G4492" s="152" t="s">
        <v>945</v>
      </c>
      <c r="H4492" s="151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66"/>
        <v>45937</v>
      </c>
      <c r="L4492" s="5">
        <v>7</v>
      </c>
      <c r="M4492" s="5">
        <v>2025</v>
      </c>
      <c r="N4492" s="157">
        <v>230</v>
      </c>
      <c r="P4492" s="12"/>
      <c r="Q4492" s="7">
        <f t="shared" si="1067"/>
        <v>7114013.7500000047</v>
      </c>
      <c r="R4492" s="44" t="str">
        <f>VLOOKUP(F4492,'Set up'!$A$2:$E$70,5,FALSE)</f>
        <v>Cash</v>
      </c>
    </row>
    <row r="4493" spans="1:18" ht="16.2" customHeight="1" x14ac:dyDescent="0.3">
      <c r="A4493" s="151" t="s">
        <v>4248</v>
      </c>
      <c r="B4493" s="5">
        <f t="shared" si="1064"/>
        <v>10</v>
      </c>
      <c r="C4493" s="5">
        <f t="shared" si="1065"/>
        <v>2025</v>
      </c>
      <c r="D4493" s="151" t="s">
        <v>4215</v>
      </c>
      <c r="E4493" s="5" t="str">
        <f>VLOOKUP(F4493,'Set up'!$A$2:$C$70,2,FALSE)</f>
        <v>C00000061</v>
      </c>
      <c r="F4493" s="152" t="s">
        <v>3532</v>
      </c>
      <c r="G4493" s="152" t="s">
        <v>2635</v>
      </c>
      <c r="H4493" s="151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66"/>
        <v>45937</v>
      </c>
      <c r="L4493" s="5">
        <v>7</v>
      </c>
      <c r="M4493" s="5">
        <v>2025</v>
      </c>
      <c r="N4493" s="157">
        <v>525</v>
      </c>
      <c r="P4493" s="12"/>
      <c r="Q4493" s="7">
        <f t="shared" si="1067"/>
        <v>7117527.7500000047</v>
      </c>
      <c r="R4493" s="44" t="str">
        <f>VLOOKUP(F4493,'Set up'!$A$2:$E$70,5,FALSE)</f>
        <v>Cash</v>
      </c>
    </row>
    <row r="4494" spans="1:18" ht="16.2" customHeight="1" x14ac:dyDescent="0.3">
      <c r="A4494" s="151" t="s">
        <v>4248</v>
      </c>
      <c r="B4494" s="5">
        <f t="shared" si="1064"/>
        <v>10</v>
      </c>
      <c r="C4494" s="5">
        <f t="shared" si="1065"/>
        <v>2025</v>
      </c>
      <c r="D4494" s="151" t="s">
        <v>4216</v>
      </c>
      <c r="E4494" s="5" t="str">
        <f>VLOOKUP(F4494,'Set up'!$A$2:$C$70,2,FALSE)</f>
        <v>C00000041</v>
      </c>
      <c r="F4494" s="152" t="s">
        <v>1704</v>
      </c>
      <c r="G4494" s="152" t="s">
        <v>46</v>
      </c>
      <c r="H4494" s="151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66"/>
        <v>45937</v>
      </c>
      <c r="L4494" s="5">
        <v>7</v>
      </c>
      <c r="M4494" s="5">
        <v>2025</v>
      </c>
      <c r="N4494" s="157">
        <v>120</v>
      </c>
      <c r="P4494" s="12"/>
      <c r="Q4494" s="7">
        <f t="shared" si="1067"/>
        <v>7117353.150000005</v>
      </c>
      <c r="R4494" s="44" t="str">
        <f>VLOOKUP(F4494,'Set up'!$A$2:$E$70,5,FALSE)</f>
        <v>Trsf</v>
      </c>
    </row>
    <row r="4495" spans="1:18" ht="16.2" customHeight="1" x14ac:dyDescent="0.3">
      <c r="A4495" s="151" t="s">
        <v>4249</v>
      </c>
      <c r="B4495" s="5">
        <f t="shared" si="1064"/>
        <v>10</v>
      </c>
      <c r="C4495" s="5">
        <f t="shared" si="1065"/>
        <v>2025</v>
      </c>
      <c r="D4495" s="151" t="s">
        <v>4217</v>
      </c>
      <c r="E4495" s="5" t="e">
        <f>VLOOKUP(F4495,'Set up'!$A$2:$C$70,2,FALSE)</f>
        <v>#N/A</v>
      </c>
      <c r="F4495" s="152" t="s">
        <v>4130</v>
      </c>
      <c r="G4495" s="152" t="s">
        <v>3122</v>
      </c>
      <c r="H4495" s="151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66"/>
        <v>#N/A</v>
      </c>
      <c r="L4495" s="5">
        <v>7</v>
      </c>
      <c r="M4495" s="5">
        <v>2025</v>
      </c>
      <c r="N4495" s="157">
        <v>1687.5</v>
      </c>
      <c r="P4495" s="12"/>
      <c r="Q4495" s="7">
        <f t="shared" si="1067"/>
        <v>7119380.650000005</v>
      </c>
      <c r="R4495" s="44" t="e">
        <f>VLOOKUP(F4495,'Set up'!$A$2:$E$70,5,FALSE)</f>
        <v>#N/A</v>
      </c>
    </row>
    <row r="4496" spans="1:18" ht="16.2" customHeight="1" x14ac:dyDescent="0.3">
      <c r="A4496" s="151" t="s">
        <v>4249</v>
      </c>
      <c r="B4496" s="5">
        <f t="shared" si="1064"/>
        <v>10</v>
      </c>
      <c r="C4496" s="5">
        <f t="shared" si="1065"/>
        <v>2025</v>
      </c>
      <c r="D4496" s="151" t="s">
        <v>4217</v>
      </c>
      <c r="E4496" s="5" t="e">
        <f>VLOOKUP(F4496,'Set up'!$A$2:$C$70,2,FALSE)</f>
        <v>#N/A</v>
      </c>
      <c r="F4496" s="152" t="s">
        <v>4130</v>
      </c>
      <c r="G4496" s="152" t="s">
        <v>707</v>
      </c>
      <c r="H4496" s="151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66"/>
        <v>#N/A</v>
      </c>
      <c r="L4496" s="5">
        <v>7</v>
      </c>
      <c r="M4496" s="5">
        <v>2025</v>
      </c>
      <c r="N4496" s="157">
        <v>394.2</v>
      </c>
      <c r="P4496" s="12"/>
      <c r="Q4496" s="7">
        <f t="shared" si="1067"/>
        <v>7118927.3500000052</v>
      </c>
      <c r="R4496" s="44" t="e">
        <f>VLOOKUP(F4496,'Set up'!$A$2:$E$70,5,FALSE)</f>
        <v>#N/A</v>
      </c>
    </row>
    <row r="4497" spans="1:18" ht="16.2" customHeight="1" x14ac:dyDescent="0.3">
      <c r="A4497" s="151" t="s">
        <v>4249</v>
      </c>
      <c r="B4497" s="5">
        <f t="shared" si="1064"/>
        <v>10</v>
      </c>
      <c r="C4497" s="5">
        <f t="shared" si="1065"/>
        <v>2025</v>
      </c>
      <c r="D4497" s="151" t="s">
        <v>4217</v>
      </c>
      <c r="E4497" s="5" t="e">
        <f>VLOOKUP(F4497,'Set up'!$A$2:$C$70,2,FALSE)</f>
        <v>#N/A</v>
      </c>
      <c r="F4497" s="152" t="s">
        <v>4130</v>
      </c>
      <c r="G4497" s="152" t="s">
        <v>2556</v>
      </c>
      <c r="H4497" s="151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66"/>
        <v>#N/A</v>
      </c>
      <c r="L4497" s="5">
        <v>7</v>
      </c>
      <c r="M4497" s="5">
        <v>2025</v>
      </c>
      <c r="N4497" s="157">
        <v>394.2</v>
      </c>
      <c r="P4497" s="12"/>
      <c r="Q4497" s="7">
        <f t="shared" si="1067"/>
        <v>7119017.3500000052</v>
      </c>
      <c r="R4497" s="44" t="e">
        <f>VLOOKUP(F4497,'Set up'!$A$2:$E$70,5,FALSE)</f>
        <v>#N/A</v>
      </c>
    </row>
    <row r="4498" spans="1:18" ht="16.2" customHeight="1" x14ac:dyDescent="0.3">
      <c r="A4498" s="151" t="s">
        <v>4249</v>
      </c>
      <c r="B4498" s="5">
        <f t="shared" si="1064"/>
        <v>10</v>
      </c>
      <c r="C4498" s="5">
        <f t="shared" si="1065"/>
        <v>2025</v>
      </c>
      <c r="D4498" s="151" t="s">
        <v>4217</v>
      </c>
      <c r="E4498" s="5" t="e">
        <f>VLOOKUP(F4498,'Set up'!$A$2:$C$70,2,FALSE)</f>
        <v>#N/A</v>
      </c>
      <c r="F4498" s="152" t="s">
        <v>4130</v>
      </c>
      <c r="G4498" s="152" t="s">
        <v>2646</v>
      </c>
      <c r="H4498" s="151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66"/>
        <v>#N/A</v>
      </c>
      <c r="L4498" s="5">
        <v>7</v>
      </c>
      <c r="M4498" s="5">
        <v>2025</v>
      </c>
      <c r="N4498" s="157">
        <v>125</v>
      </c>
      <c r="P4498" s="12"/>
      <c r="Q4498" s="7">
        <f t="shared" si="1067"/>
        <v>7120435.650000005</v>
      </c>
      <c r="R4498" s="44" t="e">
        <f>VLOOKUP(F4498,'Set up'!$A$2:$E$70,5,FALSE)</f>
        <v>#N/A</v>
      </c>
    </row>
    <row r="4499" spans="1:18" ht="16.2" customHeight="1" x14ac:dyDescent="0.3">
      <c r="A4499" s="151" t="s">
        <v>4250</v>
      </c>
      <c r="B4499" s="5">
        <f t="shared" si="1064"/>
        <v>10</v>
      </c>
      <c r="C4499" s="5">
        <f t="shared" si="1065"/>
        <v>2025</v>
      </c>
      <c r="D4499" s="151" t="s">
        <v>4218</v>
      </c>
      <c r="E4499" s="5" t="str">
        <f>VLOOKUP(F4499,'Set up'!$A$2:$C$70,2,FALSE)</f>
        <v>C00000044</v>
      </c>
      <c r="F4499" s="152" t="s">
        <v>2929</v>
      </c>
      <c r="G4499" s="152" t="s">
        <v>3122</v>
      </c>
      <c r="H4499" s="151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66"/>
        <v>45939</v>
      </c>
      <c r="L4499" s="5">
        <v>7</v>
      </c>
      <c r="M4499" s="5">
        <v>2025</v>
      </c>
      <c r="N4499" s="157">
        <v>1687.5</v>
      </c>
      <c r="P4499" s="12"/>
      <c r="Q4499" s="7">
        <f t="shared" si="1067"/>
        <v>7122430.150000005</v>
      </c>
      <c r="R4499" s="44" t="str">
        <f>VLOOKUP(F4499,'Set up'!$A$2:$E$70,5,FALSE)</f>
        <v>Cash</v>
      </c>
    </row>
    <row r="4500" spans="1:18" ht="16.2" customHeight="1" x14ac:dyDescent="0.3">
      <c r="A4500" s="151" t="s">
        <v>4250</v>
      </c>
      <c r="B4500" s="5">
        <f t="shared" si="1064"/>
        <v>10</v>
      </c>
      <c r="C4500" s="5">
        <f t="shared" si="1065"/>
        <v>2025</v>
      </c>
      <c r="D4500" s="151" t="s">
        <v>4218</v>
      </c>
      <c r="E4500" s="5" t="str">
        <f>VLOOKUP(F4500,'Set up'!$A$2:$C$70,2,FALSE)</f>
        <v>C00000044</v>
      </c>
      <c r="F4500" s="152" t="s">
        <v>2929</v>
      </c>
      <c r="G4500" s="152" t="s">
        <v>2570</v>
      </c>
      <c r="H4500" s="151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66"/>
        <v>45939</v>
      </c>
      <c r="L4500" s="5">
        <v>7</v>
      </c>
      <c r="M4500" s="5">
        <v>2025</v>
      </c>
      <c r="N4500" s="157">
        <v>432</v>
      </c>
      <c r="P4500" s="12"/>
      <c r="Q4500" s="7">
        <f t="shared" si="1067"/>
        <v>7121699.650000005</v>
      </c>
      <c r="R4500" s="44" t="str">
        <f>VLOOKUP(F4500,'Set up'!$A$2:$E$70,5,FALSE)</f>
        <v>Cash</v>
      </c>
    </row>
    <row r="4501" spans="1:18" ht="16.2" customHeight="1" x14ac:dyDescent="0.3">
      <c r="A4501" s="151" t="s">
        <v>4250</v>
      </c>
      <c r="B4501" s="5">
        <f t="shared" si="1064"/>
        <v>10</v>
      </c>
      <c r="C4501" s="5">
        <f t="shared" si="1065"/>
        <v>2025</v>
      </c>
      <c r="D4501" s="151" t="s">
        <v>4218</v>
      </c>
      <c r="E4501" s="5" t="str">
        <f>VLOOKUP(F4501,'Set up'!$A$2:$C$70,2,FALSE)</f>
        <v>C00000044</v>
      </c>
      <c r="F4501" s="152" t="s">
        <v>2929</v>
      </c>
      <c r="G4501" s="152" t="s">
        <v>655</v>
      </c>
      <c r="H4501" s="151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66"/>
        <v>45939</v>
      </c>
      <c r="L4501" s="5">
        <v>7</v>
      </c>
      <c r="M4501" s="5">
        <v>2025</v>
      </c>
      <c r="N4501" s="157">
        <v>272</v>
      </c>
      <c r="P4501" s="12"/>
      <c r="Q4501" s="7">
        <f t="shared" si="1067"/>
        <v>7121814.650000005</v>
      </c>
      <c r="R4501" s="44" t="str">
        <f>VLOOKUP(F4501,'Set up'!$A$2:$E$70,5,FALSE)</f>
        <v>Cash</v>
      </c>
    </row>
    <row r="4502" spans="1:18" ht="16.2" customHeight="1" x14ac:dyDescent="0.3">
      <c r="A4502" s="151" t="s">
        <v>4250</v>
      </c>
      <c r="B4502" s="5">
        <f t="shared" si="1064"/>
        <v>10</v>
      </c>
      <c r="C4502" s="5">
        <f t="shared" si="1065"/>
        <v>2025</v>
      </c>
      <c r="D4502" s="151" t="s">
        <v>4218</v>
      </c>
      <c r="E4502" s="5" t="str">
        <f>VLOOKUP(F4502,'Set up'!$A$2:$C$70,2,FALSE)</f>
        <v>C00000044</v>
      </c>
      <c r="F4502" s="152" t="s">
        <v>2929</v>
      </c>
      <c r="G4502" s="152" t="s">
        <v>945</v>
      </c>
      <c r="H4502" s="151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66"/>
        <v>45939</v>
      </c>
      <c r="L4502" s="5">
        <v>7</v>
      </c>
      <c r="M4502" s="5">
        <v>2025</v>
      </c>
      <c r="N4502" s="157">
        <v>115</v>
      </c>
      <c r="P4502" s="12"/>
      <c r="Q4502" s="7">
        <f t="shared" si="1067"/>
        <v>7123367.650000005</v>
      </c>
      <c r="R4502" s="44" t="str">
        <f>VLOOKUP(F4502,'Set up'!$A$2:$E$70,5,FALSE)</f>
        <v>Cash</v>
      </c>
    </row>
    <row r="4503" spans="1:18" ht="16.2" customHeight="1" x14ac:dyDescent="0.3">
      <c r="A4503" s="151" t="s">
        <v>4250</v>
      </c>
      <c r="B4503" s="5">
        <f t="shared" si="1064"/>
        <v>10</v>
      </c>
      <c r="C4503" s="5">
        <f t="shared" si="1065"/>
        <v>2025</v>
      </c>
      <c r="D4503" s="151" t="s">
        <v>4219</v>
      </c>
      <c r="E4503" s="5" t="e">
        <f>VLOOKUP(F4503,'Set up'!$A$2:$C$70,2,FALSE)</f>
        <v>#N/A</v>
      </c>
      <c r="F4503" s="152" t="s">
        <v>4265</v>
      </c>
      <c r="G4503" s="152" t="s">
        <v>4269</v>
      </c>
      <c r="H4503" s="151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66"/>
        <v>#N/A</v>
      </c>
      <c r="L4503" s="5">
        <v>7</v>
      </c>
      <c r="M4503" s="5">
        <v>2025</v>
      </c>
      <c r="N4503" s="157">
        <v>6930</v>
      </c>
      <c r="P4503" s="12"/>
      <c r="Q4503" s="7">
        <f t="shared" si="1067"/>
        <v>7130685.150000005</v>
      </c>
      <c r="R4503" s="44" t="e">
        <f>VLOOKUP(F4503,'Set up'!$A$2:$E$70,5,FALSE)</f>
        <v>#N/A</v>
      </c>
    </row>
    <row r="4504" spans="1:18" ht="16.2" customHeight="1" x14ac:dyDescent="0.3">
      <c r="A4504" s="151" t="s">
        <v>4250</v>
      </c>
      <c r="B4504" s="5">
        <f t="shared" si="1064"/>
        <v>10</v>
      </c>
      <c r="C4504" s="5">
        <f t="shared" si="1065"/>
        <v>2025</v>
      </c>
      <c r="D4504" s="151" t="s">
        <v>4219</v>
      </c>
      <c r="E4504" s="5" t="e">
        <f>VLOOKUP(F4504,'Set up'!$A$2:$C$70,2,FALSE)</f>
        <v>#N/A</v>
      </c>
      <c r="F4504" s="152" t="s">
        <v>4265</v>
      </c>
      <c r="G4504" s="152" t="s">
        <v>4270</v>
      </c>
      <c r="H4504" s="151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66"/>
        <v>#N/A</v>
      </c>
      <c r="L4504" s="5">
        <v>7</v>
      </c>
      <c r="M4504" s="5">
        <v>2025</v>
      </c>
      <c r="N4504" s="157">
        <v>157.5</v>
      </c>
      <c r="P4504" s="12"/>
      <c r="Q4504" s="7">
        <f t="shared" si="1067"/>
        <v>7124027.650000005</v>
      </c>
      <c r="R4504" s="44" t="e">
        <f>VLOOKUP(F4504,'Set up'!$A$2:$E$70,5,FALSE)</f>
        <v>#N/A</v>
      </c>
    </row>
    <row r="4505" spans="1:18" ht="16.2" customHeight="1" x14ac:dyDescent="0.3">
      <c r="A4505" s="151" t="s">
        <v>4250</v>
      </c>
      <c r="B4505" s="5">
        <f t="shared" si="1064"/>
        <v>10</v>
      </c>
      <c r="C4505" s="5">
        <f t="shared" si="1065"/>
        <v>2025</v>
      </c>
      <c r="D4505" s="151" t="s">
        <v>4220</v>
      </c>
      <c r="E4505" s="5" t="e">
        <f>VLOOKUP(F4505,'Set up'!$A$2:$C$70,2,FALSE)</f>
        <v>#N/A</v>
      </c>
      <c r="F4505" s="152" t="s">
        <v>4265</v>
      </c>
      <c r="G4505" s="152" t="s">
        <v>4271</v>
      </c>
      <c r="H4505" s="151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66"/>
        <v>#N/A</v>
      </c>
      <c r="L4505" s="5">
        <v>7</v>
      </c>
      <c r="M4505" s="5">
        <v>2025</v>
      </c>
      <c r="N4505" s="157">
        <v>13860</v>
      </c>
      <c r="P4505" s="12"/>
      <c r="Q4505" s="7">
        <f t="shared" si="1067"/>
        <v>7137917.650000005</v>
      </c>
      <c r="R4505" s="44" t="e">
        <f>VLOOKUP(F4505,'Set up'!$A$2:$E$70,5,FALSE)</f>
        <v>#N/A</v>
      </c>
    </row>
    <row r="4506" spans="1:18" ht="16.2" customHeight="1" x14ac:dyDescent="0.3">
      <c r="A4506" s="151" t="s">
        <v>4250</v>
      </c>
      <c r="B4506" s="5">
        <f t="shared" si="1064"/>
        <v>10</v>
      </c>
      <c r="C4506" s="5">
        <f t="shared" si="1065"/>
        <v>2025</v>
      </c>
      <c r="D4506" s="151" t="s">
        <v>4220</v>
      </c>
      <c r="E4506" s="5" t="e">
        <f>VLOOKUP(F4506,'Set up'!$A$2:$C$70,2,FALSE)</f>
        <v>#N/A</v>
      </c>
      <c r="F4506" s="152" t="s">
        <v>4265</v>
      </c>
      <c r="G4506" s="152" t="s">
        <v>4272</v>
      </c>
      <c r="H4506" s="151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66"/>
        <v>#N/A</v>
      </c>
      <c r="L4506" s="5">
        <v>7</v>
      </c>
      <c r="M4506" s="5">
        <v>2025</v>
      </c>
      <c r="N4506" s="157">
        <v>5467.5</v>
      </c>
      <c r="P4506" s="12"/>
      <c r="Q4506" s="7">
        <f t="shared" si="1067"/>
        <v>7129645.150000005</v>
      </c>
      <c r="R4506" s="44" t="e">
        <f>VLOOKUP(F4506,'Set up'!$A$2:$E$70,5,FALSE)</f>
        <v>#N/A</v>
      </c>
    </row>
    <row r="4507" spans="1:18" ht="16.2" customHeight="1" x14ac:dyDescent="0.3">
      <c r="A4507" s="151" t="s">
        <v>4250</v>
      </c>
      <c r="B4507" s="5">
        <f t="shared" si="1064"/>
        <v>10</v>
      </c>
      <c r="C4507" s="5">
        <f t="shared" si="1065"/>
        <v>2025</v>
      </c>
      <c r="D4507" s="151" t="s">
        <v>4220</v>
      </c>
      <c r="E4507" s="5" t="e">
        <f>VLOOKUP(F4507,'Set up'!$A$2:$C$70,2,FALSE)</f>
        <v>#N/A</v>
      </c>
      <c r="F4507" s="152" t="s">
        <v>4265</v>
      </c>
      <c r="G4507" s="152" t="s">
        <v>46</v>
      </c>
      <c r="H4507" s="151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66"/>
        <v>#N/A</v>
      </c>
      <c r="L4507" s="5">
        <v>7</v>
      </c>
      <c r="M4507" s="5">
        <v>2025</v>
      </c>
      <c r="N4507" s="157">
        <v>808</v>
      </c>
      <c r="P4507" s="12"/>
      <c r="Q4507" s="7">
        <f t="shared" si="1067"/>
        <v>7125173.150000005</v>
      </c>
      <c r="R4507" s="44" t="e">
        <f>VLOOKUP(F4507,'Set up'!$A$2:$E$70,5,FALSE)</f>
        <v>#N/A</v>
      </c>
    </row>
    <row r="4508" spans="1:18" ht="16.2" customHeight="1" x14ac:dyDescent="0.3">
      <c r="A4508" s="151" t="s">
        <v>4251</v>
      </c>
      <c r="B4508" s="5">
        <f t="shared" si="1064"/>
        <v>10</v>
      </c>
      <c r="C4508" s="5">
        <f t="shared" si="1065"/>
        <v>2025</v>
      </c>
      <c r="D4508" s="151" t="s">
        <v>4221</v>
      </c>
      <c r="E4508" s="5" t="e">
        <f>VLOOKUP(F4508,'Set up'!$A$2:$C$70,2,FALSE)</f>
        <v>#N/A</v>
      </c>
      <c r="F4508" s="152" t="s">
        <v>4265</v>
      </c>
      <c r="G4508" s="152" t="s">
        <v>4273</v>
      </c>
      <c r="H4508" s="151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66"/>
        <v>#N/A</v>
      </c>
      <c r="L4508" s="5">
        <v>7</v>
      </c>
      <c r="M4508" s="5">
        <v>2025</v>
      </c>
      <c r="N4508" s="157">
        <v>1386</v>
      </c>
      <c r="P4508" s="12"/>
      <c r="Q4508" s="7">
        <f t="shared" si="1067"/>
        <v>7137091.150000005</v>
      </c>
      <c r="R4508" s="44" t="e">
        <f>VLOOKUP(F4508,'Set up'!$A$2:$E$70,5,FALSE)</f>
        <v>#N/A</v>
      </c>
    </row>
    <row r="4509" spans="1:18" ht="16.2" customHeight="1" x14ac:dyDescent="0.3">
      <c r="A4509" s="151" t="s">
        <v>4251</v>
      </c>
      <c r="B4509" s="5">
        <f t="shared" si="1064"/>
        <v>10</v>
      </c>
      <c r="C4509" s="5">
        <f t="shared" si="1065"/>
        <v>2025</v>
      </c>
      <c r="D4509" s="151" t="s">
        <v>4221</v>
      </c>
      <c r="E4509" s="5" t="e">
        <f>VLOOKUP(F4509,'Set up'!$A$2:$C$70,2,FALSE)</f>
        <v>#N/A</v>
      </c>
      <c r="F4509" s="152" t="s">
        <v>4265</v>
      </c>
      <c r="G4509" s="152" t="s">
        <v>4274</v>
      </c>
      <c r="H4509" s="151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66"/>
        <v>#N/A</v>
      </c>
      <c r="L4509" s="5">
        <v>7</v>
      </c>
      <c r="M4509" s="5">
        <v>2025</v>
      </c>
      <c r="N4509" s="157">
        <v>106</v>
      </c>
      <c r="P4509" s="12"/>
      <c r="Q4509" s="7">
        <f t="shared" si="1067"/>
        <v>7139528.150000005</v>
      </c>
      <c r="R4509" s="44" t="e">
        <f>VLOOKUP(F4509,'Set up'!$A$2:$E$70,5,FALSE)</f>
        <v>#N/A</v>
      </c>
    </row>
    <row r="4510" spans="1:18" ht="16.2" customHeight="1" x14ac:dyDescent="0.3">
      <c r="A4510" s="151" t="s">
        <v>4251</v>
      </c>
      <c r="B4510" s="5">
        <f t="shared" si="1064"/>
        <v>10</v>
      </c>
      <c r="C4510" s="5">
        <f t="shared" si="1065"/>
        <v>2025</v>
      </c>
      <c r="D4510" s="151" t="s">
        <v>4222</v>
      </c>
      <c r="E4510" s="5" t="str">
        <f>VLOOKUP(F4510,'Set up'!$A$2:$C$70,2,FALSE)</f>
        <v>C00000042</v>
      </c>
      <c r="F4510" s="152" t="s">
        <v>2012</v>
      </c>
      <c r="G4510" s="152" t="s">
        <v>2646</v>
      </c>
      <c r="H4510" s="151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66"/>
        <v>45940</v>
      </c>
      <c r="L4510" s="5">
        <v>7</v>
      </c>
      <c r="M4510" s="5">
        <v>2025</v>
      </c>
      <c r="N4510" s="157">
        <v>312.5</v>
      </c>
      <c r="P4510" s="12"/>
      <c r="Q4510" s="7">
        <f t="shared" si="1067"/>
        <v>7142209.650000005</v>
      </c>
      <c r="R4510" s="44" t="str">
        <f>VLOOKUP(F4510,'Set up'!$A$2:$E$70,5,FALSE)</f>
        <v>Trsf</v>
      </c>
    </row>
    <row r="4511" spans="1:18" ht="16.2" customHeight="1" x14ac:dyDescent="0.3">
      <c r="A4511" s="151" t="s">
        <v>4251</v>
      </c>
      <c r="B4511" s="5">
        <f t="shared" si="1064"/>
        <v>10</v>
      </c>
      <c r="C4511" s="5">
        <f t="shared" si="1065"/>
        <v>2025</v>
      </c>
      <c r="D4511" s="151" t="s">
        <v>4223</v>
      </c>
      <c r="E4511" s="5" t="str">
        <f>VLOOKUP(F4511,'Set up'!$A$2:$C$70,2,FALSE)</f>
        <v>C00000042</v>
      </c>
      <c r="F4511" s="152" t="s">
        <v>2012</v>
      </c>
      <c r="G4511" s="152" t="s">
        <v>3645</v>
      </c>
      <c r="H4511" s="151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66"/>
        <v>45940</v>
      </c>
      <c r="L4511" s="5">
        <v>7</v>
      </c>
      <c r="M4511" s="5">
        <v>2025</v>
      </c>
      <c r="N4511" s="157">
        <v>15750</v>
      </c>
      <c r="P4511" s="12"/>
      <c r="Q4511" s="7">
        <f t="shared" si="1067"/>
        <v>7158107.150000005</v>
      </c>
      <c r="R4511" s="44" t="str">
        <f>VLOOKUP(F4511,'Set up'!$A$2:$E$70,5,FALSE)</f>
        <v>Trsf</v>
      </c>
    </row>
    <row r="4512" spans="1:18" ht="16.2" customHeight="1" x14ac:dyDescent="0.3">
      <c r="A4512" s="151" t="s">
        <v>4251</v>
      </c>
      <c r="B4512" s="5">
        <f t="shared" si="1064"/>
        <v>10</v>
      </c>
      <c r="C4512" s="5">
        <f t="shared" si="1065"/>
        <v>2025</v>
      </c>
      <c r="D4512" s="151" t="s">
        <v>4223</v>
      </c>
      <c r="E4512" s="5" t="str">
        <f>VLOOKUP(F4512,'Set up'!$A$2:$C$70,2,FALSE)</f>
        <v>C00000042</v>
      </c>
      <c r="F4512" s="152" t="s">
        <v>2012</v>
      </c>
      <c r="G4512" s="152" t="s">
        <v>1392</v>
      </c>
      <c r="H4512" s="151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66"/>
        <v>45940</v>
      </c>
      <c r="L4512" s="5">
        <v>7</v>
      </c>
      <c r="M4512" s="5">
        <v>2025</v>
      </c>
      <c r="N4512" s="157">
        <v>3186</v>
      </c>
      <c r="P4512" s="12"/>
      <c r="Q4512" s="7">
        <f t="shared" si="1067"/>
        <v>7147543.150000005</v>
      </c>
      <c r="R4512" s="44" t="str">
        <f>VLOOKUP(F4512,'Set up'!$A$2:$E$70,5,FALSE)</f>
        <v>Trsf</v>
      </c>
    </row>
    <row r="4513" spans="1:18" ht="16.2" customHeight="1" x14ac:dyDescent="0.3">
      <c r="A4513" s="151" t="s">
        <v>4251</v>
      </c>
      <c r="B4513" s="5">
        <f t="shared" si="1064"/>
        <v>10</v>
      </c>
      <c r="C4513" s="5">
        <f t="shared" si="1065"/>
        <v>2025</v>
      </c>
      <c r="D4513" s="151" t="s">
        <v>4223</v>
      </c>
      <c r="E4513" s="5" t="str">
        <f>VLOOKUP(F4513,'Set up'!$A$2:$C$70,2,FALSE)</f>
        <v>C00000042</v>
      </c>
      <c r="F4513" s="152" t="s">
        <v>2012</v>
      </c>
      <c r="G4513" s="152" t="s">
        <v>1922</v>
      </c>
      <c r="H4513" s="151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66"/>
        <v>45940</v>
      </c>
      <c r="L4513" s="5">
        <v>7</v>
      </c>
      <c r="M4513" s="5">
        <v>2025</v>
      </c>
      <c r="N4513" s="157">
        <v>2754</v>
      </c>
      <c r="P4513" s="12"/>
      <c r="Q4513" s="7">
        <f t="shared" si="1067"/>
        <v>7154041.150000005</v>
      </c>
      <c r="R4513" s="44" t="str">
        <f>VLOOKUP(F4513,'Set up'!$A$2:$E$70,5,FALSE)</f>
        <v>Trsf</v>
      </c>
    </row>
    <row r="4514" spans="1:18" ht="16.2" customHeight="1" x14ac:dyDescent="0.3">
      <c r="A4514" s="151" t="s">
        <v>4251</v>
      </c>
      <c r="B4514" s="5">
        <f t="shared" si="1064"/>
        <v>10</v>
      </c>
      <c r="C4514" s="5">
        <f t="shared" si="1065"/>
        <v>2025</v>
      </c>
      <c r="D4514" s="151" t="s">
        <v>4223</v>
      </c>
      <c r="E4514" s="5" t="str">
        <f>VLOOKUP(F4514,'Set up'!$A$2:$C$70,2,FALSE)</f>
        <v>C00000042</v>
      </c>
      <c r="F4514" s="152" t="s">
        <v>2012</v>
      </c>
      <c r="G4514" s="152" t="s">
        <v>46</v>
      </c>
      <c r="H4514" s="151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66"/>
        <v>45940</v>
      </c>
      <c r="L4514" s="5">
        <v>7</v>
      </c>
      <c r="M4514" s="5">
        <v>2025</v>
      </c>
      <c r="N4514" s="157">
        <v>1380</v>
      </c>
      <c r="P4514" s="12"/>
      <c r="Q4514" s="7">
        <f t="shared" si="1067"/>
        <v>7153672.150000005</v>
      </c>
      <c r="R4514" s="44" t="str">
        <f>VLOOKUP(F4514,'Set up'!$A$2:$E$70,5,FALSE)</f>
        <v>Trsf</v>
      </c>
    </row>
    <row r="4515" spans="1:18" ht="16.2" customHeight="1" x14ac:dyDescent="0.3">
      <c r="A4515" s="151" t="s">
        <v>4251</v>
      </c>
      <c r="B4515" s="5">
        <f t="shared" si="1064"/>
        <v>10</v>
      </c>
      <c r="C4515" s="5">
        <f t="shared" si="1065"/>
        <v>2025</v>
      </c>
      <c r="D4515" s="151" t="s">
        <v>4223</v>
      </c>
      <c r="E4515" s="5" t="str">
        <f>VLOOKUP(F4515,'Set up'!$A$2:$C$70,2,FALSE)</f>
        <v>C00000042</v>
      </c>
      <c r="F4515" s="152" t="s">
        <v>2012</v>
      </c>
      <c r="G4515" s="152" t="s">
        <v>1073</v>
      </c>
      <c r="H4515" s="151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66"/>
        <v>45940</v>
      </c>
      <c r="L4515" s="5">
        <v>7</v>
      </c>
      <c r="M4515" s="5">
        <v>2025</v>
      </c>
      <c r="N4515" s="157">
        <v>1050</v>
      </c>
      <c r="P4515" s="12"/>
      <c r="Q4515" s="7">
        <f t="shared" si="1067"/>
        <v>7154152.150000005</v>
      </c>
      <c r="R4515" s="44" t="str">
        <f>VLOOKUP(F4515,'Set up'!$A$2:$E$70,5,FALSE)</f>
        <v>Trsf</v>
      </c>
    </row>
    <row r="4516" spans="1:18" ht="16.2" customHeight="1" x14ac:dyDescent="0.3">
      <c r="A4516" s="151" t="s">
        <v>4252</v>
      </c>
      <c r="B4516" s="5">
        <f t="shared" si="1064"/>
        <v>10</v>
      </c>
      <c r="C4516" s="5">
        <f t="shared" si="1065"/>
        <v>2025</v>
      </c>
      <c r="D4516" s="151" t="s">
        <v>4224</v>
      </c>
      <c r="E4516" s="5" t="str">
        <f>VLOOKUP(F4516,'Set up'!$A$2:$C$70,2,FALSE)</f>
        <v>C00000013</v>
      </c>
      <c r="F4516" s="152" t="s">
        <v>3549</v>
      </c>
      <c r="G4516" s="152" t="s">
        <v>3507</v>
      </c>
      <c r="H4516" s="151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66"/>
        <v>45943</v>
      </c>
      <c r="L4516" s="5">
        <v>7</v>
      </c>
      <c r="M4516" s="5">
        <v>2025</v>
      </c>
      <c r="N4516" s="157">
        <v>5197.5</v>
      </c>
      <c r="P4516" s="12"/>
      <c r="Q4516" s="7">
        <f t="shared" si="1067"/>
        <v>7159151.0500000054</v>
      </c>
      <c r="R4516" s="44" t="str">
        <f>VLOOKUP(F4516,'Set up'!$A$2:$E$70,5,FALSE)</f>
        <v>Chq</v>
      </c>
    </row>
    <row r="4517" spans="1:18" ht="16.2" customHeight="1" x14ac:dyDescent="0.3">
      <c r="A4517" s="151" t="s">
        <v>4252</v>
      </c>
      <c r="B4517" s="5">
        <f t="shared" si="1064"/>
        <v>10</v>
      </c>
      <c r="C4517" s="5">
        <f t="shared" si="1065"/>
        <v>2025</v>
      </c>
      <c r="D4517" s="151" t="s">
        <v>4224</v>
      </c>
      <c r="E4517" s="5" t="str">
        <f>VLOOKUP(F4517,'Set up'!$A$2:$C$70,2,FALSE)</f>
        <v>C00000013</v>
      </c>
      <c r="F4517" s="152" t="s">
        <v>3549</v>
      </c>
      <c r="G4517" s="152" t="s">
        <v>1443</v>
      </c>
      <c r="H4517" s="151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66"/>
        <v>45943</v>
      </c>
      <c r="L4517" s="5">
        <v>7</v>
      </c>
      <c r="M4517" s="5">
        <v>2025</v>
      </c>
      <c r="N4517" s="157">
        <v>1215</v>
      </c>
      <c r="P4517" s="12"/>
      <c r="Q4517" s="7">
        <f t="shared" si="1067"/>
        <v>7156043.5500000054</v>
      </c>
      <c r="R4517" s="44" t="str">
        <f>VLOOKUP(F4517,'Set up'!$A$2:$E$70,5,FALSE)</f>
        <v>Chq</v>
      </c>
    </row>
    <row r="4518" spans="1:18" ht="16.2" customHeight="1" x14ac:dyDescent="0.3">
      <c r="A4518" s="151" t="s">
        <v>4252</v>
      </c>
      <c r="B4518" s="5">
        <f t="shared" si="1064"/>
        <v>10</v>
      </c>
      <c r="C4518" s="5">
        <f t="shared" si="1065"/>
        <v>2025</v>
      </c>
      <c r="D4518" s="151" t="s">
        <v>4224</v>
      </c>
      <c r="E4518" s="5" t="str">
        <f>VLOOKUP(F4518,'Set up'!$A$2:$C$70,2,FALSE)</f>
        <v>C00000013</v>
      </c>
      <c r="F4518" s="152" t="s">
        <v>3549</v>
      </c>
      <c r="G4518" s="152" t="s">
        <v>1444</v>
      </c>
      <c r="H4518" s="151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66"/>
        <v>45943</v>
      </c>
      <c r="L4518" s="5">
        <v>7</v>
      </c>
      <c r="M4518" s="5">
        <v>2025</v>
      </c>
      <c r="N4518" s="157">
        <v>810</v>
      </c>
      <c r="P4518" s="12"/>
      <c r="Q4518" s="7">
        <f t="shared" si="1067"/>
        <v>7155693.7500000056</v>
      </c>
      <c r="R4518" s="44" t="str">
        <f>VLOOKUP(F4518,'Set up'!$A$2:$E$70,5,FALSE)</f>
        <v>Chq</v>
      </c>
    </row>
    <row r="4519" spans="1:18" ht="16.2" customHeight="1" x14ac:dyDescent="0.3">
      <c r="A4519" s="151" t="s">
        <v>4252</v>
      </c>
      <c r="B4519" s="5">
        <f t="shared" si="1064"/>
        <v>10</v>
      </c>
      <c r="C4519" s="5">
        <f t="shared" si="1065"/>
        <v>2025</v>
      </c>
      <c r="D4519" s="151" t="s">
        <v>4224</v>
      </c>
      <c r="E4519" s="5" t="str">
        <f>VLOOKUP(F4519,'Set up'!$A$2:$C$70,2,FALSE)</f>
        <v>C00000013</v>
      </c>
      <c r="F4519" s="152" t="s">
        <v>3549</v>
      </c>
      <c r="G4519" s="152" t="s">
        <v>3508</v>
      </c>
      <c r="H4519" s="151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66"/>
        <v>45943</v>
      </c>
      <c r="L4519" s="5">
        <v>7</v>
      </c>
      <c r="M4519" s="5">
        <v>2025</v>
      </c>
      <c r="N4519" s="157">
        <v>1135.2</v>
      </c>
      <c r="P4519" s="12"/>
      <c r="Q4519" s="7">
        <f t="shared" si="1067"/>
        <v>7157127.3500000061</v>
      </c>
      <c r="R4519" s="44" t="str">
        <f>VLOOKUP(F4519,'Set up'!$A$2:$E$70,5,FALSE)</f>
        <v>Chq</v>
      </c>
    </row>
    <row r="4520" spans="1:18" ht="16.2" customHeight="1" x14ac:dyDescent="0.3">
      <c r="A4520" s="151" t="s">
        <v>4252</v>
      </c>
      <c r="B4520" s="5">
        <f t="shared" si="1064"/>
        <v>10</v>
      </c>
      <c r="C4520" s="5">
        <f t="shared" si="1065"/>
        <v>2025</v>
      </c>
      <c r="D4520" s="151" t="s">
        <v>4224</v>
      </c>
      <c r="E4520" s="5" t="str">
        <f>VLOOKUP(F4520,'Set up'!$A$2:$C$70,2,FALSE)</f>
        <v>C00000013</v>
      </c>
      <c r="F4520" s="152" t="s">
        <v>3549</v>
      </c>
      <c r="G4520" s="152" t="s">
        <v>4275</v>
      </c>
      <c r="H4520" s="151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66"/>
        <v>45943</v>
      </c>
      <c r="L4520" s="5">
        <v>7</v>
      </c>
      <c r="M4520" s="5">
        <v>2025</v>
      </c>
      <c r="N4520" s="157">
        <v>140</v>
      </c>
      <c r="P4520" s="12"/>
      <c r="Q4520" s="7">
        <f t="shared" si="1067"/>
        <v>7156562.150000006</v>
      </c>
      <c r="R4520" s="44" t="str">
        <f>VLOOKUP(F4520,'Set up'!$A$2:$E$70,5,FALSE)</f>
        <v>Chq</v>
      </c>
    </row>
    <row r="4521" spans="1:18" ht="16.2" customHeight="1" x14ac:dyDescent="0.3">
      <c r="A4521" s="151" t="s">
        <v>4252</v>
      </c>
      <c r="B4521" s="5">
        <f t="shared" si="1064"/>
        <v>10</v>
      </c>
      <c r="C4521" s="5">
        <f t="shared" si="1065"/>
        <v>2025</v>
      </c>
      <c r="D4521" s="151" t="s">
        <v>4224</v>
      </c>
      <c r="E4521" s="5" t="str">
        <f>VLOOKUP(F4521,'Set up'!$A$2:$C$70,2,FALSE)</f>
        <v>C00000013</v>
      </c>
      <c r="F4521" s="152" t="s">
        <v>3549</v>
      </c>
      <c r="G4521" s="152" t="s">
        <v>3509</v>
      </c>
      <c r="H4521" s="151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66"/>
        <v>45943</v>
      </c>
      <c r="L4521" s="5">
        <v>7</v>
      </c>
      <c r="M4521" s="5">
        <v>2025</v>
      </c>
      <c r="N4521" s="157">
        <v>55.2</v>
      </c>
      <c r="P4521" s="12"/>
      <c r="Q4521" s="7">
        <f t="shared" si="1067"/>
        <v>7156597.3500000061</v>
      </c>
      <c r="R4521" s="44" t="str">
        <f>VLOOKUP(F4521,'Set up'!$A$2:$E$70,5,FALSE)</f>
        <v>Chq</v>
      </c>
    </row>
    <row r="4522" spans="1:18" ht="16.2" customHeight="1" x14ac:dyDescent="0.3">
      <c r="A4522" s="151" t="s">
        <v>4252</v>
      </c>
      <c r="B4522" s="5">
        <f t="shared" si="1064"/>
        <v>10</v>
      </c>
      <c r="C4522" s="5">
        <f t="shared" si="1065"/>
        <v>2025</v>
      </c>
      <c r="D4522" s="151" t="s">
        <v>4224</v>
      </c>
      <c r="E4522" s="5" t="str">
        <f>VLOOKUP(F4522,'Set up'!$A$2:$C$70,2,FALSE)</f>
        <v>C00000013</v>
      </c>
      <c r="F4522" s="152" t="s">
        <v>3549</v>
      </c>
      <c r="G4522" s="152" t="s">
        <v>1449</v>
      </c>
      <c r="H4522" s="151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66"/>
        <v>45943</v>
      </c>
      <c r="L4522" s="5">
        <v>7</v>
      </c>
      <c r="M4522" s="5">
        <v>2025</v>
      </c>
      <c r="N4522" s="157">
        <v>360</v>
      </c>
      <c r="P4522" s="12"/>
      <c r="Q4522" s="7">
        <f t="shared" si="1067"/>
        <v>7156962.150000006</v>
      </c>
      <c r="R4522" s="44" t="str">
        <f>VLOOKUP(F4522,'Set up'!$A$2:$E$70,5,FALSE)</f>
        <v>Chq</v>
      </c>
    </row>
    <row r="4523" spans="1:18" ht="16.2" customHeight="1" x14ac:dyDescent="0.3">
      <c r="A4523" s="151" t="s">
        <v>4253</v>
      </c>
      <c r="B4523" s="5">
        <f t="shared" si="1064"/>
        <v>10</v>
      </c>
      <c r="C4523" s="5">
        <f t="shared" si="1065"/>
        <v>2025</v>
      </c>
      <c r="D4523" s="151" t="s">
        <v>4225</v>
      </c>
      <c r="E4523" s="5" t="str">
        <f>VLOOKUP(F4523,'Set up'!$A$2:$C$70,2,FALSE)</f>
        <v>C00000042</v>
      </c>
      <c r="F4523" s="152" t="s">
        <v>2012</v>
      </c>
      <c r="G4523" s="152" t="s">
        <v>2646</v>
      </c>
      <c r="H4523" s="151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66"/>
        <v>45944</v>
      </c>
      <c r="L4523" s="5">
        <v>7</v>
      </c>
      <c r="M4523" s="5">
        <v>2025</v>
      </c>
      <c r="N4523" s="157">
        <v>312.5</v>
      </c>
      <c r="P4523" s="12"/>
      <c r="Q4523" s="7">
        <f t="shared" si="1067"/>
        <v>7156977.150000006</v>
      </c>
      <c r="R4523" s="44" t="str">
        <f>VLOOKUP(F4523,'Set up'!$A$2:$E$70,5,FALSE)</f>
        <v>Trsf</v>
      </c>
    </row>
    <row r="4524" spans="1:18" ht="16.2" customHeight="1" x14ac:dyDescent="0.3">
      <c r="A4524" s="151" t="s">
        <v>4253</v>
      </c>
      <c r="B4524" s="5">
        <f t="shared" si="1064"/>
        <v>10</v>
      </c>
      <c r="C4524" s="5">
        <f t="shared" si="1065"/>
        <v>2025</v>
      </c>
      <c r="D4524" s="151" t="s">
        <v>4226</v>
      </c>
      <c r="E4524" s="5" t="str">
        <f>VLOOKUP(F4524,'Set up'!$A$2:$C$70,2,FALSE)</f>
        <v>C00000042</v>
      </c>
      <c r="F4524" s="152" t="s">
        <v>2012</v>
      </c>
      <c r="G4524" s="152" t="s">
        <v>3645</v>
      </c>
      <c r="H4524" s="151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66"/>
        <v>45944</v>
      </c>
      <c r="L4524" s="5">
        <v>7</v>
      </c>
      <c r="M4524" s="5">
        <v>2025</v>
      </c>
      <c r="N4524" s="157">
        <v>15750</v>
      </c>
      <c r="P4524" s="12"/>
      <c r="Q4524" s="7">
        <f t="shared" si="1067"/>
        <v>7172834.650000006</v>
      </c>
      <c r="R4524" s="44" t="str">
        <f>VLOOKUP(F4524,'Set up'!$A$2:$E$70,5,FALSE)</f>
        <v>Trsf</v>
      </c>
    </row>
    <row r="4525" spans="1:18" ht="16.2" customHeight="1" x14ac:dyDescent="0.3">
      <c r="A4525" s="151" t="s">
        <v>4253</v>
      </c>
      <c r="B4525" s="5">
        <f t="shared" si="1064"/>
        <v>10</v>
      </c>
      <c r="C4525" s="5">
        <f t="shared" si="1065"/>
        <v>2025</v>
      </c>
      <c r="D4525" s="151" t="s">
        <v>4226</v>
      </c>
      <c r="E4525" s="5" t="str">
        <f>VLOOKUP(F4525,'Set up'!$A$2:$C$70,2,FALSE)</f>
        <v>C00000042</v>
      </c>
      <c r="F4525" s="152" t="s">
        <v>2012</v>
      </c>
      <c r="G4525" s="152" t="s">
        <v>1392</v>
      </c>
      <c r="H4525" s="151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66"/>
        <v>45944</v>
      </c>
      <c r="L4525" s="5">
        <v>7</v>
      </c>
      <c r="M4525" s="5">
        <v>2025</v>
      </c>
      <c r="N4525" s="157">
        <v>4779</v>
      </c>
      <c r="P4525" s="12"/>
      <c r="Q4525" s="7">
        <f t="shared" si="1067"/>
        <v>7163551.150000006</v>
      </c>
      <c r="R4525" s="44" t="str">
        <f>VLOOKUP(F4525,'Set up'!$A$2:$E$70,5,FALSE)</f>
        <v>Trsf</v>
      </c>
    </row>
    <row r="4526" spans="1:18" ht="16.2" customHeight="1" x14ac:dyDescent="0.3">
      <c r="A4526" s="151" t="s">
        <v>4253</v>
      </c>
      <c r="B4526" s="5">
        <f t="shared" si="1064"/>
        <v>10</v>
      </c>
      <c r="C4526" s="5">
        <f t="shared" si="1065"/>
        <v>2025</v>
      </c>
      <c r="D4526" s="151" t="s">
        <v>4226</v>
      </c>
      <c r="E4526" s="5" t="str">
        <f>VLOOKUP(F4526,'Set up'!$A$2:$C$70,2,FALSE)</f>
        <v>C00000042</v>
      </c>
      <c r="F4526" s="152" t="s">
        <v>2012</v>
      </c>
      <c r="G4526" s="152" t="s">
        <v>1922</v>
      </c>
      <c r="H4526" s="151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66"/>
        <v>45944</v>
      </c>
      <c r="L4526" s="5">
        <v>7</v>
      </c>
      <c r="M4526" s="5">
        <v>2025</v>
      </c>
      <c r="N4526" s="157">
        <v>3213</v>
      </c>
      <c r="P4526" s="12"/>
      <c r="Q4526" s="7">
        <f t="shared" si="1067"/>
        <v>7162417.150000006</v>
      </c>
      <c r="R4526" s="44" t="str">
        <f>VLOOKUP(F4526,'Set up'!$A$2:$E$70,5,FALSE)</f>
        <v>Trsf</v>
      </c>
    </row>
    <row r="4527" spans="1:18" ht="16.2" customHeight="1" x14ac:dyDescent="0.3">
      <c r="A4527" s="151" t="s">
        <v>4253</v>
      </c>
      <c r="B4527" s="5">
        <f t="shared" ref="B4527:B4590" si="1068">MONTH(A4527)</f>
        <v>10</v>
      </c>
      <c r="C4527" s="5">
        <f t="shared" ref="C4527:C4590" si="1069">YEAR(A4527)</f>
        <v>2025</v>
      </c>
      <c r="D4527" s="151" t="s">
        <v>4226</v>
      </c>
      <c r="E4527" s="5" t="str">
        <f>VLOOKUP(F4527,'Set up'!$A$2:$C$70,2,FALSE)</f>
        <v>C00000042</v>
      </c>
      <c r="F4527" s="152" t="s">
        <v>2012</v>
      </c>
      <c r="G4527" s="152" t="s">
        <v>46</v>
      </c>
      <c r="H4527" s="151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0">A4527+J4527</f>
        <v>45944</v>
      </c>
      <c r="L4527" s="5">
        <v>7</v>
      </c>
      <c r="M4527" s="5">
        <v>2025</v>
      </c>
      <c r="N4527" s="157">
        <v>460</v>
      </c>
      <c r="P4527" s="12"/>
      <c r="Q4527" s="7">
        <f t="shared" ref="Q4527:Q4590" si="1071">SUM(Q4334+N4527)</f>
        <v>7159779.150000006</v>
      </c>
      <c r="R4527" s="44" t="str">
        <f>VLOOKUP(F4527,'Set up'!$A$2:$E$70,5,FALSE)</f>
        <v>Trsf</v>
      </c>
    </row>
    <row r="4528" spans="1:18" ht="16.2" customHeight="1" x14ac:dyDescent="0.3">
      <c r="A4528" s="151" t="s">
        <v>4253</v>
      </c>
      <c r="B4528" s="5">
        <f t="shared" si="1068"/>
        <v>10</v>
      </c>
      <c r="C4528" s="5">
        <f t="shared" si="1069"/>
        <v>2025</v>
      </c>
      <c r="D4528" s="151" t="s">
        <v>4226</v>
      </c>
      <c r="E4528" s="5" t="str">
        <f>VLOOKUP(F4528,'Set up'!$A$2:$C$70,2,FALSE)</f>
        <v>C00000042</v>
      </c>
      <c r="F4528" s="152" t="s">
        <v>2012</v>
      </c>
      <c r="G4528" s="152" t="s">
        <v>1073</v>
      </c>
      <c r="H4528" s="151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0"/>
        <v>45944</v>
      </c>
      <c r="L4528" s="5">
        <v>7</v>
      </c>
      <c r="M4528" s="5">
        <v>2025</v>
      </c>
      <c r="N4528" s="157">
        <v>1050</v>
      </c>
      <c r="P4528" s="12"/>
      <c r="Q4528" s="7">
        <f t="shared" si="1071"/>
        <v>7160431.650000006</v>
      </c>
      <c r="R4528" s="44" t="str">
        <f>VLOOKUP(F4528,'Set up'!$A$2:$E$70,5,FALSE)</f>
        <v>Trsf</v>
      </c>
    </row>
    <row r="4529" spans="1:18" ht="16.2" customHeight="1" x14ac:dyDescent="0.3">
      <c r="A4529" s="151" t="s">
        <v>4254</v>
      </c>
      <c r="B4529" s="5">
        <f t="shared" si="1068"/>
        <v>10</v>
      </c>
      <c r="C4529" s="5">
        <f t="shared" si="1069"/>
        <v>2025</v>
      </c>
      <c r="D4529" s="151" t="s">
        <v>4227</v>
      </c>
      <c r="E4529" s="5" t="str">
        <f>VLOOKUP(F4529,'Set up'!$A$2:$C$70,2,FALSE)</f>
        <v>C00000061</v>
      </c>
      <c r="F4529" s="152" t="s">
        <v>3532</v>
      </c>
      <c r="G4529" s="152" t="s">
        <v>3122</v>
      </c>
      <c r="H4529" s="151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0"/>
        <v>45945</v>
      </c>
      <c r="L4529" s="5">
        <v>7</v>
      </c>
      <c r="M4529" s="5">
        <v>2025</v>
      </c>
      <c r="N4529" s="157">
        <v>6300</v>
      </c>
      <c r="P4529" s="12"/>
      <c r="Q4529" s="7">
        <f t="shared" si="1071"/>
        <v>7168921.650000006</v>
      </c>
      <c r="R4529" s="44" t="str">
        <f>VLOOKUP(F4529,'Set up'!$A$2:$E$70,5,FALSE)</f>
        <v>Cash</v>
      </c>
    </row>
    <row r="4530" spans="1:18" ht="16.2" customHeight="1" x14ac:dyDescent="0.3">
      <c r="A4530" s="151" t="s">
        <v>4254</v>
      </c>
      <c r="B4530" s="5">
        <f t="shared" si="1068"/>
        <v>10</v>
      </c>
      <c r="C4530" s="5">
        <f t="shared" si="1069"/>
        <v>2025</v>
      </c>
      <c r="D4530" s="151" t="s">
        <v>4227</v>
      </c>
      <c r="E4530" s="5" t="str">
        <f>VLOOKUP(F4530,'Set up'!$A$2:$C$70,2,FALSE)</f>
        <v>C00000061</v>
      </c>
      <c r="F4530" s="152" t="s">
        <v>3532</v>
      </c>
      <c r="G4530" s="152" t="s">
        <v>945</v>
      </c>
      <c r="H4530" s="151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0"/>
        <v>45945</v>
      </c>
      <c r="L4530" s="5">
        <v>7</v>
      </c>
      <c r="M4530" s="5">
        <v>2025</v>
      </c>
      <c r="N4530" s="157">
        <v>460</v>
      </c>
      <c r="P4530" s="12"/>
      <c r="Q4530" s="7">
        <f t="shared" si="1071"/>
        <v>7164143.650000006</v>
      </c>
      <c r="R4530" s="44" t="str">
        <f>VLOOKUP(F4530,'Set up'!$A$2:$E$70,5,FALSE)</f>
        <v>Cash</v>
      </c>
    </row>
    <row r="4531" spans="1:18" ht="16.2" customHeight="1" x14ac:dyDescent="0.3">
      <c r="A4531" s="151" t="s">
        <v>4254</v>
      </c>
      <c r="B4531" s="5">
        <f t="shared" si="1068"/>
        <v>10</v>
      </c>
      <c r="C4531" s="5">
        <f t="shared" si="1069"/>
        <v>2025</v>
      </c>
      <c r="D4531" s="151" t="s">
        <v>4227</v>
      </c>
      <c r="E4531" s="5" t="str">
        <f>VLOOKUP(F4531,'Set up'!$A$2:$C$70,2,FALSE)</f>
        <v>C00000061</v>
      </c>
      <c r="F4531" s="152" t="s">
        <v>3532</v>
      </c>
      <c r="G4531" s="152" t="s">
        <v>2635</v>
      </c>
      <c r="H4531" s="151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0"/>
        <v>45945</v>
      </c>
      <c r="L4531" s="5">
        <v>7</v>
      </c>
      <c r="M4531" s="5">
        <v>2025</v>
      </c>
      <c r="N4531" s="157">
        <v>1050</v>
      </c>
      <c r="P4531" s="12"/>
      <c r="Q4531" s="7">
        <f t="shared" si="1071"/>
        <v>7165476.150000006</v>
      </c>
      <c r="R4531" s="44" t="str">
        <f>VLOOKUP(F4531,'Set up'!$A$2:$E$70,5,FALSE)</f>
        <v>Cash</v>
      </c>
    </row>
    <row r="4532" spans="1:18" ht="16.2" customHeight="1" x14ac:dyDescent="0.3">
      <c r="A4532" s="151" t="s">
        <v>4255</v>
      </c>
      <c r="B4532" s="5">
        <f t="shared" si="1068"/>
        <v>10</v>
      </c>
      <c r="C4532" s="5">
        <f t="shared" si="1069"/>
        <v>2025</v>
      </c>
      <c r="D4532" s="151" t="s">
        <v>4228</v>
      </c>
      <c r="E4532" s="5" t="e">
        <f>VLOOKUP(F4532,'Set up'!$A$2:$C$70,2,FALSE)</f>
        <v>#N/A</v>
      </c>
      <c r="F4532" s="152" t="s">
        <v>4130</v>
      </c>
      <c r="G4532" s="152" t="s">
        <v>3122</v>
      </c>
      <c r="H4532" s="151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0"/>
        <v>#N/A</v>
      </c>
      <c r="L4532" s="5">
        <v>7</v>
      </c>
      <c r="M4532" s="5">
        <v>2025</v>
      </c>
      <c r="N4532" s="157">
        <v>1687.5</v>
      </c>
      <c r="P4532" s="12"/>
      <c r="Q4532" s="7">
        <f t="shared" si="1071"/>
        <v>7167823.650000006</v>
      </c>
      <c r="R4532" s="44" t="e">
        <f>VLOOKUP(F4532,'Set up'!$A$2:$E$70,5,FALSE)</f>
        <v>#N/A</v>
      </c>
    </row>
    <row r="4533" spans="1:18" ht="16.2" customHeight="1" x14ac:dyDescent="0.3">
      <c r="A4533" s="151" t="s">
        <v>4255</v>
      </c>
      <c r="B4533" s="5">
        <f t="shared" si="1068"/>
        <v>10</v>
      </c>
      <c r="C4533" s="5">
        <f t="shared" si="1069"/>
        <v>2025</v>
      </c>
      <c r="D4533" s="151" t="s">
        <v>4228</v>
      </c>
      <c r="E4533" s="5" t="e">
        <f>VLOOKUP(F4533,'Set up'!$A$2:$C$70,2,FALSE)</f>
        <v>#N/A</v>
      </c>
      <c r="F4533" s="152" t="s">
        <v>4130</v>
      </c>
      <c r="G4533" s="152" t="s">
        <v>2144</v>
      </c>
      <c r="H4533" s="151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0"/>
        <v>#N/A</v>
      </c>
      <c r="L4533" s="5">
        <v>7</v>
      </c>
      <c r="M4533" s="5">
        <v>2025</v>
      </c>
      <c r="N4533" s="157">
        <v>572</v>
      </c>
      <c r="P4533" s="12"/>
      <c r="Q4533" s="7">
        <f t="shared" si="1071"/>
        <v>7166985.650000006</v>
      </c>
      <c r="R4533" s="44" t="e">
        <f>VLOOKUP(F4533,'Set up'!$A$2:$E$70,5,FALSE)</f>
        <v>#N/A</v>
      </c>
    </row>
    <row r="4534" spans="1:18" ht="16.2" customHeight="1" x14ac:dyDescent="0.3">
      <c r="A4534" s="151" t="s">
        <v>4255</v>
      </c>
      <c r="B4534" s="5">
        <f t="shared" si="1068"/>
        <v>10</v>
      </c>
      <c r="C4534" s="5">
        <f t="shared" si="1069"/>
        <v>2025</v>
      </c>
      <c r="D4534" s="151" t="s">
        <v>4228</v>
      </c>
      <c r="E4534" s="5" t="e">
        <f>VLOOKUP(F4534,'Set up'!$A$2:$C$70,2,FALSE)</f>
        <v>#N/A</v>
      </c>
      <c r="F4534" s="152" t="s">
        <v>4130</v>
      </c>
      <c r="G4534" s="152" t="s">
        <v>4204</v>
      </c>
      <c r="H4534" s="151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0"/>
        <v>#N/A</v>
      </c>
      <c r="L4534" s="5">
        <v>7</v>
      </c>
      <c r="M4534" s="5">
        <v>2025</v>
      </c>
      <c r="N4534" s="157">
        <v>320</v>
      </c>
      <c r="P4534" s="12"/>
      <c r="Q4534" s="7">
        <f t="shared" si="1071"/>
        <v>7167273.650000006</v>
      </c>
      <c r="R4534" s="44" t="e">
        <f>VLOOKUP(F4534,'Set up'!$A$2:$E$70,5,FALSE)</f>
        <v>#N/A</v>
      </c>
    </row>
    <row r="4535" spans="1:18" ht="16.2" customHeight="1" x14ac:dyDescent="0.3">
      <c r="A4535" s="151" t="s">
        <v>4256</v>
      </c>
      <c r="B4535" s="5">
        <f t="shared" si="1068"/>
        <v>10</v>
      </c>
      <c r="C4535" s="5">
        <f t="shared" si="1069"/>
        <v>2025</v>
      </c>
      <c r="D4535" s="151" t="s">
        <v>4229</v>
      </c>
      <c r="E4535" s="5" t="str">
        <f>VLOOKUP(F4535,'Set up'!$A$2:$C$70,2,FALSE)</f>
        <v>C00000027</v>
      </c>
      <c r="F4535" s="152" t="s">
        <v>859</v>
      </c>
      <c r="G4535" s="152" t="s">
        <v>3122</v>
      </c>
      <c r="H4535" s="151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0"/>
        <v>45947</v>
      </c>
      <c r="L4535" s="5">
        <v>7</v>
      </c>
      <c r="M4535" s="5">
        <v>2025</v>
      </c>
      <c r="N4535" s="157">
        <v>3375</v>
      </c>
      <c r="P4535" s="12"/>
      <c r="Q4535" s="7">
        <f t="shared" si="1071"/>
        <v>7170603.650000006</v>
      </c>
      <c r="R4535" s="44" t="str">
        <f>VLOOKUP(F4535,'Set up'!$A$2:$E$70,5,FALSE)</f>
        <v>Trsf</v>
      </c>
    </row>
    <row r="4536" spans="1:18" ht="16.2" customHeight="1" x14ac:dyDescent="0.3">
      <c r="A4536" s="151" t="s">
        <v>4256</v>
      </c>
      <c r="B4536" s="5">
        <f t="shared" si="1068"/>
        <v>10</v>
      </c>
      <c r="C4536" s="5">
        <f t="shared" si="1069"/>
        <v>2025</v>
      </c>
      <c r="D4536" s="151" t="s">
        <v>4229</v>
      </c>
      <c r="E4536" s="5" t="str">
        <f>VLOOKUP(F4536,'Set up'!$A$2:$C$70,2,FALSE)</f>
        <v>C00000027</v>
      </c>
      <c r="F4536" s="152" t="s">
        <v>859</v>
      </c>
      <c r="G4536" s="152" t="s">
        <v>4276</v>
      </c>
      <c r="H4536" s="151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0"/>
        <v>45947</v>
      </c>
      <c r="L4536" s="5">
        <v>7</v>
      </c>
      <c r="M4536" s="5">
        <v>2025</v>
      </c>
      <c r="N4536" s="157">
        <v>438</v>
      </c>
      <c r="P4536" s="12"/>
      <c r="Q4536" s="7">
        <f t="shared" si="1071"/>
        <v>7167856.650000006</v>
      </c>
      <c r="R4536" s="44" t="str">
        <f>VLOOKUP(F4536,'Set up'!$A$2:$E$70,5,FALSE)</f>
        <v>Trsf</v>
      </c>
    </row>
    <row r="4537" spans="1:18" ht="16.2" customHeight="1" x14ac:dyDescent="0.3">
      <c r="A4537" s="151" t="s">
        <v>4256</v>
      </c>
      <c r="B4537" s="5">
        <f t="shared" si="1068"/>
        <v>10</v>
      </c>
      <c r="C4537" s="5">
        <f t="shared" si="1069"/>
        <v>2025</v>
      </c>
      <c r="D4537" s="151" t="s">
        <v>4229</v>
      </c>
      <c r="E4537" s="5" t="str">
        <f>VLOOKUP(F4537,'Set up'!$A$2:$C$70,2,FALSE)</f>
        <v>C00000027</v>
      </c>
      <c r="F4537" s="152" t="s">
        <v>859</v>
      </c>
      <c r="G4537" s="152" t="s">
        <v>4144</v>
      </c>
      <c r="H4537" s="151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0"/>
        <v>45947</v>
      </c>
      <c r="L4537" s="5">
        <v>7</v>
      </c>
      <c r="M4537" s="5">
        <v>2025</v>
      </c>
      <c r="N4537" s="157">
        <v>1108.4000000000001</v>
      </c>
      <c r="P4537" s="12"/>
      <c r="Q4537" s="7">
        <f t="shared" si="1071"/>
        <v>6883776.1500000032</v>
      </c>
      <c r="R4537" s="44" t="str">
        <f>VLOOKUP(F4537,'Set up'!$A$2:$E$70,5,FALSE)</f>
        <v>Trsf</v>
      </c>
    </row>
    <row r="4538" spans="1:18" ht="16.2" customHeight="1" x14ac:dyDescent="0.3">
      <c r="A4538" s="151" t="s">
        <v>4256</v>
      </c>
      <c r="B4538" s="5">
        <f t="shared" si="1068"/>
        <v>10</v>
      </c>
      <c r="C4538" s="5">
        <f t="shared" si="1069"/>
        <v>2025</v>
      </c>
      <c r="D4538" s="151" t="s">
        <v>4229</v>
      </c>
      <c r="E4538" s="5" t="str">
        <f>VLOOKUP(F4538,'Set up'!$A$2:$C$70,2,FALSE)</f>
        <v>C00000027</v>
      </c>
      <c r="F4538" s="152" t="s">
        <v>859</v>
      </c>
      <c r="G4538" s="152" t="s">
        <v>949</v>
      </c>
      <c r="H4538" s="151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0"/>
        <v>45947</v>
      </c>
      <c r="L4538" s="5">
        <v>7</v>
      </c>
      <c r="M4538" s="5">
        <v>2025</v>
      </c>
      <c r="N4538" s="157">
        <v>360</v>
      </c>
      <c r="P4538" s="12"/>
      <c r="Q4538" s="7">
        <f t="shared" si="1071"/>
        <v>6884360.2500000028</v>
      </c>
      <c r="R4538" s="44" t="str">
        <f>VLOOKUP(F4538,'Set up'!$A$2:$E$70,5,FALSE)</f>
        <v>Trsf</v>
      </c>
    </row>
    <row r="4539" spans="1:18" ht="16.2" customHeight="1" x14ac:dyDescent="0.3">
      <c r="A4539" s="151" t="s">
        <v>4256</v>
      </c>
      <c r="B4539" s="5">
        <f t="shared" si="1068"/>
        <v>10</v>
      </c>
      <c r="C4539" s="5">
        <f t="shared" si="1069"/>
        <v>2025</v>
      </c>
      <c r="D4539" s="151" t="s">
        <v>4229</v>
      </c>
      <c r="E4539" s="5" t="str">
        <f>VLOOKUP(F4539,'Set up'!$A$2:$C$70,2,FALSE)</f>
        <v>C00000027</v>
      </c>
      <c r="F4539" s="152" t="s">
        <v>859</v>
      </c>
      <c r="G4539" s="152" t="s">
        <v>2558</v>
      </c>
      <c r="H4539" s="151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0"/>
        <v>45947</v>
      </c>
      <c r="L4539" s="5">
        <v>7</v>
      </c>
      <c r="M4539" s="5">
        <v>2025</v>
      </c>
      <c r="N4539" s="157">
        <v>275</v>
      </c>
      <c r="P4539" s="12"/>
      <c r="Q4539" s="7">
        <f t="shared" si="1071"/>
        <v>6890875.2500000028</v>
      </c>
      <c r="R4539" s="44" t="str">
        <f>VLOOKUP(F4539,'Set up'!$A$2:$E$70,5,FALSE)</f>
        <v>Trsf</v>
      </c>
    </row>
    <row r="4540" spans="1:18" ht="16.2" customHeight="1" x14ac:dyDescent="0.3">
      <c r="A4540" s="151" t="s">
        <v>4256</v>
      </c>
      <c r="B4540" s="5">
        <f t="shared" si="1068"/>
        <v>10</v>
      </c>
      <c r="C4540" s="5">
        <f t="shared" si="1069"/>
        <v>2025</v>
      </c>
      <c r="D4540" s="151" t="s">
        <v>4229</v>
      </c>
      <c r="E4540" s="5" t="str">
        <f>VLOOKUP(F4540,'Set up'!$A$2:$C$70,2,FALSE)</f>
        <v>C00000027</v>
      </c>
      <c r="F4540" s="152" t="s">
        <v>859</v>
      </c>
      <c r="G4540" s="152" t="s">
        <v>2646</v>
      </c>
      <c r="H4540" s="151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0"/>
        <v>45947</v>
      </c>
      <c r="L4540" s="5">
        <v>7</v>
      </c>
      <c r="M4540" s="5">
        <v>2025</v>
      </c>
      <c r="N4540" s="157">
        <v>187.5</v>
      </c>
      <c r="P4540" s="12"/>
      <c r="Q4540" s="7">
        <f t="shared" si="1071"/>
        <v>6894264.7500000028</v>
      </c>
      <c r="R4540" s="44" t="str">
        <f>VLOOKUP(F4540,'Set up'!$A$2:$E$70,5,FALSE)</f>
        <v>Trsf</v>
      </c>
    </row>
    <row r="4541" spans="1:18" ht="16.2" customHeight="1" x14ac:dyDescent="0.3">
      <c r="A4541" s="151" t="s">
        <v>4256</v>
      </c>
      <c r="B4541" s="5">
        <f t="shared" si="1068"/>
        <v>10</v>
      </c>
      <c r="C4541" s="5">
        <f t="shared" si="1069"/>
        <v>2025</v>
      </c>
      <c r="D4541" s="151" t="s">
        <v>4229</v>
      </c>
      <c r="E4541" s="5" t="str">
        <f>VLOOKUP(F4541,'Set up'!$A$2:$C$70,2,FALSE)</f>
        <v>C00000027</v>
      </c>
      <c r="F4541" s="152" t="s">
        <v>859</v>
      </c>
      <c r="G4541" s="152" t="s">
        <v>4277</v>
      </c>
      <c r="H4541" s="151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0"/>
        <v>45947</v>
      </c>
      <c r="L4541" s="5">
        <v>7</v>
      </c>
      <c r="M4541" s="5">
        <v>2025</v>
      </c>
      <c r="N4541" s="157">
        <v>100</v>
      </c>
      <c r="P4541" s="12"/>
      <c r="Q4541" s="7">
        <f t="shared" si="1071"/>
        <v>6896546.0500000026</v>
      </c>
      <c r="R4541" s="44" t="str">
        <f>VLOOKUP(F4541,'Set up'!$A$2:$E$70,5,FALSE)</f>
        <v>Trsf</v>
      </c>
    </row>
    <row r="4542" spans="1:18" ht="16.2" customHeight="1" x14ac:dyDescent="0.3">
      <c r="A4542" s="151" t="s">
        <v>4256</v>
      </c>
      <c r="B4542" s="5">
        <f t="shared" si="1068"/>
        <v>10</v>
      </c>
      <c r="C4542" s="5">
        <f t="shared" si="1069"/>
        <v>2025</v>
      </c>
      <c r="D4542" s="151" t="s">
        <v>4230</v>
      </c>
      <c r="E4542" s="5" t="str">
        <f>VLOOKUP(F4542,'Set up'!$A$2:$C$70,2,FALSE)</f>
        <v>C00000044</v>
      </c>
      <c r="F4542" s="152" t="s">
        <v>2929</v>
      </c>
      <c r="G4542" s="152" t="s">
        <v>3122</v>
      </c>
      <c r="H4542" s="151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0"/>
        <v>45947</v>
      </c>
      <c r="L4542" s="5">
        <v>7</v>
      </c>
      <c r="M4542" s="5">
        <v>2025</v>
      </c>
      <c r="N4542" s="157">
        <v>1687.5</v>
      </c>
      <c r="P4542" s="12"/>
      <c r="Q4542" s="7">
        <f t="shared" si="1071"/>
        <v>6899162.2500000028</v>
      </c>
      <c r="R4542" s="44" t="str">
        <f>VLOOKUP(F4542,'Set up'!$A$2:$E$70,5,FALSE)</f>
        <v>Cash</v>
      </c>
    </row>
    <row r="4543" spans="1:18" ht="16.2" customHeight="1" x14ac:dyDescent="0.3">
      <c r="A4543" s="151" t="s">
        <v>4256</v>
      </c>
      <c r="B4543" s="5">
        <f t="shared" si="1068"/>
        <v>10</v>
      </c>
      <c r="C4543" s="5">
        <f t="shared" si="1069"/>
        <v>2025</v>
      </c>
      <c r="D4543" s="151" t="s">
        <v>4230</v>
      </c>
      <c r="E4543" s="5" t="str">
        <f>VLOOKUP(F4543,'Set up'!$A$2:$C$70,2,FALSE)</f>
        <v>C00000044</v>
      </c>
      <c r="F4543" s="152" t="s">
        <v>2929</v>
      </c>
      <c r="G4543" s="152" t="s">
        <v>2570</v>
      </c>
      <c r="H4543" s="151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0"/>
        <v>45947</v>
      </c>
      <c r="L4543" s="5">
        <v>7</v>
      </c>
      <c r="M4543" s="5">
        <v>2025</v>
      </c>
      <c r="N4543" s="157">
        <v>432</v>
      </c>
      <c r="P4543" s="12"/>
      <c r="Q4543" s="7">
        <f t="shared" si="1071"/>
        <v>6913344.2500000028</v>
      </c>
      <c r="R4543" s="44" t="str">
        <f>VLOOKUP(F4543,'Set up'!$A$2:$E$70,5,FALSE)</f>
        <v>Cash</v>
      </c>
    </row>
    <row r="4544" spans="1:18" ht="16.2" customHeight="1" x14ac:dyDescent="0.3">
      <c r="A4544" s="151" t="s">
        <v>4256</v>
      </c>
      <c r="B4544" s="5">
        <f t="shared" si="1068"/>
        <v>10</v>
      </c>
      <c r="C4544" s="5">
        <f t="shared" si="1069"/>
        <v>2025</v>
      </c>
      <c r="D4544" s="151" t="s">
        <v>4231</v>
      </c>
      <c r="E4544" s="5" t="str">
        <f>VLOOKUP(F4544,'Set up'!$A$2:$C$70,2,FALSE)</f>
        <v>C00000019</v>
      </c>
      <c r="F4544" s="152" t="s">
        <v>400</v>
      </c>
      <c r="G4544" s="152" t="s">
        <v>1411</v>
      </c>
      <c r="H4544" s="151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0"/>
        <v>45947</v>
      </c>
      <c r="L4544" s="5">
        <v>7</v>
      </c>
      <c r="M4544" s="5">
        <v>2025</v>
      </c>
      <c r="N4544" s="157">
        <v>405</v>
      </c>
      <c r="P4544" s="12"/>
      <c r="Q4544" s="7">
        <f t="shared" si="1071"/>
        <v>6901232.2500000028</v>
      </c>
      <c r="R4544" s="44" t="str">
        <f>VLOOKUP(F4544,'Set up'!$A$2:$E$70,5,FALSE)</f>
        <v>Trsf</v>
      </c>
    </row>
    <row r="4545" spans="1:18" ht="16.2" customHeight="1" x14ac:dyDescent="0.3">
      <c r="A4545" s="151" t="s">
        <v>4257</v>
      </c>
      <c r="B4545" s="5">
        <f t="shared" si="1068"/>
        <v>10</v>
      </c>
      <c r="C4545" s="5">
        <f t="shared" si="1069"/>
        <v>2025</v>
      </c>
      <c r="D4545" s="151" t="s">
        <v>4232</v>
      </c>
      <c r="E4545" s="5" t="str">
        <f>VLOOKUP(F4545,'Set up'!$A$2:$C$70,2,FALSE)</f>
        <v>C00000042</v>
      </c>
      <c r="F4545" s="152" t="s">
        <v>2012</v>
      </c>
      <c r="G4545" s="152" t="s">
        <v>2646</v>
      </c>
      <c r="H4545" s="151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0"/>
        <v>45948</v>
      </c>
      <c r="L4545" s="5">
        <v>7</v>
      </c>
      <c r="M4545" s="5">
        <v>2025</v>
      </c>
      <c r="N4545" s="157">
        <v>312.5</v>
      </c>
      <c r="P4545" s="12"/>
      <c r="Q4545" s="7">
        <f t="shared" si="1071"/>
        <v>6909614.7500000028</v>
      </c>
      <c r="R4545" s="44" t="str">
        <f>VLOOKUP(F4545,'Set up'!$A$2:$E$70,5,FALSE)</f>
        <v>Trsf</v>
      </c>
    </row>
    <row r="4546" spans="1:18" ht="16.2" customHeight="1" x14ac:dyDescent="0.3">
      <c r="A4546" s="151" t="s">
        <v>4257</v>
      </c>
      <c r="B4546" s="5">
        <f t="shared" si="1068"/>
        <v>10</v>
      </c>
      <c r="C4546" s="5">
        <f t="shared" si="1069"/>
        <v>2025</v>
      </c>
      <c r="D4546" s="151" t="s">
        <v>4233</v>
      </c>
      <c r="E4546" s="5" t="str">
        <f>VLOOKUP(F4546,'Set up'!$A$2:$C$70,2,FALSE)</f>
        <v>C00000042</v>
      </c>
      <c r="F4546" s="152" t="s">
        <v>2012</v>
      </c>
      <c r="G4546" s="152" t="s">
        <v>3645</v>
      </c>
      <c r="H4546" s="151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0"/>
        <v>45948</v>
      </c>
      <c r="L4546" s="5">
        <v>7</v>
      </c>
      <c r="M4546" s="5">
        <v>2025</v>
      </c>
      <c r="N4546" s="157">
        <v>11025</v>
      </c>
      <c r="P4546" s="12"/>
      <c r="Q4546" s="7">
        <f t="shared" si="1071"/>
        <v>6921678.2500000028</v>
      </c>
      <c r="R4546" s="44" t="str">
        <f>VLOOKUP(F4546,'Set up'!$A$2:$E$70,5,FALSE)</f>
        <v>Trsf</v>
      </c>
    </row>
    <row r="4547" spans="1:18" ht="16.2" customHeight="1" x14ac:dyDescent="0.3">
      <c r="A4547" s="151" t="s">
        <v>4257</v>
      </c>
      <c r="B4547" s="5">
        <f t="shared" si="1068"/>
        <v>10</v>
      </c>
      <c r="C4547" s="5">
        <f t="shared" si="1069"/>
        <v>2025</v>
      </c>
      <c r="D4547" s="151" t="s">
        <v>4233</v>
      </c>
      <c r="E4547" s="5" t="str">
        <f>VLOOKUP(F4547,'Set up'!$A$2:$C$70,2,FALSE)</f>
        <v>C00000042</v>
      </c>
      <c r="F4547" s="152" t="s">
        <v>2012</v>
      </c>
      <c r="G4547" s="152" t="s">
        <v>3122</v>
      </c>
      <c r="H4547" s="151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0"/>
        <v>45948</v>
      </c>
      <c r="L4547" s="5">
        <v>7</v>
      </c>
      <c r="M4547" s="5">
        <v>2025</v>
      </c>
      <c r="N4547" s="157">
        <v>4725</v>
      </c>
      <c r="P4547" s="12"/>
      <c r="Q4547" s="7">
        <f t="shared" si="1071"/>
        <v>6918145.7500000028</v>
      </c>
      <c r="R4547" s="44" t="str">
        <f>VLOOKUP(F4547,'Set up'!$A$2:$E$70,5,FALSE)</f>
        <v>Trsf</v>
      </c>
    </row>
    <row r="4548" spans="1:18" ht="16.2" customHeight="1" x14ac:dyDescent="0.3">
      <c r="A4548" s="151" t="s">
        <v>4257</v>
      </c>
      <c r="B4548" s="5">
        <f t="shared" si="1068"/>
        <v>10</v>
      </c>
      <c r="C4548" s="5">
        <f t="shared" si="1069"/>
        <v>2025</v>
      </c>
      <c r="D4548" s="151" t="s">
        <v>4233</v>
      </c>
      <c r="E4548" s="5" t="str">
        <f>VLOOKUP(F4548,'Set up'!$A$2:$C$70,2,FALSE)</f>
        <v>C00000042</v>
      </c>
      <c r="F4548" s="152" t="s">
        <v>2012</v>
      </c>
      <c r="G4548" s="152" t="s">
        <v>1392</v>
      </c>
      <c r="H4548" s="151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0"/>
        <v>45948</v>
      </c>
      <c r="L4548" s="5">
        <v>7</v>
      </c>
      <c r="M4548" s="5">
        <v>2025</v>
      </c>
      <c r="N4548" s="157">
        <v>4425</v>
      </c>
      <c r="P4548" s="12"/>
      <c r="Q4548" s="7">
        <f t="shared" si="1071"/>
        <v>6925180.7500000028</v>
      </c>
      <c r="R4548" s="44" t="str">
        <f>VLOOKUP(F4548,'Set up'!$A$2:$E$70,5,FALSE)</f>
        <v>Trsf</v>
      </c>
    </row>
    <row r="4549" spans="1:18" ht="16.2" customHeight="1" x14ac:dyDescent="0.3">
      <c r="A4549" s="151" t="s">
        <v>4257</v>
      </c>
      <c r="B4549" s="5">
        <f t="shared" si="1068"/>
        <v>10</v>
      </c>
      <c r="C4549" s="5">
        <f t="shared" si="1069"/>
        <v>2025</v>
      </c>
      <c r="D4549" s="151" t="s">
        <v>4233</v>
      </c>
      <c r="E4549" s="5" t="str">
        <f>VLOOKUP(F4549,'Set up'!$A$2:$C$70,2,FALSE)</f>
        <v>C00000042</v>
      </c>
      <c r="F4549" s="152" t="s">
        <v>2012</v>
      </c>
      <c r="G4549" s="152" t="s">
        <v>1922</v>
      </c>
      <c r="H4549" s="151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0"/>
        <v>45948</v>
      </c>
      <c r="L4549" s="5">
        <v>7</v>
      </c>
      <c r="M4549" s="5">
        <v>2025</v>
      </c>
      <c r="N4549" s="157">
        <v>3442.5</v>
      </c>
      <c r="P4549" s="12"/>
      <c r="Q4549" s="7">
        <f t="shared" si="1071"/>
        <v>6918360.2500000028</v>
      </c>
      <c r="R4549" s="44" t="str">
        <f>VLOOKUP(F4549,'Set up'!$A$2:$E$70,5,FALSE)</f>
        <v>Trsf</v>
      </c>
    </row>
    <row r="4550" spans="1:18" ht="16.2" customHeight="1" x14ac:dyDescent="0.3">
      <c r="A4550" s="151" t="s">
        <v>4257</v>
      </c>
      <c r="B4550" s="5">
        <f t="shared" si="1068"/>
        <v>10</v>
      </c>
      <c r="C4550" s="5">
        <f t="shared" si="1069"/>
        <v>2025</v>
      </c>
      <c r="D4550" s="151" t="s">
        <v>4233</v>
      </c>
      <c r="E4550" s="5" t="str">
        <f>VLOOKUP(F4550,'Set up'!$A$2:$C$70,2,FALSE)</f>
        <v>C00000042</v>
      </c>
      <c r="F4550" s="152" t="s">
        <v>2012</v>
      </c>
      <c r="G4550" s="152" t="s">
        <v>46</v>
      </c>
      <c r="H4550" s="151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0"/>
        <v>45948</v>
      </c>
      <c r="L4550" s="5">
        <v>7</v>
      </c>
      <c r="M4550" s="5">
        <v>2025</v>
      </c>
      <c r="N4550" s="157">
        <v>460</v>
      </c>
      <c r="P4550" s="12"/>
      <c r="Q4550" s="7">
        <f t="shared" si="1071"/>
        <v>6917713.2500000028</v>
      </c>
      <c r="R4550" s="44" t="str">
        <f>VLOOKUP(F4550,'Set up'!$A$2:$E$70,5,FALSE)</f>
        <v>Trsf</v>
      </c>
    </row>
    <row r="4551" spans="1:18" ht="16.2" customHeight="1" x14ac:dyDescent="0.3">
      <c r="A4551" s="151" t="s">
        <v>4257</v>
      </c>
      <c r="B4551" s="5">
        <f t="shared" si="1068"/>
        <v>10</v>
      </c>
      <c r="C4551" s="5">
        <f t="shared" si="1069"/>
        <v>2025</v>
      </c>
      <c r="D4551" s="151" t="s">
        <v>4233</v>
      </c>
      <c r="E4551" s="5" t="str">
        <f>VLOOKUP(F4551,'Set up'!$A$2:$C$70,2,FALSE)</f>
        <v>C00000042</v>
      </c>
      <c r="F4551" s="152" t="s">
        <v>2012</v>
      </c>
      <c r="G4551" s="152" t="s">
        <v>1073</v>
      </c>
      <c r="H4551" s="151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0"/>
        <v>45948</v>
      </c>
      <c r="L4551" s="5">
        <v>7</v>
      </c>
      <c r="M4551" s="5">
        <v>2025</v>
      </c>
      <c r="N4551" s="157">
        <v>1050</v>
      </c>
      <c r="P4551" s="12"/>
      <c r="Q4551" s="7">
        <f t="shared" si="1071"/>
        <v>6917250.7500000028</v>
      </c>
      <c r="R4551" s="44" t="str">
        <f>VLOOKUP(F4551,'Set up'!$A$2:$E$70,5,FALSE)</f>
        <v>Trsf</v>
      </c>
    </row>
    <row r="4552" spans="1:18" ht="16.2" customHeight="1" x14ac:dyDescent="0.3">
      <c r="A4552" s="151" t="s">
        <v>4257</v>
      </c>
      <c r="B4552" s="5">
        <f t="shared" si="1068"/>
        <v>10</v>
      </c>
      <c r="C4552" s="5">
        <f t="shared" si="1069"/>
        <v>2025</v>
      </c>
      <c r="D4552" s="151" t="s">
        <v>4234</v>
      </c>
      <c r="E4552" s="5" t="str">
        <f>VLOOKUP(F4552,'Set up'!$A$2:$C$70,2,FALSE)</f>
        <v>C00000010</v>
      </c>
      <c r="F4552" s="152" t="s">
        <v>62</v>
      </c>
      <c r="G4552" s="152" t="s">
        <v>3645</v>
      </c>
      <c r="H4552" s="151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0"/>
        <v>46068</v>
      </c>
      <c r="L4552" s="5">
        <v>7</v>
      </c>
      <c r="M4552" s="5">
        <v>2025</v>
      </c>
      <c r="N4552" s="157">
        <v>15525</v>
      </c>
      <c r="P4552" s="12"/>
      <c r="Q4552" s="7">
        <f t="shared" si="1071"/>
        <v>6931800.7500000028</v>
      </c>
      <c r="R4552" s="44" t="str">
        <f>VLOOKUP(F4552,'Set up'!$A$2:$E$70,5,FALSE)</f>
        <v>Trsf</v>
      </c>
    </row>
    <row r="4553" spans="1:18" ht="16.2" customHeight="1" x14ac:dyDescent="0.3">
      <c r="A4553" s="151" t="s">
        <v>4257</v>
      </c>
      <c r="B4553" s="5">
        <f t="shared" si="1068"/>
        <v>10</v>
      </c>
      <c r="C4553" s="5">
        <f t="shared" si="1069"/>
        <v>2025</v>
      </c>
      <c r="D4553" s="151" t="s">
        <v>4234</v>
      </c>
      <c r="E4553" s="5" t="str">
        <f>VLOOKUP(F4553,'Set up'!$A$2:$C$70,2,FALSE)</f>
        <v>C00000010</v>
      </c>
      <c r="F4553" s="152" t="s">
        <v>62</v>
      </c>
      <c r="G4553" s="152" t="s">
        <v>1543</v>
      </c>
      <c r="H4553" s="151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0"/>
        <v>46068</v>
      </c>
      <c r="L4553" s="5">
        <v>7</v>
      </c>
      <c r="M4553" s="5">
        <v>2025</v>
      </c>
      <c r="N4553" s="157">
        <v>3480</v>
      </c>
      <c r="P4553" s="12"/>
      <c r="Q4553" s="7">
        <f t="shared" si="1071"/>
        <v>6921198.2500000028</v>
      </c>
      <c r="R4553" s="44" t="str">
        <f>VLOOKUP(F4553,'Set up'!$A$2:$E$70,5,FALSE)</f>
        <v>Trsf</v>
      </c>
    </row>
    <row r="4554" spans="1:18" ht="16.2" customHeight="1" x14ac:dyDescent="0.3">
      <c r="A4554" s="151" t="s">
        <v>4257</v>
      </c>
      <c r="B4554" s="5">
        <f t="shared" si="1068"/>
        <v>10</v>
      </c>
      <c r="C4554" s="5">
        <f t="shared" si="1069"/>
        <v>2025</v>
      </c>
      <c r="D4554" s="151" t="s">
        <v>4234</v>
      </c>
      <c r="E4554" s="5" t="str">
        <f>VLOOKUP(F4554,'Set up'!$A$2:$C$70,2,FALSE)</f>
        <v>C00000010</v>
      </c>
      <c r="F4554" s="152" t="s">
        <v>62</v>
      </c>
      <c r="G4554" s="152" t="s">
        <v>614</v>
      </c>
      <c r="H4554" s="151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0"/>
        <v>46068</v>
      </c>
      <c r="L4554" s="5">
        <v>7</v>
      </c>
      <c r="M4554" s="5">
        <v>2025</v>
      </c>
      <c r="N4554" s="157">
        <v>395</v>
      </c>
      <c r="P4554" s="12"/>
      <c r="Q4554" s="7">
        <f t="shared" si="1071"/>
        <v>6917666.2500000028</v>
      </c>
      <c r="R4554" s="44" t="str">
        <f>VLOOKUP(F4554,'Set up'!$A$2:$E$70,5,FALSE)</f>
        <v>Trsf</v>
      </c>
    </row>
    <row r="4555" spans="1:18" ht="16.2" customHeight="1" x14ac:dyDescent="0.3">
      <c r="A4555" s="151" t="s">
        <v>4257</v>
      </c>
      <c r="B4555" s="5">
        <f t="shared" si="1068"/>
        <v>10</v>
      </c>
      <c r="C4555" s="5">
        <f t="shared" si="1069"/>
        <v>2025</v>
      </c>
      <c r="D4555" s="151" t="s">
        <v>4234</v>
      </c>
      <c r="E4555" s="5" t="str">
        <f>VLOOKUP(F4555,'Set up'!$A$2:$C$70,2,FALSE)</f>
        <v>C00000010</v>
      </c>
      <c r="F4555" s="152" t="s">
        <v>62</v>
      </c>
      <c r="G4555" s="152" t="s">
        <v>46</v>
      </c>
      <c r="H4555" s="151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0"/>
        <v>46068</v>
      </c>
      <c r="L4555" s="5">
        <v>7</v>
      </c>
      <c r="M4555" s="5">
        <v>2025</v>
      </c>
      <c r="N4555" s="157">
        <v>920</v>
      </c>
      <c r="P4555" s="12"/>
      <c r="Q4555" s="7">
        <f t="shared" si="1071"/>
        <v>6917930.7500000028</v>
      </c>
      <c r="R4555" s="44" t="str">
        <f>VLOOKUP(F4555,'Set up'!$A$2:$E$70,5,FALSE)</f>
        <v>Trsf</v>
      </c>
    </row>
    <row r="4556" spans="1:18" ht="16.2" customHeight="1" x14ac:dyDescent="0.3">
      <c r="A4556" s="151" t="s">
        <v>4257</v>
      </c>
      <c r="B4556" s="5">
        <f t="shared" si="1068"/>
        <v>10</v>
      </c>
      <c r="C4556" s="5">
        <f t="shared" si="1069"/>
        <v>2025</v>
      </c>
      <c r="D4556" s="151" t="s">
        <v>4234</v>
      </c>
      <c r="E4556" s="5" t="str">
        <f>VLOOKUP(F4556,'Set up'!$A$2:$C$70,2,FALSE)</f>
        <v>C00000010</v>
      </c>
      <c r="F4556" s="152" t="s">
        <v>62</v>
      </c>
      <c r="G4556" s="152" t="s">
        <v>2449</v>
      </c>
      <c r="H4556" s="151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0"/>
        <v>46068</v>
      </c>
      <c r="L4556" s="5">
        <v>7</v>
      </c>
      <c r="M4556" s="5">
        <v>2025</v>
      </c>
      <c r="N4556" s="157">
        <v>840</v>
      </c>
      <c r="P4556" s="12"/>
      <c r="Q4556" s="7">
        <f t="shared" si="1071"/>
        <v>6925822.0500000026</v>
      </c>
      <c r="R4556" s="44" t="str">
        <f>VLOOKUP(F4556,'Set up'!$A$2:$E$70,5,FALSE)</f>
        <v>Trsf</v>
      </c>
    </row>
    <row r="4557" spans="1:18" ht="16.2" customHeight="1" x14ac:dyDescent="0.3">
      <c r="A4557" s="151" t="s">
        <v>4257</v>
      </c>
      <c r="B4557" s="5">
        <f t="shared" si="1068"/>
        <v>10</v>
      </c>
      <c r="C4557" s="5">
        <f t="shared" si="1069"/>
        <v>2025</v>
      </c>
      <c r="D4557" s="151" t="s">
        <v>4234</v>
      </c>
      <c r="E4557" s="5" t="str">
        <f>VLOOKUP(F4557,'Set up'!$A$2:$C$70,2,FALSE)</f>
        <v>C00000010</v>
      </c>
      <c r="F4557" s="152" t="s">
        <v>62</v>
      </c>
      <c r="G4557" s="152" t="s">
        <v>949</v>
      </c>
      <c r="H4557" s="151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0"/>
        <v>46068</v>
      </c>
      <c r="L4557" s="5">
        <v>7</v>
      </c>
      <c r="M4557" s="5">
        <v>2025</v>
      </c>
      <c r="N4557" s="157">
        <v>696</v>
      </c>
      <c r="P4557" s="12"/>
      <c r="Q4557" s="7">
        <f t="shared" si="1071"/>
        <v>6921065.5500000026</v>
      </c>
      <c r="R4557" s="44" t="str">
        <f>VLOOKUP(F4557,'Set up'!$A$2:$E$70,5,FALSE)</f>
        <v>Trsf</v>
      </c>
    </row>
    <row r="4558" spans="1:18" ht="16.2" customHeight="1" x14ac:dyDescent="0.3">
      <c r="A4558" s="151" t="s">
        <v>4258</v>
      </c>
      <c r="B4558" s="5">
        <f t="shared" si="1068"/>
        <v>10</v>
      </c>
      <c r="C4558" s="5">
        <f t="shared" si="1069"/>
        <v>2025</v>
      </c>
      <c r="D4558" s="151" t="s">
        <v>4235</v>
      </c>
      <c r="E4558" s="5" t="str">
        <f>VLOOKUP(F4558,'Set up'!$A$2:$C$70,2,FALSE)</f>
        <v>C00000019</v>
      </c>
      <c r="F4558" s="152" t="s">
        <v>400</v>
      </c>
      <c r="G4558" s="152" t="s">
        <v>3122</v>
      </c>
      <c r="H4558" s="151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0"/>
        <v>45952</v>
      </c>
      <c r="L4558" s="5">
        <v>7</v>
      </c>
      <c r="M4558" s="5">
        <v>2025</v>
      </c>
      <c r="N4558" s="157">
        <v>1687.5</v>
      </c>
      <c r="P4558" s="12"/>
      <c r="Q4558" s="7">
        <f t="shared" si="1071"/>
        <v>6924316.0500000026</v>
      </c>
      <c r="R4558" s="44" t="str">
        <f>VLOOKUP(F4558,'Set up'!$A$2:$E$70,5,FALSE)</f>
        <v>Trsf</v>
      </c>
    </row>
    <row r="4559" spans="1:18" ht="16.2" customHeight="1" x14ac:dyDescent="0.3">
      <c r="A4559" s="151" t="s">
        <v>4258</v>
      </c>
      <c r="B4559" s="5">
        <f t="shared" si="1068"/>
        <v>10</v>
      </c>
      <c r="C4559" s="5">
        <f t="shared" si="1069"/>
        <v>2025</v>
      </c>
      <c r="D4559" s="151" t="s">
        <v>4235</v>
      </c>
      <c r="E4559" s="5" t="str">
        <f>VLOOKUP(F4559,'Set up'!$A$2:$C$70,2,FALSE)</f>
        <v>C00000019</v>
      </c>
      <c r="F4559" s="152" t="s">
        <v>400</v>
      </c>
      <c r="G4559" s="152" t="s">
        <v>2138</v>
      </c>
      <c r="H4559" s="151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0"/>
        <v>45952</v>
      </c>
      <c r="L4559" s="5">
        <v>7</v>
      </c>
      <c r="M4559" s="5">
        <v>2025</v>
      </c>
      <c r="N4559" s="157">
        <v>575</v>
      </c>
      <c r="P4559" s="12"/>
      <c r="Q4559" s="7">
        <f t="shared" si="1071"/>
        <v>6922958.0500000026</v>
      </c>
      <c r="R4559" s="44" t="str">
        <f>VLOOKUP(F4559,'Set up'!$A$2:$E$70,5,FALSE)</f>
        <v>Trsf</v>
      </c>
    </row>
    <row r="4560" spans="1:18" ht="16.2" customHeight="1" x14ac:dyDescent="0.3">
      <c r="A4560" s="151" t="s">
        <v>4259</v>
      </c>
      <c r="B4560" s="5">
        <f t="shared" si="1068"/>
        <v>10</v>
      </c>
      <c r="C4560" s="5">
        <f t="shared" si="1069"/>
        <v>2025</v>
      </c>
      <c r="D4560" s="151" t="s">
        <v>4236</v>
      </c>
      <c r="E4560" s="5" t="e">
        <f>VLOOKUP(F4560,'Set up'!$A$2:$C$70,2,FALSE)</f>
        <v>#N/A</v>
      </c>
      <c r="F4560" s="152" t="s">
        <v>4130</v>
      </c>
      <c r="G4560" s="152" t="s">
        <v>3122</v>
      </c>
      <c r="H4560" s="151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0"/>
        <v>#N/A</v>
      </c>
      <c r="L4560" s="5">
        <v>7</v>
      </c>
      <c r="M4560" s="5">
        <v>2025</v>
      </c>
      <c r="N4560" s="157">
        <v>1687.5</v>
      </c>
      <c r="P4560" s="12"/>
      <c r="Q4560" s="7">
        <f t="shared" si="1071"/>
        <v>6923040.0500000026</v>
      </c>
      <c r="R4560" s="44" t="e">
        <f>VLOOKUP(F4560,'Set up'!$A$2:$E$70,5,FALSE)</f>
        <v>#N/A</v>
      </c>
    </row>
    <row r="4561" spans="1:18" ht="16.2" customHeight="1" x14ac:dyDescent="0.3">
      <c r="A4561" s="151" t="s">
        <v>4259</v>
      </c>
      <c r="B4561" s="5">
        <f t="shared" si="1068"/>
        <v>10</v>
      </c>
      <c r="C4561" s="5">
        <f t="shared" si="1069"/>
        <v>2025</v>
      </c>
      <c r="D4561" s="151" t="s">
        <v>4236</v>
      </c>
      <c r="E4561" s="5" t="e">
        <f>VLOOKUP(F4561,'Set up'!$A$2:$C$70,2,FALSE)</f>
        <v>#N/A</v>
      </c>
      <c r="F4561" s="152" t="s">
        <v>4130</v>
      </c>
      <c r="G4561" s="152" t="s">
        <v>707</v>
      </c>
      <c r="H4561" s="151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0"/>
        <v>#N/A</v>
      </c>
      <c r="L4561" s="5">
        <v>7</v>
      </c>
      <c r="M4561" s="5">
        <v>2025</v>
      </c>
      <c r="N4561" s="157">
        <v>394.2</v>
      </c>
      <c r="P4561" s="12"/>
      <c r="Q4561" s="7">
        <f t="shared" si="1071"/>
        <v>6921889.2500000028</v>
      </c>
      <c r="R4561" s="44" t="e">
        <f>VLOOKUP(F4561,'Set up'!$A$2:$E$70,5,FALSE)</f>
        <v>#N/A</v>
      </c>
    </row>
    <row r="4562" spans="1:18" ht="16.2" customHeight="1" x14ac:dyDescent="0.3">
      <c r="A4562" s="151" t="s">
        <v>4259</v>
      </c>
      <c r="B4562" s="5">
        <f t="shared" si="1068"/>
        <v>10</v>
      </c>
      <c r="C4562" s="5">
        <f t="shared" si="1069"/>
        <v>2025</v>
      </c>
      <c r="D4562" s="151" t="s">
        <v>4236</v>
      </c>
      <c r="E4562" s="5" t="e">
        <f>VLOOKUP(F4562,'Set up'!$A$2:$C$70,2,FALSE)</f>
        <v>#N/A</v>
      </c>
      <c r="F4562" s="152" t="s">
        <v>4130</v>
      </c>
      <c r="G4562" s="152" t="s">
        <v>2646</v>
      </c>
      <c r="H4562" s="151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0"/>
        <v>#N/A</v>
      </c>
      <c r="L4562" s="5">
        <v>7</v>
      </c>
      <c r="M4562" s="5">
        <v>2025</v>
      </c>
      <c r="N4562" s="157">
        <v>125</v>
      </c>
      <c r="P4562" s="12"/>
      <c r="Q4562" s="7">
        <f t="shared" si="1071"/>
        <v>6922472.5500000026</v>
      </c>
      <c r="R4562" s="44" t="e">
        <f>VLOOKUP(F4562,'Set up'!$A$2:$E$70,5,FALSE)</f>
        <v>#N/A</v>
      </c>
    </row>
    <row r="4563" spans="1:18" ht="16.2" customHeight="1" x14ac:dyDescent="0.3">
      <c r="A4563" s="151" t="s">
        <v>4259</v>
      </c>
      <c r="B4563" s="5">
        <f t="shared" si="1068"/>
        <v>10</v>
      </c>
      <c r="C4563" s="5">
        <f t="shared" si="1069"/>
        <v>2025</v>
      </c>
      <c r="D4563" s="151" t="s">
        <v>4236</v>
      </c>
      <c r="E4563" s="5" t="e">
        <f>VLOOKUP(F4563,'Set up'!$A$2:$C$70,2,FALSE)</f>
        <v>#N/A</v>
      </c>
      <c r="F4563" s="152" t="s">
        <v>4130</v>
      </c>
      <c r="G4563" s="152" t="s">
        <v>945</v>
      </c>
      <c r="H4563" s="151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0"/>
        <v>#N/A</v>
      </c>
      <c r="L4563" s="5">
        <v>7</v>
      </c>
      <c r="M4563" s="5">
        <v>2025</v>
      </c>
      <c r="N4563" s="157">
        <v>120</v>
      </c>
      <c r="P4563" s="12"/>
      <c r="Q4563" s="7">
        <f t="shared" si="1071"/>
        <v>6921500.3500000024</v>
      </c>
      <c r="R4563" s="44" t="e">
        <f>VLOOKUP(F4563,'Set up'!$A$2:$E$70,5,FALSE)</f>
        <v>#N/A</v>
      </c>
    </row>
    <row r="4564" spans="1:18" ht="16.2" customHeight="1" x14ac:dyDescent="0.3">
      <c r="A4564" s="151" t="s">
        <v>4260</v>
      </c>
      <c r="B4564" s="5">
        <f t="shared" si="1068"/>
        <v>10</v>
      </c>
      <c r="C4564" s="5">
        <f t="shared" si="1069"/>
        <v>2025</v>
      </c>
      <c r="D4564" s="151" t="s">
        <v>4237</v>
      </c>
      <c r="E4564" s="5" t="str">
        <f>VLOOKUP(F4564,'Set up'!$A$2:$C$70,2,FALSE)</f>
        <v>C00000063</v>
      </c>
      <c r="F4564" s="152" t="s">
        <v>4198</v>
      </c>
      <c r="G4564" s="152" t="s">
        <v>3507</v>
      </c>
      <c r="H4564" s="151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0"/>
        <v>45954</v>
      </c>
      <c r="L4564" s="5">
        <v>7</v>
      </c>
      <c r="M4564" s="5">
        <v>2025</v>
      </c>
      <c r="N4564" s="157">
        <v>8212.5</v>
      </c>
      <c r="P4564" s="12"/>
      <c r="Q4564" s="7">
        <f t="shared" si="1071"/>
        <v>6939092.5500000026</v>
      </c>
      <c r="R4564" s="44" t="str">
        <f>VLOOKUP(F4564,'Set up'!$A$2:$E$70,5,FALSE)</f>
        <v>Cash</v>
      </c>
    </row>
    <row r="4565" spans="1:18" ht="16.2" customHeight="1" x14ac:dyDescent="0.3">
      <c r="A4565" s="151" t="s">
        <v>4260</v>
      </c>
      <c r="B4565" s="5">
        <f t="shared" si="1068"/>
        <v>10</v>
      </c>
      <c r="C4565" s="5">
        <f t="shared" si="1069"/>
        <v>2025</v>
      </c>
      <c r="D4565" s="151" t="s">
        <v>4237</v>
      </c>
      <c r="E4565" s="5" t="str">
        <f>VLOOKUP(F4565,'Set up'!$A$2:$C$70,2,FALSE)</f>
        <v>C00000063</v>
      </c>
      <c r="F4565" s="152" t="s">
        <v>4198</v>
      </c>
      <c r="G4565" s="152" t="s">
        <v>4201</v>
      </c>
      <c r="H4565" s="151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0"/>
        <v>45954</v>
      </c>
      <c r="L4565" s="5">
        <v>7</v>
      </c>
      <c r="M4565" s="5">
        <v>2025</v>
      </c>
      <c r="N4565" s="157">
        <v>1642.5</v>
      </c>
      <c r="P4565" s="12"/>
      <c r="Q4565" s="7">
        <f t="shared" si="1071"/>
        <v>6934449.0500000026</v>
      </c>
      <c r="R4565" s="44" t="str">
        <f>VLOOKUP(F4565,'Set up'!$A$2:$E$70,5,FALSE)</f>
        <v>Cash</v>
      </c>
    </row>
    <row r="4566" spans="1:18" ht="16.2" customHeight="1" x14ac:dyDescent="0.3">
      <c r="A4566" s="151" t="s">
        <v>4260</v>
      </c>
      <c r="B4566" s="5">
        <f t="shared" si="1068"/>
        <v>10</v>
      </c>
      <c r="C4566" s="5">
        <f t="shared" si="1069"/>
        <v>2025</v>
      </c>
      <c r="D4566" s="151" t="s">
        <v>4237</v>
      </c>
      <c r="E4566" s="5" t="str">
        <f>VLOOKUP(F4566,'Set up'!$A$2:$C$70,2,FALSE)</f>
        <v>C00000063</v>
      </c>
      <c r="F4566" s="152" t="s">
        <v>4198</v>
      </c>
      <c r="G4566" s="152" t="s">
        <v>4278</v>
      </c>
      <c r="H4566" s="151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0"/>
        <v>45954</v>
      </c>
      <c r="L4566" s="5">
        <v>7</v>
      </c>
      <c r="M4566" s="5">
        <v>2025</v>
      </c>
      <c r="N4566" s="157">
        <v>1836</v>
      </c>
      <c r="P4566" s="12"/>
      <c r="Q4566" s="7">
        <f t="shared" si="1071"/>
        <v>6937947.5500000026</v>
      </c>
      <c r="R4566" s="44" t="str">
        <f>VLOOKUP(F4566,'Set up'!$A$2:$E$70,5,FALSE)</f>
        <v>Cash</v>
      </c>
    </row>
    <row r="4567" spans="1:18" ht="16.2" customHeight="1" x14ac:dyDescent="0.3">
      <c r="A4567" s="151" t="s">
        <v>4260</v>
      </c>
      <c r="B4567" s="5">
        <f t="shared" si="1068"/>
        <v>10</v>
      </c>
      <c r="C4567" s="5">
        <f t="shared" si="1069"/>
        <v>2025</v>
      </c>
      <c r="D4567" s="151" t="s">
        <v>4237</v>
      </c>
      <c r="E4567" s="5" t="str">
        <f>VLOOKUP(F4567,'Set up'!$A$2:$C$70,2,FALSE)</f>
        <v>C00000063</v>
      </c>
      <c r="F4567" s="152" t="s">
        <v>4198</v>
      </c>
      <c r="G4567" s="152" t="s">
        <v>4202</v>
      </c>
      <c r="H4567" s="151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0"/>
        <v>45954</v>
      </c>
      <c r="L4567" s="5">
        <v>7</v>
      </c>
      <c r="M4567" s="5">
        <v>2025</v>
      </c>
      <c r="N4567" s="157">
        <v>734.4</v>
      </c>
      <c r="P4567" s="12"/>
      <c r="Q4567" s="7">
        <f t="shared" si="1071"/>
        <v>6936510.450000003</v>
      </c>
      <c r="R4567" s="44" t="str">
        <f>VLOOKUP(F4567,'Set up'!$A$2:$E$70,5,FALSE)</f>
        <v>Cash</v>
      </c>
    </row>
    <row r="4568" spans="1:18" ht="16.2" customHeight="1" x14ac:dyDescent="0.3">
      <c r="A4568" s="151" t="s">
        <v>4260</v>
      </c>
      <c r="B4568" s="5">
        <f t="shared" si="1068"/>
        <v>10</v>
      </c>
      <c r="C4568" s="5">
        <f t="shared" si="1069"/>
        <v>2025</v>
      </c>
      <c r="D4568" s="151" t="s">
        <v>4237</v>
      </c>
      <c r="E4568" s="5" t="str">
        <f>VLOOKUP(F4568,'Set up'!$A$2:$C$70,2,FALSE)</f>
        <v>C00000063</v>
      </c>
      <c r="F4568" s="152" t="s">
        <v>4198</v>
      </c>
      <c r="G4568" s="152" t="s">
        <v>3513</v>
      </c>
      <c r="H4568" s="151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0"/>
        <v>45954</v>
      </c>
      <c r="L4568" s="5">
        <v>7</v>
      </c>
      <c r="M4568" s="5">
        <v>2025</v>
      </c>
      <c r="N4568" s="157">
        <v>420</v>
      </c>
      <c r="P4568" s="12"/>
      <c r="Q4568" s="7">
        <f t="shared" si="1071"/>
        <v>6943641.5500000026</v>
      </c>
      <c r="R4568" s="44" t="str">
        <f>VLOOKUP(F4568,'Set up'!$A$2:$E$70,5,FALSE)</f>
        <v>Cash</v>
      </c>
    </row>
    <row r="4569" spans="1:18" ht="16.2" customHeight="1" x14ac:dyDescent="0.3">
      <c r="A4569" s="151" t="s">
        <v>4260</v>
      </c>
      <c r="B4569" s="5">
        <f t="shared" si="1068"/>
        <v>10</v>
      </c>
      <c r="C4569" s="5">
        <f t="shared" si="1069"/>
        <v>2025</v>
      </c>
      <c r="D4569" s="151" t="s">
        <v>4237</v>
      </c>
      <c r="E4569" s="5" t="str">
        <f>VLOOKUP(F4569,'Set up'!$A$2:$C$70,2,FALSE)</f>
        <v>C00000063</v>
      </c>
      <c r="F4569" s="152" t="s">
        <v>4198</v>
      </c>
      <c r="G4569" s="152" t="s">
        <v>3511</v>
      </c>
      <c r="H4569" s="151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0"/>
        <v>45954</v>
      </c>
      <c r="L4569" s="5">
        <v>7</v>
      </c>
      <c r="M4569" s="5">
        <v>2025</v>
      </c>
      <c r="N4569" s="157">
        <v>240</v>
      </c>
      <c r="P4569" s="12"/>
      <c r="Q4569" s="7">
        <f t="shared" si="1071"/>
        <v>6946628.0500000026</v>
      </c>
      <c r="R4569" s="44" t="str">
        <f>VLOOKUP(F4569,'Set up'!$A$2:$E$70,5,FALSE)</f>
        <v>Cash</v>
      </c>
    </row>
    <row r="4570" spans="1:18" ht="16.2" customHeight="1" x14ac:dyDescent="0.3">
      <c r="A4570" s="151" t="s">
        <v>4260</v>
      </c>
      <c r="B4570" s="5">
        <f t="shared" si="1068"/>
        <v>10</v>
      </c>
      <c r="C4570" s="5">
        <f t="shared" si="1069"/>
        <v>2025</v>
      </c>
      <c r="D4570" s="151" t="s">
        <v>4237</v>
      </c>
      <c r="E4570" s="5" t="str">
        <f>VLOOKUP(F4570,'Set up'!$A$2:$C$70,2,FALSE)</f>
        <v>C00000063</v>
      </c>
      <c r="F4570" s="152" t="s">
        <v>4198</v>
      </c>
      <c r="G4570" s="152" t="s">
        <v>1637</v>
      </c>
      <c r="H4570" s="151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0"/>
        <v>45954</v>
      </c>
      <c r="L4570" s="5">
        <v>7</v>
      </c>
      <c r="M4570" s="5">
        <v>2025</v>
      </c>
      <c r="N4570" s="157">
        <v>800</v>
      </c>
      <c r="P4570" s="12"/>
      <c r="Q4570" s="7">
        <f t="shared" si="1071"/>
        <v>6962880.950000003</v>
      </c>
      <c r="R4570" s="44" t="str">
        <f>VLOOKUP(F4570,'Set up'!$A$2:$E$70,5,FALSE)</f>
        <v>Cash</v>
      </c>
    </row>
    <row r="4571" spans="1:18" ht="16.2" customHeight="1" x14ac:dyDescent="0.3">
      <c r="A4571" s="151" t="s">
        <v>4260</v>
      </c>
      <c r="B4571" s="5">
        <f t="shared" si="1068"/>
        <v>10</v>
      </c>
      <c r="C4571" s="5">
        <f t="shared" si="1069"/>
        <v>2025</v>
      </c>
      <c r="D4571" s="151" t="s">
        <v>4237</v>
      </c>
      <c r="E4571" s="5" t="str">
        <f>VLOOKUP(F4571,'Set up'!$A$2:$C$70,2,FALSE)</f>
        <v>C00000063</v>
      </c>
      <c r="F4571" s="152" t="s">
        <v>4198</v>
      </c>
      <c r="G4571" s="152" t="s">
        <v>1449</v>
      </c>
      <c r="H4571" s="151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0"/>
        <v>45954</v>
      </c>
      <c r="L4571" s="5">
        <v>7</v>
      </c>
      <c r="M4571" s="5">
        <v>2025</v>
      </c>
      <c r="N4571" s="157">
        <v>240</v>
      </c>
      <c r="P4571" s="12"/>
      <c r="Q4571" s="7">
        <f t="shared" si="1071"/>
        <v>6949381.950000003</v>
      </c>
      <c r="R4571" s="44" t="str">
        <f>VLOOKUP(F4571,'Set up'!$A$2:$E$70,5,FALSE)</f>
        <v>Cash</v>
      </c>
    </row>
    <row r="4572" spans="1:18" ht="16.2" customHeight="1" x14ac:dyDescent="0.3">
      <c r="A4572" s="151" t="s">
        <v>4261</v>
      </c>
      <c r="B4572" s="5">
        <f t="shared" si="1068"/>
        <v>10</v>
      </c>
      <c r="C4572" s="5">
        <f t="shared" si="1069"/>
        <v>2025</v>
      </c>
      <c r="D4572" s="151" t="s">
        <v>4238</v>
      </c>
      <c r="E4572" s="5" t="e">
        <f>VLOOKUP(F4572,'Set up'!$A$2:$C$70,2,FALSE)</f>
        <v>#N/A</v>
      </c>
      <c r="F4572" s="152" t="s">
        <v>4266</v>
      </c>
      <c r="G4572" s="152" t="s">
        <v>4279</v>
      </c>
      <c r="H4572" s="151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0"/>
        <v>#N/A</v>
      </c>
      <c r="L4572" s="5">
        <v>7</v>
      </c>
      <c r="M4572" s="5">
        <v>2025</v>
      </c>
      <c r="N4572" s="157">
        <v>270</v>
      </c>
      <c r="P4572" s="12"/>
      <c r="Q4572" s="7">
        <f t="shared" si="1071"/>
        <v>6948356.950000003</v>
      </c>
      <c r="R4572" s="44" t="e">
        <f>VLOOKUP(F4572,'Set up'!$A$2:$E$70,5,FALSE)</f>
        <v>#N/A</v>
      </c>
    </row>
    <row r="4573" spans="1:18" ht="16.2" customHeight="1" x14ac:dyDescent="0.3">
      <c r="A4573" s="151" t="s">
        <v>4261</v>
      </c>
      <c r="B4573" s="5">
        <f t="shared" si="1068"/>
        <v>10</v>
      </c>
      <c r="C4573" s="5">
        <f t="shared" si="1069"/>
        <v>2025</v>
      </c>
      <c r="D4573" s="151" t="s">
        <v>4238</v>
      </c>
      <c r="E4573" s="5" t="e">
        <f>VLOOKUP(F4573,'Set up'!$A$2:$C$70,2,FALSE)</f>
        <v>#N/A</v>
      </c>
      <c r="F4573" s="152" t="s">
        <v>4266</v>
      </c>
      <c r="G4573" s="152" t="s">
        <v>1543</v>
      </c>
      <c r="H4573" s="151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0"/>
        <v>#N/A</v>
      </c>
      <c r="L4573" s="5">
        <v>7</v>
      </c>
      <c r="M4573" s="5">
        <v>2025</v>
      </c>
      <c r="N4573" s="157">
        <v>219</v>
      </c>
      <c r="P4573" s="12"/>
      <c r="Q4573" s="7">
        <f t="shared" si="1071"/>
        <v>6949369.950000003</v>
      </c>
      <c r="R4573" s="44" t="e">
        <f>VLOOKUP(F4573,'Set up'!$A$2:$E$70,5,FALSE)</f>
        <v>#N/A</v>
      </c>
    </row>
    <row r="4574" spans="1:18" ht="16.2" customHeight="1" x14ac:dyDescent="0.3">
      <c r="A4574" s="151" t="s">
        <v>4261</v>
      </c>
      <c r="B4574" s="5">
        <f t="shared" si="1068"/>
        <v>10</v>
      </c>
      <c r="C4574" s="5">
        <f t="shared" si="1069"/>
        <v>2025</v>
      </c>
      <c r="D4574" s="151" t="s">
        <v>4238</v>
      </c>
      <c r="E4574" s="5" t="e">
        <f>VLOOKUP(F4574,'Set up'!$A$2:$C$70,2,FALSE)</f>
        <v>#N/A</v>
      </c>
      <c r="F4574" s="152" t="s">
        <v>4266</v>
      </c>
      <c r="G4574" s="152" t="s">
        <v>17</v>
      </c>
      <c r="H4574" s="151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0"/>
        <v>#N/A</v>
      </c>
      <c r="L4574" s="5">
        <v>7</v>
      </c>
      <c r="M4574" s="5">
        <v>2025</v>
      </c>
      <c r="N4574" s="157">
        <v>120</v>
      </c>
      <c r="P4574" s="12"/>
      <c r="Q4574" s="7">
        <f t="shared" si="1071"/>
        <v>6949020.950000003</v>
      </c>
      <c r="R4574" s="44" t="e">
        <f>VLOOKUP(F4574,'Set up'!$A$2:$E$70,5,FALSE)</f>
        <v>#N/A</v>
      </c>
    </row>
    <row r="4575" spans="1:18" ht="16.2" customHeight="1" x14ac:dyDescent="0.3">
      <c r="A4575" s="151" t="s">
        <v>4262</v>
      </c>
      <c r="B4575" s="5">
        <f t="shared" si="1068"/>
        <v>10</v>
      </c>
      <c r="C4575" s="5">
        <f t="shared" si="1069"/>
        <v>2025</v>
      </c>
      <c r="D4575" s="151" t="s">
        <v>4239</v>
      </c>
      <c r="E4575" s="5" t="str">
        <f>VLOOKUP(F4575,'Set up'!$A$2:$C$70,2,FALSE)</f>
        <v>C00000044</v>
      </c>
      <c r="F4575" s="152" t="s">
        <v>2929</v>
      </c>
      <c r="G4575" s="152" t="s">
        <v>3122</v>
      </c>
      <c r="H4575" s="151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0"/>
        <v>45957</v>
      </c>
      <c r="L4575" s="5">
        <v>7</v>
      </c>
      <c r="M4575" s="5">
        <v>2025</v>
      </c>
      <c r="N4575" s="157">
        <v>1687.5</v>
      </c>
      <c r="P4575" s="12"/>
      <c r="Q4575" s="7">
        <f t="shared" si="1071"/>
        <v>6963378.450000003</v>
      </c>
      <c r="R4575" s="44" t="str">
        <f>VLOOKUP(F4575,'Set up'!$A$2:$E$70,5,FALSE)</f>
        <v>Cash</v>
      </c>
    </row>
    <row r="4576" spans="1:18" ht="16.2" customHeight="1" x14ac:dyDescent="0.3">
      <c r="A4576" s="151" t="s">
        <v>4262</v>
      </c>
      <c r="B4576" s="5">
        <f t="shared" si="1068"/>
        <v>10</v>
      </c>
      <c r="C4576" s="5">
        <f t="shared" si="1069"/>
        <v>2025</v>
      </c>
      <c r="D4576" s="151" t="s">
        <v>4239</v>
      </c>
      <c r="E4576" s="5" t="str">
        <f>VLOOKUP(F4576,'Set up'!$A$2:$C$70,2,FALSE)</f>
        <v>C00000044</v>
      </c>
      <c r="F4576" s="152" t="s">
        <v>2929</v>
      </c>
      <c r="G4576" s="152" t="s">
        <v>2570</v>
      </c>
      <c r="H4576" s="151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0"/>
        <v>45957</v>
      </c>
      <c r="L4576" s="5">
        <v>7</v>
      </c>
      <c r="M4576" s="5">
        <v>2025</v>
      </c>
      <c r="N4576" s="157">
        <v>432</v>
      </c>
      <c r="P4576" s="12"/>
      <c r="Q4576" s="7">
        <f t="shared" si="1071"/>
        <v>6978720.950000003</v>
      </c>
      <c r="R4576" s="44" t="str">
        <f>VLOOKUP(F4576,'Set up'!$A$2:$E$70,5,FALSE)</f>
        <v>Cash</v>
      </c>
    </row>
    <row r="4577" spans="1:18" ht="16.2" customHeight="1" x14ac:dyDescent="0.3">
      <c r="A4577" s="151" t="s">
        <v>4262</v>
      </c>
      <c r="B4577" s="5">
        <f t="shared" si="1068"/>
        <v>10</v>
      </c>
      <c r="C4577" s="5">
        <f t="shared" si="1069"/>
        <v>2025</v>
      </c>
      <c r="D4577" s="151" t="s">
        <v>4239</v>
      </c>
      <c r="E4577" s="5" t="str">
        <f>VLOOKUP(F4577,'Set up'!$A$2:$C$70,2,FALSE)</f>
        <v>C00000044</v>
      </c>
      <c r="F4577" s="152" t="s">
        <v>2929</v>
      </c>
      <c r="G4577" s="152" t="s">
        <v>3255</v>
      </c>
      <c r="H4577" s="151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0"/>
        <v>45957</v>
      </c>
      <c r="L4577" s="5">
        <v>7</v>
      </c>
      <c r="M4577" s="5">
        <v>2025</v>
      </c>
      <c r="N4577" s="157">
        <v>875</v>
      </c>
      <c r="P4577" s="12"/>
      <c r="Q4577" s="7">
        <f t="shared" si="1071"/>
        <v>6972683.950000003</v>
      </c>
      <c r="R4577" s="44" t="str">
        <f>VLOOKUP(F4577,'Set up'!$A$2:$E$70,5,FALSE)</f>
        <v>Cash</v>
      </c>
    </row>
    <row r="4578" spans="1:18" ht="16.2" customHeight="1" x14ac:dyDescent="0.3">
      <c r="A4578" s="151" t="s">
        <v>4262</v>
      </c>
      <c r="B4578" s="5">
        <f t="shared" si="1068"/>
        <v>10</v>
      </c>
      <c r="C4578" s="5">
        <f t="shared" si="1069"/>
        <v>2025</v>
      </c>
      <c r="D4578" s="151" t="s">
        <v>4240</v>
      </c>
      <c r="E4578" s="5" t="str">
        <f>VLOOKUP(F4578,'Set up'!$A$2:$C$70,2,FALSE)</f>
        <v>C00000049</v>
      </c>
      <c r="F4578" s="152" t="s">
        <v>2728</v>
      </c>
      <c r="G4578" s="152" t="s">
        <v>4280</v>
      </c>
      <c r="H4578" s="151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0"/>
        <v>45957</v>
      </c>
      <c r="L4578" s="5">
        <v>7</v>
      </c>
      <c r="M4578" s="5">
        <v>2025</v>
      </c>
      <c r="N4578" s="157">
        <v>240</v>
      </c>
      <c r="P4578" s="12"/>
      <c r="Q4578" s="7">
        <f t="shared" si="1071"/>
        <v>6974668.950000003</v>
      </c>
      <c r="R4578" s="44" t="str">
        <f>VLOOKUP(F4578,'Set up'!$A$2:$E$70,5,FALSE)</f>
        <v>Cash</v>
      </c>
    </row>
    <row r="4579" spans="1:18" ht="16.2" customHeight="1" x14ac:dyDescent="0.3">
      <c r="A4579" s="151" t="s">
        <v>4262</v>
      </c>
      <c r="B4579" s="5">
        <f t="shared" si="1068"/>
        <v>10</v>
      </c>
      <c r="C4579" s="5">
        <f t="shared" si="1069"/>
        <v>2025</v>
      </c>
      <c r="D4579" s="151" t="s">
        <v>4240</v>
      </c>
      <c r="E4579" s="5" t="str">
        <f>VLOOKUP(F4579,'Set up'!$A$2:$C$70,2,FALSE)</f>
        <v>C00000049</v>
      </c>
      <c r="F4579" s="152" t="s">
        <v>2728</v>
      </c>
      <c r="G4579" s="152" t="s">
        <v>4281</v>
      </c>
      <c r="H4579" s="151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0"/>
        <v>45957</v>
      </c>
      <c r="L4579" s="5">
        <v>7</v>
      </c>
      <c r="M4579" s="5">
        <v>2025</v>
      </c>
      <c r="N4579" s="157">
        <v>35</v>
      </c>
      <c r="P4579" s="12"/>
      <c r="Q4579" s="7">
        <f t="shared" si="1071"/>
        <v>6974284.950000003</v>
      </c>
      <c r="R4579" s="44" t="str">
        <f>VLOOKUP(F4579,'Set up'!$A$2:$E$70,5,FALSE)</f>
        <v>Cash</v>
      </c>
    </row>
    <row r="4580" spans="1:18" ht="16.2" customHeight="1" x14ac:dyDescent="0.3">
      <c r="A4580" s="151" t="s">
        <v>4262</v>
      </c>
      <c r="B4580" s="5">
        <f t="shared" si="1068"/>
        <v>10</v>
      </c>
      <c r="C4580" s="5">
        <f t="shared" si="1069"/>
        <v>2025</v>
      </c>
      <c r="D4580" s="151" t="s">
        <v>4240</v>
      </c>
      <c r="E4580" s="5" t="str">
        <f>VLOOKUP(F4580,'Set up'!$A$2:$C$70,2,FALSE)</f>
        <v>C00000049</v>
      </c>
      <c r="F4580" s="152" t="s">
        <v>2728</v>
      </c>
      <c r="G4580" s="152" t="s">
        <v>4282</v>
      </c>
      <c r="H4580" s="151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0"/>
        <v>45957</v>
      </c>
      <c r="L4580" s="5">
        <v>7</v>
      </c>
      <c r="M4580" s="5">
        <v>2025</v>
      </c>
      <c r="N4580" s="157">
        <v>35</v>
      </c>
      <c r="P4580" s="12"/>
      <c r="Q4580" s="7">
        <f t="shared" si="1071"/>
        <v>6972562.6500000032</v>
      </c>
      <c r="R4580" s="44" t="str">
        <f>VLOOKUP(F4580,'Set up'!$A$2:$E$70,5,FALSE)</f>
        <v>Cash</v>
      </c>
    </row>
    <row r="4581" spans="1:18" ht="16.2" customHeight="1" x14ac:dyDescent="0.3">
      <c r="A4581" s="151" t="s">
        <v>4263</v>
      </c>
      <c r="B4581" s="5">
        <f t="shared" si="1068"/>
        <v>10</v>
      </c>
      <c r="C4581" s="5">
        <f t="shared" si="1069"/>
        <v>2025</v>
      </c>
      <c r="D4581" s="151" t="s">
        <v>4241</v>
      </c>
      <c r="E4581" s="5" t="str">
        <f>VLOOKUP(F4581,'Set up'!$A$2:$C$70,2,FALSE)</f>
        <v>C00000061</v>
      </c>
      <c r="F4581" s="152" t="s">
        <v>3532</v>
      </c>
      <c r="G4581" s="152" t="s">
        <v>3122</v>
      </c>
      <c r="H4581" s="151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0"/>
        <v>45959</v>
      </c>
      <c r="L4581" s="5">
        <v>7</v>
      </c>
      <c r="M4581" s="5">
        <v>2025</v>
      </c>
      <c r="N4581" s="157">
        <v>7875</v>
      </c>
      <c r="P4581" s="12"/>
      <c r="Q4581" s="7">
        <f t="shared" si="1071"/>
        <v>6981835.1500000032</v>
      </c>
      <c r="R4581" s="44" t="str">
        <f>VLOOKUP(F4581,'Set up'!$A$2:$E$70,5,FALSE)</f>
        <v>Cash</v>
      </c>
    </row>
    <row r="4582" spans="1:18" ht="16.2" customHeight="1" x14ac:dyDescent="0.3">
      <c r="A4582" s="151" t="s">
        <v>4263</v>
      </c>
      <c r="B4582" s="5">
        <f t="shared" si="1068"/>
        <v>10</v>
      </c>
      <c r="C4582" s="5">
        <f t="shared" si="1069"/>
        <v>2025</v>
      </c>
      <c r="D4582" s="151" t="s">
        <v>4241</v>
      </c>
      <c r="E4582" s="5" t="str">
        <f>VLOOKUP(F4582,'Set up'!$A$2:$C$70,2,FALSE)</f>
        <v>C00000061</v>
      </c>
      <c r="F4582" s="152" t="s">
        <v>3532</v>
      </c>
      <c r="G4582" s="152" t="s">
        <v>2141</v>
      </c>
      <c r="H4582" s="151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0"/>
        <v>45959</v>
      </c>
      <c r="L4582" s="5">
        <v>7</v>
      </c>
      <c r="M4582" s="5">
        <v>2025</v>
      </c>
      <c r="N4582" s="157">
        <v>329.4</v>
      </c>
      <c r="P4582" s="12"/>
      <c r="Q4582" s="7">
        <f t="shared" si="1071"/>
        <v>6973091.1500000032</v>
      </c>
      <c r="R4582" s="44" t="str">
        <f>VLOOKUP(F4582,'Set up'!$A$2:$E$70,5,FALSE)</f>
        <v>Cash</v>
      </c>
    </row>
    <row r="4583" spans="1:18" ht="16.2" customHeight="1" x14ac:dyDescent="0.3">
      <c r="A4583" s="151" t="s">
        <v>4263</v>
      </c>
      <c r="B4583" s="5">
        <f t="shared" si="1068"/>
        <v>10</v>
      </c>
      <c r="C4583" s="5">
        <f t="shared" si="1069"/>
        <v>2025</v>
      </c>
      <c r="D4583" s="151" t="s">
        <v>4241</v>
      </c>
      <c r="E4583" s="5" t="str">
        <f>VLOOKUP(F4583,'Set up'!$A$2:$C$70,2,FALSE)</f>
        <v>C00000061</v>
      </c>
      <c r="F4583" s="152" t="s">
        <v>3532</v>
      </c>
      <c r="G4583" s="152" t="s">
        <v>46</v>
      </c>
      <c r="H4583" s="151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0"/>
        <v>45959</v>
      </c>
      <c r="L4583" s="5">
        <v>7</v>
      </c>
      <c r="M4583" s="5">
        <v>2025</v>
      </c>
      <c r="N4583" s="157">
        <v>575</v>
      </c>
      <c r="P4583" s="12"/>
      <c r="Q4583" s="7">
        <f t="shared" si="1071"/>
        <v>6974388.0500000035</v>
      </c>
      <c r="R4583" s="44" t="str">
        <f>VLOOKUP(F4583,'Set up'!$A$2:$E$70,5,FALSE)</f>
        <v>Cash</v>
      </c>
    </row>
    <row r="4584" spans="1:18" ht="16.2" customHeight="1" x14ac:dyDescent="0.3">
      <c r="A4584" s="151" t="s">
        <v>4263</v>
      </c>
      <c r="B4584" s="5">
        <f t="shared" si="1068"/>
        <v>10</v>
      </c>
      <c r="C4584" s="5">
        <f t="shared" si="1069"/>
        <v>2025</v>
      </c>
      <c r="D4584" s="151" t="s">
        <v>4242</v>
      </c>
      <c r="E4584" s="5" t="str">
        <f>VLOOKUP(F4584,'Set up'!$A$2:$C$70,2,FALSE)</f>
        <v>C00000019</v>
      </c>
      <c r="F4584" s="152" t="s">
        <v>400</v>
      </c>
      <c r="G4584" s="152" t="s">
        <v>2635</v>
      </c>
      <c r="H4584" s="151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0"/>
        <v>45959</v>
      </c>
      <c r="L4584" s="5">
        <v>7</v>
      </c>
      <c r="M4584" s="5">
        <v>2025</v>
      </c>
      <c r="N4584" s="157">
        <v>187.5</v>
      </c>
      <c r="P4584" s="12"/>
      <c r="Q4584" s="7">
        <f t="shared" si="1071"/>
        <v>6973580.3500000034</v>
      </c>
      <c r="R4584" s="44" t="str">
        <f>VLOOKUP(F4584,'Set up'!$A$2:$E$70,5,FALSE)</f>
        <v>Trsf</v>
      </c>
    </row>
    <row r="4585" spans="1:18" ht="16.2" customHeight="1" x14ac:dyDescent="0.3">
      <c r="A4585" s="151" t="s">
        <v>4263</v>
      </c>
      <c r="B4585" s="5">
        <f t="shared" si="1068"/>
        <v>10</v>
      </c>
      <c r="C4585" s="5">
        <f t="shared" si="1069"/>
        <v>2025</v>
      </c>
      <c r="D4585" s="151" t="s">
        <v>4242</v>
      </c>
      <c r="E4585" s="5" t="str">
        <f>VLOOKUP(F4585,'Set up'!$A$2:$C$70,2,FALSE)</f>
        <v>C00000019</v>
      </c>
      <c r="F4585" s="152" t="s">
        <v>400</v>
      </c>
      <c r="G4585" s="152" t="s">
        <v>945</v>
      </c>
      <c r="H4585" s="151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0"/>
        <v>45959</v>
      </c>
      <c r="L4585" s="5">
        <v>7</v>
      </c>
      <c r="M4585" s="5">
        <v>2025</v>
      </c>
      <c r="N4585" s="157">
        <v>115</v>
      </c>
      <c r="P4585" s="12"/>
      <c r="Q4585" s="7">
        <f t="shared" si="1071"/>
        <v>6978224.6500000032</v>
      </c>
      <c r="R4585" s="44" t="str">
        <f>VLOOKUP(F4585,'Set up'!$A$2:$E$70,5,FALSE)</f>
        <v>Trsf</v>
      </c>
    </row>
    <row r="4586" spans="1:18" ht="16.2" customHeight="1" x14ac:dyDescent="0.3">
      <c r="A4586" s="151" t="s">
        <v>4263</v>
      </c>
      <c r="B4586" s="5">
        <f t="shared" si="1068"/>
        <v>10</v>
      </c>
      <c r="C4586" s="5">
        <f t="shared" si="1069"/>
        <v>2025</v>
      </c>
      <c r="D4586" s="151" t="s">
        <v>4242</v>
      </c>
      <c r="E4586" s="5" t="str">
        <f>VLOOKUP(F4586,'Set up'!$A$2:$C$70,2,FALSE)</f>
        <v>C00000019</v>
      </c>
      <c r="F4586" s="152" t="s">
        <v>400</v>
      </c>
      <c r="G4586" s="152" t="s">
        <v>1469</v>
      </c>
      <c r="H4586" s="151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0"/>
        <v>45959</v>
      </c>
      <c r="L4586" s="5">
        <v>7</v>
      </c>
      <c r="M4586" s="5">
        <v>2025</v>
      </c>
      <c r="N4586" s="157">
        <v>390</v>
      </c>
      <c r="P4586" s="12"/>
      <c r="Q4586" s="7">
        <f t="shared" si="1071"/>
        <v>6979194.6500000032</v>
      </c>
      <c r="R4586" s="44" t="str">
        <f>VLOOKUP(F4586,'Set up'!$A$2:$E$70,5,FALSE)</f>
        <v>Trsf</v>
      </c>
    </row>
    <row r="4587" spans="1:18" ht="16.2" customHeight="1" x14ac:dyDescent="0.3">
      <c r="A4587" s="151" t="s">
        <v>4264</v>
      </c>
      <c r="B4587" s="5">
        <f t="shared" si="1068"/>
        <v>10</v>
      </c>
      <c r="C4587" s="5">
        <f t="shared" si="1069"/>
        <v>2025</v>
      </c>
      <c r="D4587" s="151" t="s">
        <v>4243</v>
      </c>
      <c r="E4587" s="5" t="e">
        <f>VLOOKUP(F4587,'Set up'!$A$2:$C$70,2,FALSE)</f>
        <v>#N/A</v>
      </c>
      <c r="F4587" s="152" t="s">
        <v>4130</v>
      </c>
      <c r="G4587" s="152" t="s">
        <v>3122</v>
      </c>
      <c r="H4587" s="151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0"/>
        <v>#N/A</v>
      </c>
      <c r="L4587" s="5">
        <v>7</v>
      </c>
      <c r="M4587" s="5">
        <v>2025</v>
      </c>
      <c r="N4587" s="157">
        <v>1687.5</v>
      </c>
      <c r="P4587" s="12"/>
      <c r="Q4587" s="7">
        <f t="shared" si="1071"/>
        <v>6981067.1500000032</v>
      </c>
      <c r="R4587" s="44" t="e">
        <f>VLOOKUP(F4587,'Set up'!$A$2:$E$70,5,FALSE)</f>
        <v>#N/A</v>
      </c>
    </row>
    <row r="4588" spans="1:18" ht="16.2" customHeight="1" x14ac:dyDescent="0.3">
      <c r="A4588" s="151" t="s">
        <v>4264</v>
      </c>
      <c r="B4588" s="5">
        <f t="shared" si="1068"/>
        <v>10</v>
      </c>
      <c r="C4588" s="5">
        <f t="shared" si="1069"/>
        <v>2025</v>
      </c>
      <c r="D4588" s="151" t="s">
        <v>4243</v>
      </c>
      <c r="E4588" s="5" t="e">
        <f>VLOOKUP(F4588,'Set up'!$A$2:$C$70,2,FALSE)</f>
        <v>#N/A</v>
      </c>
      <c r="F4588" s="152" t="s">
        <v>4130</v>
      </c>
      <c r="G4588" s="152" t="s">
        <v>707</v>
      </c>
      <c r="H4588" s="151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0"/>
        <v>#N/A</v>
      </c>
      <c r="L4588" s="5">
        <v>7</v>
      </c>
      <c r="M4588" s="5">
        <v>2025</v>
      </c>
      <c r="N4588" s="157">
        <v>394.2</v>
      </c>
      <c r="P4588" s="12"/>
      <c r="Q4588" s="7">
        <f t="shared" si="1071"/>
        <v>6982221.3500000034</v>
      </c>
      <c r="R4588" s="44" t="e">
        <f>VLOOKUP(F4588,'Set up'!$A$2:$E$70,5,FALSE)</f>
        <v>#N/A</v>
      </c>
    </row>
    <row r="4589" spans="1:18" ht="16.2" customHeight="1" x14ac:dyDescent="0.3">
      <c r="A4589" s="151" t="s">
        <v>4264</v>
      </c>
      <c r="B4589" s="5">
        <f t="shared" si="1068"/>
        <v>10</v>
      </c>
      <c r="C4589" s="5">
        <f t="shared" si="1069"/>
        <v>2025</v>
      </c>
      <c r="D4589" s="151" t="s">
        <v>4243</v>
      </c>
      <c r="E4589" s="5" t="e">
        <f>VLOOKUP(F4589,'Set up'!$A$2:$C$70,2,FALSE)</f>
        <v>#N/A</v>
      </c>
      <c r="F4589" s="152" t="s">
        <v>4130</v>
      </c>
      <c r="G4589" s="152" t="s">
        <v>2556</v>
      </c>
      <c r="H4589" s="151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0"/>
        <v>#N/A</v>
      </c>
      <c r="L4589" s="5">
        <v>7</v>
      </c>
      <c r="M4589" s="5">
        <v>2025</v>
      </c>
      <c r="N4589" s="157">
        <v>394.2</v>
      </c>
      <c r="P4589" s="12"/>
      <c r="Q4589" s="7">
        <f t="shared" si="1071"/>
        <v>6982732.950000003</v>
      </c>
      <c r="R4589" s="44" t="e">
        <f>VLOOKUP(F4589,'Set up'!$A$2:$E$70,5,FALSE)</f>
        <v>#N/A</v>
      </c>
    </row>
    <row r="4590" spans="1:18" ht="16.2" customHeight="1" x14ac:dyDescent="0.3">
      <c r="A4590" s="151" t="s">
        <v>4264</v>
      </c>
      <c r="B4590" s="5">
        <f t="shared" si="1068"/>
        <v>10</v>
      </c>
      <c r="C4590" s="5">
        <f t="shared" si="1069"/>
        <v>2025</v>
      </c>
      <c r="D4590" s="151" t="s">
        <v>4243</v>
      </c>
      <c r="E4590" s="5" t="e">
        <f>VLOOKUP(F4590,'Set up'!$A$2:$C$70,2,FALSE)</f>
        <v>#N/A</v>
      </c>
      <c r="F4590" s="152" t="s">
        <v>4130</v>
      </c>
      <c r="G4590" s="152" t="s">
        <v>4204</v>
      </c>
      <c r="H4590" s="151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0"/>
        <v>#N/A</v>
      </c>
      <c r="L4590" s="5">
        <v>7</v>
      </c>
      <c r="M4590" s="5">
        <v>2025</v>
      </c>
      <c r="N4590" s="157">
        <v>320</v>
      </c>
      <c r="P4590" s="12"/>
      <c r="Q4590" s="7">
        <f t="shared" si="1071"/>
        <v>6982751.3500000034</v>
      </c>
      <c r="R4590" s="44" t="e">
        <f>VLOOKUP(F4590,'Set up'!$A$2:$E$70,5,FALSE)</f>
        <v>#N/A</v>
      </c>
    </row>
    <row r="4591" spans="1:18" ht="16.2" customHeight="1" x14ac:dyDescent="0.3">
      <c r="A4591" s="151" t="s">
        <v>4264</v>
      </c>
      <c r="B4591" s="5">
        <f t="shared" ref="B4591:B4593" si="1072">MONTH(A4591)</f>
        <v>10</v>
      </c>
      <c r="C4591" s="5">
        <f t="shared" ref="C4591:C4593" si="1073">YEAR(A4591)</f>
        <v>2025</v>
      </c>
      <c r="D4591" s="151" t="s">
        <v>4243</v>
      </c>
      <c r="E4591" s="5" t="e">
        <f>VLOOKUP(F4591,'Set up'!$A$2:$C$70,2,FALSE)</f>
        <v>#N/A</v>
      </c>
      <c r="F4591" s="152" t="s">
        <v>4130</v>
      </c>
      <c r="G4591" s="152" t="s">
        <v>1405</v>
      </c>
      <c r="H4591" s="151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3" si="1074">A4591+J4591</f>
        <v>#N/A</v>
      </c>
      <c r="L4591" s="5">
        <v>7</v>
      </c>
      <c r="M4591" s="5">
        <v>2025</v>
      </c>
      <c r="N4591" s="157">
        <v>96</v>
      </c>
      <c r="P4591" s="12"/>
      <c r="Q4591" s="7">
        <f t="shared" ref="Q4591:Q4593" si="1075">SUM(Q4398+N4591)</f>
        <v>6982398.1500000032</v>
      </c>
      <c r="R4591" s="44" t="e">
        <f>VLOOKUP(F4591,'Set up'!$A$2:$E$70,5,FALSE)</f>
        <v>#N/A</v>
      </c>
    </row>
    <row r="4592" spans="1:18" ht="16.2" customHeight="1" x14ac:dyDescent="0.3">
      <c r="A4592" s="151" t="s">
        <v>4264</v>
      </c>
      <c r="B4592" s="5">
        <f t="shared" si="1072"/>
        <v>10</v>
      </c>
      <c r="C4592" s="5">
        <f t="shared" si="1073"/>
        <v>2025</v>
      </c>
      <c r="D4592" s="151" t="s">
        <v>4243</v>
      </c>
      <c r="E4592" s="5" t="e">
        <f>VLOOKUP(F4592,'Set up'!$A$2:$C$70,2,FALSE)</f>
        <v>#N/A</v>
      </c>
      <c r="F4592" s="152" t="s">
        <v>4130</v>
      </c>
      <c r="G4592" s="152" t="s">
        <v>2144</v>
      </c>
      <c r="H4592" s="151">
        <v>1</v>
      </c>
      <c r="I4592" s="5" t="e">
        <f>VLOOKUP(F4592,'Set up'!$A$2:$C$70,3,FALSE)</f>
        <v>#N/A</v>
      </c>
      <c r="J4592" s="5" t="e">
        <f>VLOOKUP(F4592,'Set up'!$A$2:$D$70,4,FALSE)</f>
        <v>#N/A</v>
      </c>
      <c r="K4592" s="4" t="e">
        <f t="shared" si="1074"/>
        <v>#N/A</v>
      </c>
      <c r="L4592" s="5">
        <v>7</v>
      </c>
      <c r="M4592" s="5">
        <v>2025</v>
      </c>
      <c r="N4592" s="157">
        <v>286</v>
      </c>
      <c r="P4592" s="12"/>
      <c r="Q4592" s="7">
        <f t="shared" si="1075"/>
        <v>6982943.1500000032</v>
      </c>
      <c r="R4592" s="44" t="e">
        <f>VLOOKUP(F4592,'Set up'!$A$2:$E$70,5,FALSE)</f>
        <v>#N/A</v>
      </c>
    </row>
    <row r="4593" spans="1:18" ht="16.2" customHeight="1" x14ac:dyDescent="0.3">
      <c r="A4593" s="151"/>
      <c r="D4593" s="151"/>
      <c r="F4593" s="152"/>
      <c r="G4593" s="152"/>
      <c r="H4593" s="105"/>
      <c r="K4593" s="4"/>
      <c r="N4593" s="135"/>
      <c r="P4593" s="12"/>
      <c r="Q4593" s="7"/>
      <c r="R4593" s="44"/>
    </row>
    <row r="4594" spans="1:18" ht="16.2" customHeight="1" x14ac:dyDescent="0.3">
      <c r="A4594" s="4"/>
      <c r="F4594" s="132"/>
      <c r="G4594" s="133"/>
      <c r="K4594" s="4"/>
      <c r="N4594" s="12"/>
      <c r="O4594" s="12"/>
      <c r="P4594" s="12"/>
      <c r="Q4594" s="7"/>
      <c r="R4594" s="44"/>
    </row>
    <row r="4595" spans="1:18" ht="15" customHeight="1" x14ac:dyDescent="0.3">
      <c r="A4595" s="4"/>
      <c r="G4595" s="99"/>
      <c r="K4595" s="4"/>
      <c r="Q4595" s="7"/>
      <c r="R4595" s="44"/>
    </row>
    <row r="4596" spans="1:18" x14ac:dyDescent="0.3">
      <c r="K4596" s="4"/>
      <c r="Q4596" s="51"/>
    </row>
    <row r="4597" spans="1:18" x14ac:dyDescent="0.3">
      <c r="K4597" s="11" t="s">
        <v>194</v>
      </c>
      <c r="N4597" s="30">
        <f>SUM(N2:N4596)</f>
        <v>7642880.4500000095</v>
      </c>
      <c r="O4597" s="32">
        <f>SUM(O2:O4596)</f>
        <v>-6212715.1500000041</v>
      </c>
      <c r="P4597" s="34">
        <f>SUM(P2:P4596)</f>
        <v>782669.10000000009</v>
      </c>
      <c r="Q4597" s="52">
        <f>SUM(N4597+O4597)</f>
        <v>1430165.3000000054</v>
      </c>
    </row>
    <row r="4598" spans="1:18" x14ac:dyDescent="0.3">
      <c r="N4598" s="31" t="s">
        <v>197</v>
      </c>
      <c r="O4598" s="33" t="s">
        <v>195</v>
      </c>
      <c r="P4598" s="35" t="s">
        <v>196</v>
      </c>
      <c r="Q4598" s="53"/>
    </row>
    <row r="4599" spans="1:18" x14ac:dyDescent="0.3">
      <c r="N4599" s="28"/>
      <c r="O4599" s="28"/>
      <c r="P4599" s="28"/>
      <c r="Q4599" s="28"/>
    </row>
    <row r="4600" spans="1:18" x14ac:dyDescent="0.3">
      <c r="Q4600" s="51"/>
    </row>
    <row r="4601" spans="1:18" x14ac:dyDescent="0.3">
      <c r="O4601" s="32">
        <f>SUM(O4597)</f>
        <v>-6212715.1500000041</v>
      </c>
      <c r="P4601" s="27" t="s">
        <v>193</v>
      </c>
      <c r="Q4601" s="54" t="s">
        <v>195</v>
      </c>
    </row>
    <row r="4602" spans="1:18" x14ac:dyDescent="0.3">
      <c r="O4602" s="6">
        <v>0.5</v>
      </c>
      <c r="P4602" s="27" t="s">
        <v>193</v>
      </c>
      <c r="Q4602" s="50" t="s">
        <v>284</v>
      </c>
    </row>
    <row r="4603" spans="1:18" x14ac:dyDescent="0.3">
      <c r="P4603" s="27"/>
      <c r="Q4603" s="50"/>
    </row>
    <row r="4604" spans="1:18" ht="16.2" thickBot="1" x14ac:dyDescent="0.35">
      <c r="O4604" s="29">
        <f>SUM(O4601:O4603)</f>
        <v>-6212714.6500000041</v>
      </c>
      <c r="P4604" s="27" t="s">
        <v>193</v>
      </c>
      <c r="Q4604" s="49" t="s">
        <v>3968</v>
      </c>
    </row>
    <row r="4605" spans="1:18" ht="16.2" thickTop="1" x14ac:dyDescent="0.3">
      <c r="Q4605" s="51"/>
    </row>
    <row r="4606" spans="1:18" x14ac:dyDescent="0.3">
      <c r="Q4606" s="5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7" sqref="A67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2025-11-10T14:31:42Z</dcterms:modified>
</cp:coreProperties>
</file>