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raz Zaheer\Desktop\"/>
    </mc:Choice>
  </mc:AlternateContent>
  <bookViews>
    <workbookView xWindow="0" yWindow="0" windowWidth="20490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3" i="1" l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12" i="1"/>
  <c r="I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12" i="1"/>
  <c r="H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12" i="1"/>
  <c r="F12" i="1"/>
  <c r="I31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E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D12" i="1"/>
  <c r="H11" i="1"/>
  <c r="L11" i="1" a="1"/>
  <c r="L11" i="1" s="1"/>
  <c r="K11" i="1"/>
  <c r="J11" i="1"/>
  <c r="I11" i="1"/>
  <c r="O11" i="1" l="1"/>
  <c r="M11" i="1"/>
  <c r="N11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D13" i="1"/>
  <c r="G13" i="1" s="1"/>
  <c r="D14" i="1"/>
  <c r="G14" i="1" s="1"/>
  <c r="D15" i="1"/>
  <c r="G15" i="1" s="1"/>
  <c r="D16" i="1"/>
  <c r="D17" i="1"/>
  <c r="G17" i="1" s="1"/>
  <c r="D18" i="1"/>
  <c r="G18" i="1" s="1"/>
  <c r="D19" i="1"/>
  <c r="D20" i="1"/>
  <c r="G20" i="1" s="1"/>
  <c r="D21" i="1"/>
  <c r="G21" i="1" s="1"/>
  <c r="D22" i="1"/>
  <c r="G22" i="1" s="1"/>
  <c r="D23" i="1"/>
  <c r="G23" i="1" s="1"/>
  <c r="D24" i="1"/>
  <c r="G24" i="1" s="1"/>
  <c r="D25" i="1"/>
  <c r="G25" i="1" s="1"/>
  <c r="D26" i="1"/>
  <c r="G26" i="1" s="1"/>
  <c r="D27" i="1"/>
  <c r="G27" i="1" s="1"/>
  <c r="D28" i="1"/>
  <c r="G28" i="1" s="1"/>
  <c r="D29" i="1"/>
  <c r="G29" i="1" s="1"/>
  <c r="D30" i="1"/>
  <c r="D31" i="1"/>
  <c r="G31" i="1" s="1"/>
  <c r="G12" i="1"/>
  <c r="G16" i="1" l="1"/>
  <c r="G30" i="1"/>
  <c r="G19" i="1"/>
</calcChain>
</file>

<file path=xl/sharedStrings.xml><?xml version="1.0" encoding="utf-8"?>
<sst xmlns="http://schemas.openxmlformats.org/spreadsheetml/2006/main" count="18" uniqueCount="18">
  <si>
    <t>Formula Used</t>
  </si>
  <si>
    <r>
      <t>(m/2</t>
    </r>
    <r>
      <rPr>
        <sz val="11"/>
        <color theme="1"/>
        <rFont val="Calibri"/>
        <family val="2"/>
      </rPr>
      <t>πkT)</t>
    </r>
    <r>
      <rPr>
        <vertAlign val="superscript"/>
        <sz val="11"/>
        <color theme="1"/>
        <rFont val="Calibri"/>
        <family val="2"/>
      </rPr>
      <t>3/2</t>
    </r>
    <r>
      <rPr>
        <sz val="11"/>
        <color theme="1"/>
        <rFont val="Calibri"/>
        <family val="2"/>
      </rPr>
      <t xml:space="preserve"> exp (-mc</t>
    </r>
    <r>
      <rPr>
        <vertAlign val="super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>/2kT) 4πc</t>
    </r>
    <r>
      <rPr>
        <vertAlign val="superscript"/>
        <sz val="11"/>
        <color theme="1"/>
        <rFont val="Calibri"/>
        <family val="2"/>
      </rPr>
      <t>2</t>
    </r>
  </si>
  <si>
    <t>mass of Helium</t>
  </si>
  <si>
    <t>k (J/K)</t>
  </si>
  <si>
    <t>π</t>
  </si>
  <si>
    <t>Speed</t>
  </si>
  <si>
    <t xml:space="preserve">S. No. </t>
  </si>
  <si>
    <t>Temp(K)</t>
  </si>
  <si>
    <t>300 K</t>
  </si>
  <si>
    <t>f( c )</t>
  </si>
  <si>
    <t>To calculate values of Maxwell Boltzmann distribution as a function of molecular speeds for Helium gas at 300K ,500k and 1000k using the given information and  plot disribution function f[c] against c for all the three temperature</t>
  </si>
  <si>
    <t>Constants</t>
  </si>
  <si>
    <r>
      <t>B (exp (-mc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/2kT)</t>
    </r>
  </si>
  <si>
    <r>
      <t>C (4πc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</si>
  <si>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500 K</t>
  </si>
  <si>
    <r>
      <t>A(m/2πkT)</t>
    </r>
    <r>
      <rPr>
        <vertAlign val="superscript"/>
        <sz val="11"/>
        <color theme="1"/>
        <rFont val="Calibri"/>
        <family val="2"/>
        <scheme val="minor"/>
      </rPr>
      <t>3/2</t>
    </r>
  </si>
  <si>
    <t>1000 K</t>
  </si>
  <si>
    <t>f[c]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</si>
</sst>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11" fontId="0" fillId="0" borderId="1" xfId="0" applyNumberFormat="1" applyBorder="1" applyAlignment="1"/>
    <xf numFmtId="0" fontId="0" fillId="0" borderId="1" xfId="0" applyBorder="1" applyAlignment="1"/>
    <xf numFmtId="0" fontId="0" fillId="0" borderId="0" xfId="0" applyBorder="1" applyAlignment="1"/>
    <xf numFmtId="11" fontId="0" fillId="0" borderId="0" xfId="0" applyNumberFormat="1" applyBorder="1" applyAlignment="1"/>
    <xf numFmtId="164" fontId="0" fillId="0" borderId="1" xfId="0" applyNumberFormat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2" borderId="1" xfId="0" applyFill="1" applyBorder="1"/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Maxwell</a:t>
            </a:r>
            <a:r>
              <a:rPr lang="en-US" baseline="0"/>
              <a:t> Boltzmann Distribution Function vs Molecular Speed for Helium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300 K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Sheet1!$C$12:$C$31</c:f>
              <c:numCache>
                <c:formatCode>General</c:formatCode>
                <c:ptCount val="20"/>
                <c:pt idx="0">
                  <c:v>10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  <c:pt idx="6">
                  <c:v>1200</c:v>
                </c:pt>
                <c:pt idx="7">
                  <c:v>1400</c:v>
                </c:pt>
                <c:pt idx="8">
                  <c:v>1600</c:v>
                </c:pt>
                <c:pt idx="9">
                  <c:v>1800</c:v>
                </c:pt>
                <c:pt idx="10">
                  <c:v>2000</c:v>
                </c:pt>
                <c:pt idx="11">
                  <c:v>2200</c:v>
                </c:pt>
                <c:pt idx="12">
                  <c:v>2400</c:v>
                </c:pt>
                <c:pt idx="13">
                  <c:v>2600</c:v>
                </c:pt>
                <c:pt idx="14">
                  <c:v>2800</c:v>
                </c:pt>
                <c:pt idx="15">
                  <c:v>3000</c:v>
                </c:pt>
                <c:pt idx="16">
                  <c:v>3200</c:v>
                </c:pt>
                <c:pt idx="17">
                  <c:v>3400</c:v>
                </c:pt>
                <c:pt idx="18">
                  <c:v>3600</c:v>
                </c:pt>
                <c:pt idx="19">
                  <c:v>3800</c:v>
                </c:pt>
              </c:numCache>
            </c:numRef>
          </c:xVal>
          <c:yVal>
            <c:numRef>
              <c:f>Sheet1!$G$12:$G$31</c:f>
              <c:numCache>
                <c:formatCode>General</c:formatCode>
                <c:ptCount val="20"/>
                <c:pt idx="0">
                  <c:v>1.6099677672294371E-7</c:v>
                </c:pt>
                <c:pt idx="1">
                  <c:v>6.2379773258092912E-5</c:v>
                </c:pt>
                <c:pt idx="2">
                  <c:v>2.2672511487265606E-4</c:v>
                </c:pt>
                <c:pt idx="3">
                  <c:v>4.3485242317619949E-4</c:v>
                </c:pt>
                <c:pt idx="4">
                  <c:v>6.1821994445459378E-4</c:v>
                </c:pt>
                <c:pt idx="5">
                  <c:v>7.2468718269403439E-4</c:v>
                </c:pt>
                <c:pt idx="6">
                  <c:v>7.3445385202464673E-4</c:v>
                </c:pt>
                <c:pt idx="7">
                  <c:v>6.6004482623094546E-4</c:v>
                </c:pt>
                <c:pt idx="8">
                  <c:v>5.3399422764516247E-4</c:v>
                </c:pt>
                <c:pt idx="9">
                  <c:v>3.9272155881307715E-4</c:v>
                </c:pt>
                <c:pt idx="10">
                  <c:v>2.6430583921146719E-4</c:v>
                </c:pt>
                <c:pt idx="11">
                  <c:v>1.6355471193764436E-4</c:v>
                </c:pt>
                <c:pt idx="12">
                  <c:v>9.3384546217108787E-5</c:v>
                </c:pt>
                <c:pt idx="13">
                  <c:v>4.9328505069189948E-5</c:v>
                </c:pt>
                <c:pt idx="14">
                  <c:v>2.4156274049093979E-5</c:v>
                </c:pt>
                <c:pt idx="15">
                  <c:v>1.0984566443190254E-5</c:v>
                </c:pt>
                <c:pt idx="16">
                  <c:v>4.6444125623947881E-6</c:v>
                </c:pt>
                <c:pt idx="17">
                  <c:v>1.827860258897775E-6</c:v>
                </c:pt>
                <c:pt idx="18">
                  <c:v>6.7020610315241899E-7</c:v>
                </c:pt>
                <c:pt idx="19">
                  <c:v>2.2911455982861076E-7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C9F-4C67-AC47-5DEDA1D6BF77}"/>
            </c:ext>
          </c:extLst>
        </c:ser>
        <c:ser>
          <c:idx val="1"/>
          <c:order val="1"/>
          <c:tx>
            <c:v>500 K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Sheet1!$C$12:$C$31</c:f>
              <c:numCache>
                <c:formatCode>General</c:formatCode>
                <c:ptCount val="20"/>
                <c:pt idx="0">
                  <c:v>10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  <c:pt idx="6">
                  <c:v>1200</c:v>
                </c:pt>
                <c:pt idx="7">
                  <c:v>1400</c:v>
                </c:pt>
                <c:pt idx="8">
                  <c:v>1600</c:v>
                </c:pt>
                <c:pt idx="9">
                  <c:v>1800</c:v>
                </c:pt>
                <c:pt idx="10">
                  <c:v>2000</c:v>
                </c:pt>
                <c:pt idx="11">
                  <c:v>2200</c:v>
                </c:pt>
                <c:pt idx="12">
                  <c:v>2400</c:v>
                </c:pt>
                <c:pt idx="13">
                  <c:v>2600</c:v>
                </c:pt>
                <c:pt idx="14">
                  <c:v>2800</c:v>
                </c:pt>
                <c:pt idx="15">
                  <c:v>3000</c:v>
                </c:pt>
                <c:pt idx="16">
                  <c:v>3200</c:v>
                </c:pt>
                <c:pt idx="17">
                  <c:v>3400</c:v>
                </c:pt>
                <c:pt idx="18">
                  <c:v>3600</c:v>
                </c:pt>
                <c:pt idx="19">
                  <c:v>3800</c:v>
                </c:pt>
              </c:numCache>
            </c:numRef>
          </c:xVal>
          <c:yVal>
            <c:numRef>
              <c:f>Sheet1!$K$12:$K$31</c:f>
              <c:numCache>
                <c:formatCode>General</c:formatCode>
                <c:ptCount val="20"/>
                <c:pt idx="0">
                  <c:v>7.4826929567762578E-8</c:v>
                </c:pt>
                <c:pt idx="1">
                  <c:v>2.936418068564626E-5</c:v>
                </c:pt>
                <c:pt idx="2">
                  <c:v>1.1089587386798603E-4</c:v>
                </c:pt>
                <c:pt idx="3">
                  <c:v>2.2672204652215419E-4</c:v>
                </c:pt>
                <c:pt idx="4">
                  <c:v>3.5247264113066488E-4</c:v>
                </c:pt>
                <c:pt idx="5">
                  <c:v>4.635087789772235E-4</c:v>
                </c:pt>
                <c:pt idx="6">
                  <c:v>5.4061901972560071E-4</c:v>
                </c:pt>
                <c:pt idx="7">
                  <c:v>5.7360655195285598E-4</c:v>
                </c:pt>
                <c:pt idx="8">
                  <c:v>5.6206370222971049E-4</c:v>
                </c:pt>
                <c:pt idx="9">
                  <c:v>5.1361354208628385E-4</c:v>
                </c:pt>
                <c:pt idx="10">
                  <c:v>4.4061133698597324E-4</c:v>
                </c:pt>
                <c:pt idx="11">
                  <c:v>3.5653617178816363E-4</c:v>
                </c:pt>
                <c:pt idx="12">
                  <c:v>2.7308737137829127E-4</c:v>
                </c:pt>
                <c:pt idx="13">
                  <c:v>1.9852036588117889E-4</c:v>
                </c:pt>
                <c:pt idx="14">
                  <c:v>1.3724989155246067E-4</c:v>
                </c:pt>
                <c:pt idx="15">
                  <c:v>9.0392910876139433E-5</c:v>
                </c:pt>
                <c:pt idx="16">
                  <c:v>5.678662701335528E-5</c:v>
                </c:pt>
                <c:pt idx="17">
                  <c:v>3.4065639335980607E-5</c:v>
                </c:pt>
                <c:pt idx="18">
                  <c:v>1.9531457086390998E-5</c:v>
                </c:pt>
                <c:pt idx="19">
                  <c:v>1.0710903502219825E-5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C9F-4C67-AC47-5DEDA1D6BF77}"/>
            </c:ext>
          </c:extLst>
        </c:ser>
        <c:ser>
          <c:idx val="2"/>
          <c:order val="2"/>
          <c:tx>
            <c:v>1000 K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Sheet1!$C$12:$C$31</c:f>
              <c:numCache>
                <c:formatCode>General</c:formatCode>
                <c:ptCount val="20"/>
                <c:pt idx="0">
                  <c:v>10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  <c:pt idx="6">
                  <c:v>1200</c:v>
                </c:pt>
                <c:pt idx="7">
                  <c:v>1400</c:v>
                </c:pt>
                <c:pt idx="8">
                  <c:v>1600</c:v>
                </c:pt>
                <c:pt idx="9">
                  <c:v>1800</c:v>
                </c:pt>
                <c:pt idx="10">
                  <c:v>2000</c:v>
                </c:pt>
                <c:pt idx="11">
                  <c:v>2200</c:v>
                </c:pt>
                <c:pt idx="12">
                  <c:v>2400</c:v>
                </c:pt>
                <c:pt idx="13">
                  <c:v>2600</c:v>
                </c:pt>
                <c:pt idx="14">
                  <c:v>2800</c:v>
                </c:pt>
                <c:pt idx="15">
                  <c:v>3000</c:v>
                </c:pt>
                <c:pt idx="16">
                  <c:v>3200</c:v>
                </c:pt>
                <c:pt idx="17">
                  <c:v>3400</c:v>
                </c:pt>
                <c:pt idx="18">
                  <c:v>3600</c:v>
                </c:pt>
                <c:pt idx="19">
                  <c:v>3800</c:v>
                </c:pt>
              </c:numCache>
            </c:numRef>
          </c:xVal>
          <c:yVal>
            <c:numRef>
              <c:f>Sheet1!$O$12:$O$31</c:f>
              <c:numCache>
                <c:formatCode>General</c:formatCode>
                <c:ptCount val="20"/>
                <c:pt idx="0">
                  <c:v>2.6455948249569181E-8</c:v>
                </c:pt>
                <c:pt idx="1">
                  <c:v>1.0481738230618017E-5</c:v>
                </c:pt>
                <c:pt idx="2">
                  <c:v>4.07391585943064E-5</c:v>
                </c:pt>
                <c:pt idx="3">
                  <c:v>8.7376067944177098E-5</c:v>
                </c:pt>
                <c:pt idx="4">
                  <c:v>1.4526034233862606E-4</c:v>
                </c:pt>
                <c:pt idx="5">
                  <c:v>2.082204362594385E-4</c:v>
                </c:pt>
                <c:pt idx="6">
                  <c:v>2.6984928790957477E-4</c:v>
                </c:pt>
                <c:pt idx="7">
                  <c:v>3.2428693897687072E-4</c:v>
                </c:pt>
                <c:pt idx="8">
                  <c:v>3.668657110210571E-4</c:v>
                </c:pt>
                <c:pt idx="9">
                  <c:v>3.9453461085794727E-4</c:v>
                </c:pt>
                <c:pt idx="10">
                  <c:v>4.060244617813947E-4</c:v>
                </c:pt>
                <c:pt idx="11">
                  <c:v>4.017619925881879E-4</c:v>
                </c:pt>
                <c:pt idx="12">
                  <c:v>3.8358041107685724E-4</c:v>
                </c:pt>
                <c:pt idx="13">
                  <c:v>3.5429926502078139E-4</c:v>
                </c:pt>
                <c:pt idx="14">
                  <c:v>3.1725494952397539E-4</c:v>
                </c:pt>
                <c:pt idx="15">
                  <c:v>2.7585623893187157E-4</c:v>
                </c:pt>
                <c:pt idx="16">
                  <c:v>2.3322085598203628E-4</c:v>
                </c:pt>
                <c:pt idx="17">
                  <c:v>1.919250043181008E-4</c:v>
                </c:pt>
                <c:pt idx="18">
                  <c:v>1.5387362764356932E-4</c:v>
                </c:pt>
                <c:pt idx="19">
                  <c:v>1.2027933544018544E-4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C9F-4C67-AC47-5DEDA1D6BF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9962752"/>
        <c:axId val="329962360"/>
      </c:scatterChart>
      <c:valAx>
        <c:axId val="329962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Molecular</a:t>
                </a:r>
                <a:r>
                  <a:rPr lang="en-US" baseline="0"/>
                  <a:t> Speeds (m/s)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9962360"/>
        <c:crosses val="autoZero"/>
        <c:crossBetween val="midCat"/>
      </c:valAx>
      <c:valAx>
        <c:axId val="329962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f[c]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9962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9526</xdr:colOff>
      <xdr:row>32</xdr:row>
      <xdr:rowOff>14286</xdr:rowOff>
    </xdr:from>
    <xdr:to>
      <xdr:col>12</xdr:col>
      <xdr:colOff>9525</xdr:colOff>
      <xdr:row>48</xdr:row>
      <xdr:rowOff>171449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31"/>
  <sheetViews>
    <sheetView tabSelected="1" topLeftCell="A26" zoomScale="90" zoomScaleNormal="90" workbookViewId="0">
      <selection activeCell="B36" sqref="B36"/>
    </sheetView>
  </sheetViews>
  <sheetFormatPr defaultRowHeight="15" x14ac:dyDescent="0.25"/>
  <cols>
    <col min="4" max="4" width="13.140625" customWidth="1"/>
    <col min="5" max="5" width="15.85546875" customWidth="1"/>
    <col min="7" max="7" width="12" bestFit="1" customWidth="1"/>
    <col min="8" max="8" width="13.140625" customWidth="1"/>
    <col min="9" max="9" width="16.7109375" customWidth="1"/>
    <col min="11" max="11" width="12" bestFit="1" customWidth="1"/>
    <col min="12" max="12" width="14.5703125" customWidth="1"/>
    <col min="13" max="13" width="18.140625" customWidth="1"/>
    <col min="14" max="14" width="9.140625" customWidth="1"/>
    <col min="15" max="15" width="12" bestFit="1" customWidth="1"/>
  </cols>
  <sheetData>
    <row r="2" spans="2:18" x14ac:dyDescent="0.25">
      <c r="B2" s="1" t="s">
        <v>10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2:18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5" spans="2:18" x14ac:dyDescent="0.25">
      <c r="C5" s="9" t="s">
        <v>0</v>
      </c>
      <c r="D5" s="9"/>
      <c r="E5" s="9"/>
      <c r="F5" s="9"/>
      <c r="G5" s="9"/>
      <c r="I5" s="11" t="s">
        <v>11</v>
      </c>
      <c r="J5" s="11"/>
      <c r="L5" s="6"/>
    </row>
    <row r="6" spans="2:18" ht="18.75" x14ac:dyDescent="0.35">
      <c r="C6" s="10" t="s">
        <v>17</v>
      </c>
      <c r="D6" s="2" t="s">
        <v>1</v>
      </c>
      <c r="E6" s="2"/>
      <c r="F6" s="2"/>
      <c r="G6" s="2"/>
      <c r="I6" s="12" t="s">
        <v>2</v>
      </c>
      <c r="J6" s="4">
        <v>6.6100000000000002E-27</v>
      </c>
      <c r="L6" s="6"/>
    </row>
    <row r="7" spans="2:18" x14ac:dyDescent="0.25">
      <c r="I7" s="12" t="s">
        <v>3</v>
      </c>
      <c r="J7" s="4">
        <v>1.3800000000000001E-23</v>
      </c>
      <c r="L7" s="7"/>
    </row>
    <row r="8" spans="2:18" x14ac:dyDescent="0.25">
      <c r="C8" s="14" t="s">
        <v>7</v>
      </c>
      <c r="D8" s="3">
        <v>300</v>
      </c>
      <c r="E8" s="3">
        <v>500</v>
      </c>
      <c r="F8" s="3">
        <v>1000</v>
      </c>
      <c r="I8" s="13" t="s">
        <v>4</v>
      </c>
      <c r="J8" s="5">
        <v>3.14</v>
      </c>
      <c r="L8" s="6"/>
    </row>
    <row r="10" spans="2:18" x14ac:dyDescent="0.25">
      <c r="B10" s="15" t="s">
        <v>6</v>
      </c>
      <c r="C10" s="15" t="s">
        <v>5</v>
      </c>
      <c r="D10" s="17" t="s">
        <v>8</v>
      </c>
      <c r="E10" s="18"/>
      <c r="F10" s="18"/>
      <c r="G10" s="19"/>
      <c r="H10" s="9" t="s">
        <v>14</v>
      </c>
      <c r="I10" s="9"/>
      <c r="J10" s="9"/>
      <c r="K10" s="9"/>
      <c r="L10" s="9" t="s">
        <v>16</v>
      </c>
      <c r="M10" s="9"/>
      <c r="N10" s="9"/>
      <c r="O10" s="9"/>
    </row>
    <row r="11" spans="2:18" ht="17.25" x14ac:dyDescent="0.25">
      <c r="B11" s="16"/>
      <c r="C11" s="16"/>
      <c r="D11" s="10" t="s">
        <v>15</v>
      </c>
      <c r="E11" s="10" t="s">
        <v>12</v>
      </c>
      <c r="F11" s="10" t="s">
        <v>13</v>
      </c>
      <c r="G11" s="10" t="s">
        <v>9</v>
      </c>
      <c r="H11" s="21" t="str">
        <f>D11</f>
        <v>A(m/2πkT)3/2</v>
      </c>
      <c r="I11" s="21" t="str">
        <f>E11</f>
        <v>B (exp (-mc2/2kT)</v>
      </c>
      <c r="J11" s="21" t="str">
        <f>F11</f>
        <v>C (4πc2)</v>
      </c>
      <c r="K11" s="21" t="str">
        <f>G11</f>
        <v>f( c )</v>
      </c>
      <c r="L11" s="20" t="str">
        <f t="array" ref="L11:O11">H11:K11</f>
        <v>A(m/2πkT)3/2</v>
      </c>
      <c r="M11" s="20" t="str">
        <v>B (exp (-mc2/2kT)</v>
      </c>
      <c r="N11" s="20" t="str">
        <v>C (4πc2)</v>
      </c>
      <c r="O11" s="20" t="str">
        <v>f( c )</v>
      </c>
    </row>
    <row r="12" spans="2:18" x14ac:dyDescent="0.25">
      <c r="B12" s="3">
        <v>1</v>
      </c>
      <c r="C12" s="3">
        <v>10</v>
      </c>
      <c r="D12" s="3">
        <f>($J$6/(2*$J$8*$J$7*$D$8))^(3/2)</f>
        <v>1.28192380379325E-10</v>
      </c>
      <c r="E12" s="8">
        <f>EXP(-1*$J$6*(C12^2)/(2*$J$7*$D$8))</f>
        <v>0.99992017226852858</v>
      </c>
      <c r="F12" s="3">
        <f>4*$J$8*C12*C12</f>
        <v>1256</v>
      </c>
      <c r="G12" s="3">
        <f>D12*E12*F12</f>
        <v>1.6099677672294371E-7</v>
      </c>
      <c r="H12" s="3">
        <f>($J$6/(2*$J$8*$J$7*$E$8))^(3/2)</f>
        <v>5.957843451837742E-11</v>
      </c>
      <c r="I12" s="8">
        <f>EXP(-1*$J$6*(C12^2)/(2*$J$7*$E$8))</f>
        <v>0.99995210259639267</v>
      </c>
      <c r="J12" s="3">
        <f>4*$J$8*C12*C12</f>
        <v>1256</v>
      </c>
      <c r="K12" s="3">
        <f>H12*I12*J12</f>
        <v>7.4826929567762578E-8</v>
      </c>
      <c r="L12" s="3">
        <f>($J$6/(2*$J$8*$J$7*$F$8))^(3/2)</f>
        <v>2.1064157530211769E-11</v>
      </c>
      <c r="M12" s="8">
        <f>EXP(-1*$J$6*(C12^2)/(2*$J$7*$F$8))</f>
        <v>0.99997605101141929</v>
      </c>
      <c r="N12" s="3">
        <f>4*$J$8*C12*C12</f>
        <v>1256</v>
      </c>
      <c r="O12" s="3">
        <f>L12*M12*N12</f>
        <v>2.6455948249569181E-8</v>
      </c>
    </row>
    <row r="13" spans="2:18" x14ac:dyDescent="0.25">
      <c r="B13" s="3">
        <v>2</v>
      </c>
      <c r="C13" s="3">
        <v>200</v>
      </c>
      <c r="D13" s="3">
        <f>($J$6/(2*$J$8*$J$7*$D$8))^(3/2)</f>
        <v>1.28192380379325E-10</v>
      </c>
      <c r="E13" s="8">
        <f>EXP(-1*$J$6*(C13^2)/(2*$J$7*$D$8))</f>
        <v>0.96857208715494381</v>
      </c>
      <c r="F13" s="3">
        <f>4*$J$8*C13*C13</f>
        <v>502400</v>
      </c>
      <c r="G13" s="3">
        <f t="shared" ref="G13:G31" si="0">D13*E13*F13</f>
        <v>6.2379773258092912E-5</v>
      </c>
      <c r="H13" s="3">
        <f t="shared" ref="H13:H31" si="1">($J$6/(2*$J$8*$J$7*$E$8))^(3/2)</f>
        <v>5.957843451837742E-11</v>
      </c>
      <c r="I13" s="8">
        <f t="shared" ref="I13:I30" si="2">EXP(-1*$J$6*(C13^2)/(2*$J$7*$E$8))</f>
        <v>0.98102295481206769</v>
      </c>
      <c r="J13" s="3">
        <f t="shared" ref="J13:J31" si="3">4*$J$8*C13*C13</f>
        <v>502400</v>
      </c>
      <c r="K13" s="3">
        <f t="shared" ref="K13:K31" si="4">H13*I13*J13</f>
        <v>2.936418068564626E-5</v>
      </c>
      <c r="L13" s="3">
        <f t="shared" ref="L13:L31" si="5">($J$6/(2*$J$8*$J$7*$F$8))^(3/2)</f>
        <v>2.1064157530211769E-11</v>
      </c>
      <c r="M13" s="8">
        <f t="shared" ref="M13:M31" si="6">EXP(-1*$J$6*(C13^2)/(2*$J$7*$F$8))</f>
        <v>0.9904660291055255</v>
      </c>
      <c r="N13" s="3">
        <f t="shared" ref="N13:N31" si="7">4*$J$8*C13*C13</f>
        <v>502400</v>
      </c>
      <c r="O13" s="3">
        <f t="shared" ref="O13:O31" si="8">L13*M13*N13</f>
        <v>1.0481738230618017E-5</v>
      </c>
    </row>
    <row r="14" spans="2:18" x14ac:dyDescent="0.25">
      <c r="B14" s="3">
        <v>3</v>
      </c>
      <c r="C14" s="3">
        <v>400</v>
      </c>
      <c r="D14" s="3">
        <f>($J$6/(2*$J$8*$J$7*$D$8))^(3/2)</f>
        <v>1.28192380379325E-10</v>
      </c>
      <c r="E14" s="8">
        <f>EXP(-1*$J$6*(C14^2)/(2*$J$7*$D$8))</f>
        <v>0.88009143931187206</v>
      </c>
      <c r="F14" s="3">
        <f>4*$J$8*C14*C14</f>
        <v>2009600</v>
      </c>
      <c r="G14" s="3">
        <f t="shared" si="0"/>
        <v>2.2672511487265606E-4</v>
      </c>
      <c r="H14" s="3">
        <f t="shared" si="1"/>
        <v>5.957843451837742E-11</v>
      </c>
      <c r="I14" s="8">
        <f t="shared" si="2"/>
        <v>0.92622538172516755</v>
      </c>
      <c r="J14" s="3">
        <f t="shared" si="3"/>
        <v>2009600</v>
      </c>
      <c r="K14" s="3">
        <f t="shared" si="4"/>
        <v>1.1089587386798603E-4</v>
      </c>
      <c r="L14" s="3">
        <f t="shared" si="5"/>
        <v>2.1064157530211769E-11</v>
      </c>
      <c r="M14" s="8">
        <f t="shared" si="6"/>
        <v>0.96240603786820023</v>
      </c>
      <c r="N14" s="3">
        <f t="shared" si="7"/>
        <v>2009600</v>
      </c>
      <c r="O14" s="3">
        <f t="shared" si="8"/>
        <v>4.07391585943064E-5</v>
      </c>
    </row>
    <row r="15" spans="2:18" x14ac:dyDescent="0.25">
      <c r="B15" s="3">
        <v>4</v>
      </c>
      <c r="C15" s="3">
        <v>600</v>
      </c>
      <c r="D15" s="3">
        <f>($J$6/(2*$J$8*$J$7*$D$8))^(3/2)</f>
        <v>1.28192380379325E-10</v>
      </c>
      <c r="E15" s="8">
        <f>EXP(-1*$J$6*(C15^2)/(2*$J$7*$D$8))</f>
        <v>0.7502181077858231</v>
      </c>
      <c r="F15" s="3">
        <f>4*$J$8*C15*C15</f>
        <v>4521600</v>
      </c>
      <c r="G15" s="3">
        <f t="shared" si="0"/>
        <v>4.3485242317619949E-4</v>
      </c>
      <c r="H15" s="3">
        <f t="shared" si="1"/>
        <v>5.957843451837742E-11</v>
      </c>
      <c r="I15" s="8">
        <f t="shared" si="2"/>
        <v>0.84161317483774234</v>
      </c>
      <c r="J15" s="3">
        <f t="shared" si="3"/>
        <v>4521600</v>
      </c>
      <c r="K15" s="3">
        <f t="shared" si="4"/>
        <v>2.2672204652215419E-4</v>
      </c>
      <c r="L15" s="3">
        <f t="shared" si="5"/>
        <v>2.1064157530211769E-11</v>
      </c>
      <c r="M15" s="8">
        <f t="shared" si="6"/>
        <v>0.91739477589407625</v>
      </c>
      <c r="N15" s="3">
        <f t="shared" si="7"/>
        <v>4521600</v>
      </c>
      <c r="O15" s="3">
        <f t="shared" si="8"/>
        <v>8.7376067944177098E-5</v>
      </c>
    </row>
    <row r="16" spans="2:18" x14ac:dyDescent="0.25">
      <c r="B16" s="3">
        <v>5</v>
      </c>
      <c r="C16" s="3">
        <v>800</v>
      </c>
      <c r="D16" s="3">
        <f>($J$6/(2*$J$8*$J$7*$D$8))^(3/2)</f>
        <v>1.28192380379325E-10</v>
      </c>
      <c r="E16" s="8">
        <f>EXP(-1*$J$6*(C16^2)/(2*$J$7*$D$8))</f>
        <v>0.59994465217488835</v>
      </c>
      <c r="F16" s="3">
        <f>4*$J$8*C16*C16</f>
        <v>8038400</v>
      </c>
      <c r="G16" s="3">
        <f t="shared" si="0"/>
        <v>6.1821994445459378E-4</v>
      </c>
      <c r="H16" s="3">
        <f t="shared" si="1"/>
        <v>5.957843451837742E-11</v>
      </c>
      <c r="I16" s="8">
        <f t="shared" si="2"/>
        <v>0.73598118485356645</v>
      </c>
      <c r="J16" s="3">
        <f t="shared" si="3"/>
        <v>8038400</v>
      </c>
      <c r="K16" s="3">
        <f t="shared" si="4"/>
        <v>3.5247264113066488E-4</v>
      </c>
      <c r="L16" s="3">
        <f t="shared" si="5"/>
        <v>2.1064157530211769E-11</v>
      </c>
      <c r="M16" s="8">
        <f t="shared" si="6"/>
        <v>0.85789345775193238</v>
      </c>
      <c r="N16" s="3">
        <f t="shared" si="7"/>
        <v>8038400</v>
      </c>
      <c r="O16" s="3">
        <f t="shared" si="8"/>
        <v>1.4526034233862606E-4</v>
      </c>
    </row>
    <row r="17" spans="2:15" x14ac:dyDescent="0.25">
      <c r="B17" s="3">
        <v>6</v>
      </c>
      <c r="C17" s="3">
        <v>1000</v>
      </c>
      <c r="D17" s="3">
        <f>($J$6/(2*$J$8*$J$7*$D$8))^(3/2)</f>
        <v>1.28192380379325E-10</v>
      </c>
      <c r="E17" s="8">
        <f>EXP(-1*$J$6*(C17^2)/(2*$J$7*$D$8))</f>
        <v>0.45008934173086856</v>
      </c>
      <c r="F17" s="3">
        <f>4*$J$8*C17*C17</f>
        <v>12560000</v>
      </c>
      <c r="G17" s="3">
        <f t="shared" si="0"/>
        <v>7.2468718269403439E-4</v>
      </c>
      <c r="H17" s="3">
        <f t="shared" si="1"/>
        <v>5.957843451837742E-11</v>
      </c>
      <c r="I17" s="8">
        <f t="shared" si="2"/>
        <v>0.61941146160545346</v>
      </c>
      <c r="J17" s="3">
        <f t="shared" si="3"/>
        <v>12560000</v>
      </c>
      <c r="K17" s="3">
        <f t="shared" si="4"/>
        <v>4.635087789772235E-4</v>
      </c>
      <c r="L17" s="3">
        <f t="shared" si="5"/>
        <v>2.1064157530211769E-11</v>
      </c>
      <c r="M17" s="8">
        <f t="shared" si="6"/>
        <v>0.78702697641532815</v>
      </c>
      <c r="N17" s="3">
        <f t="shared" si="7"/>
        <v>12560000</v>
      </c>
      <c r="O17" s="3">
        <f t="shared" si="8"/>
        <v>2.082204362594385E-4</v>
      </c>
    </row>
    <row r="18" spans="2:15" x14ac:dyDescent="0.25">
      <c r="B18" s="3">
        <v>7</v>
      </c>
      <c r="C18" s="3">
        <v>1200</v>
      </c>
      <c r="D18" s="3">
        <f>($J$6/(2*$J$8*$J$7*$D$8))^(3/2)</f>
        <v>1.28192380379325E-10</v>
      </c>
      <c r="E18" s="8">
        <f>EXP(-1*$J$6*(C18^2)/(2*$J$7*$D$8))</f>
        <v>0.31677446747185162</v>
      </c>
      <c r="F18" s="3">
        <f>4*$J$8*C18*C18</f>
        <v>18086400</v>
      </c>
      <c r="G18" s="3">
        <f t="shared" si="0"/>
        <v>7.3445385202464673E-4</v>
      </c>
      <c r="H18" s="3">
        <f t="shared" si="1"/>
        <v>5.957843451837742E-11</v>
      </c>
      <c r="I18" s="8">
        <f t="shared" si="2"/>
        <v>0.50170693206546102</v>
      </c>
      <c r="J18" s="3">
        <f t="shared" si="3"/>
        <v>18086400</v>
      </c>
      <c r="K18" s="3">
        <f t="shared" si="4"/>
        <v>5.4061901972560071E-4</v>
      </c>
      <c r="L18" s="3">
        <f t="shared" si="5"/>
        <v>2.1064157530211769E-11</v>
      </c>
      <c r="M18" s="8">
        <f t="shared" si="6"/>
        <v>0.7083127360604643</v>
      </c>
      <c r="N18" s="3">
        <f t="shared" si="7"/>
        <v>18086400</v>
      </c>
      <c r="O18" s="3">
        <f t="shared" si="8"/>
        <v>2.6984928790957477E-4</v>
      </c>
    </row>
    <row r="19" spans="2:15" x14ac:dyDescent="0.25">
      <c r="B19" s="3">
        <v>8</v>
      </c>
      <c r="C19" s="3">
        <v>1400</v>
      </c>
      <c r="D19" s="3">
        <f>($J$6/(2*$J$8*$J$7*$D$8))^(3/2)</f>
        <v>1.28192380379325E-10</v>
      </c>
      <c r="E19" s="8">
        <f>EXP(-1*$J$6*(C19^2)/(2*$J$7*$D$8))</f>
        <v>0.20915367913892766</v>
      </c>
      <c r="F19" s="3">
        <f>4*$J$8*C19*C19</f>
        <v>24617600</v>
      </c>
      <c r="G19" s="3">
        <f t="shared" si="0"/>
        <v>6.6004482623094546E-4</v>
      </c>
      <c r="H19" s="3">
        <f t="shared" si="1"/>
        <v>5.957843451837742E-11</v>
      </c>
      <c r="I19" s="8">
        <f t="shared" si="2"/>
        <v>0.39109233569534874</v>
      </c>
      <c r="J19" s="3">
        <f t="shared" si="3"/>
        <v>24617600</v>
      </c>
      <c r="K19" s="3">
        <f t="shared" si="4"/>
        <v>5.7360655195285598E-4</v>
      </c>
      <c r="L19" s="3">
        <f t="shared" si="5"/>
        <v>2.1064157530211769E-11</v>
      </c>
      <c r="M19" s="8">
        <f t="shared" si="6"/>
        <v>0.62537375680096197</v>
      </c>
      <c r="N19" s="3">
        <f t="shared" si="7"/>
        <v>24617600</v>
      </c>
      <c r="O19" s="3">
        <f t="shared" si="8"/>
        <v>3.2428693897687072E-4</v>
      </c>
    </row>
    <row r="20" spans="2:15" x14ac:dyDescent="0.25">
      <c r="B20" s="3">
        <v>9</v>
      </c>
      <c r="C20" s="3">
        <v>1600</v>
      </c>
      <c r="D20" s="3">
        <f>($J$6/(2*$J$8*$J$7*$D$8))^(3/2)</f>
        <v>1.28192380379325E-10</v>
      </c>
      <c r="E20" s="8">
        <f>EXP(-1*$J$6*(C20^2)/(2*$J$7*$D$8))</f>
        <v>0.12955218609560123</v>
      </c>
      <c r="F20" s="3">
        <f>4*$J$8*C20*C20</f>
        <v>32153600</v>
      </c>
      <c r="G20" s="3">
        <f t="shared" si="0"/>
        <v>5.3399422764516247E-4</v>
      </c>
      <c r="H20" s="3">
        <f t="shared" si="1"/>
        <v>5.957843451837742E-11</v>
      </c>
      <c r="I20" s="8">
        <f t="shared" si="2"/>
        <v>0.29340455205490251</v>
      </c>
      <c r="J20" s="3">
        <f t="shared" si="3"/>
        <v>32153600</v>
      </c>
      <c r="K20" s="3">
        <f t="shared" si="4"/>
        <v>5.6206370222971049E-4</v>
      </c>
      <c r="L20" s="3">
        <f t="shared" si="5"/>
        <v>2.1064157530211769E-11</v>
      </c>
      <c r="M20" s="8">
        <f t="shared" si="6"/>
        <v>0.54166830445845959</v>
      </c>
      <c r="N20" s="3">
        <f t="shared" si="7"/>
        <v>32153600</v>
      </c>
      <c r="O20" s="3">
        <f t="shared" si="8"/>
        <v>3.668657110210571E-4</v>
      </c>
    </row>
    <row r="21" spans="2:15" x14ac:dyDescent="0.25">
      <c r="B21" s="3">
        <v>10</v>
      </c>
      <c r="C21" s="3">
        <v>1800</v>
      </c>
      <c r="D21" s="3">
        <f>($J$6/(2*$J$8*$J$7*$D$8))^(3/2)</f>
        <v>1.28192380379325E-10</v>
      </c>
      <c r="E21" s="8">
        <f>EXP(-1*$J$6*(C21^2)/(2*$J$7*$D$8))</f>
        <v>7.5281433689226213E-2</v>
      </c>
      <c r="F21" s="3">
        <f>4*$J$8*C21*C21</f>
        <v>40694400</v>
      </c>
      <c r="G21" s="3">
        <f t="shared" si="0"/>
        <v>3.9272155881307715E-4</v>
      </c>
      <c r="H21" s="3">
        <f t="shared" si="1"/>
        <v>5.957843451837742E-11</v>
      </c>
      <c r="I21" s="8">
        <f t="shared" si="2"/>
        <v>0.21184232236279824</v>
      </c>
      <c r="J21" s="3">
        <f t="shared" si="3"/>
        <v>40694400</v>
      </c>
      <c r="K21" s="3">
        <f t="shared" si="4"/>
        <v>5.1361354208628385E-4</v>
      </c>
      <c r="L21" s="3">
        <f t="shared" si="5"/>
        <v>2.1064157530211769E-11</v>
      </c>
      <c r="M21" s="8">
        <f t="shared" si="6"/>
        <v>0.4602633185066981</v>
      </c>
      <c r="N21" s="3">
        <f t="shared" si="7"/>
        <v>40694400</v>
      </c>
      <c r="O21" s="3">
        <f t="shared" si="8"/>
        <v>3.9453461085794727E-4</v>
      </c>
    </row>
    <row r="22" spans="2:15" x14ac:dyDescent="0.25">
      <c r="B22" s="3">
        <v>11</v>
      </c>
      <c r="C22" s="3">
        <v>2000</v>
      </c>
      <c r="D22" s="3">
        <f>($J$6/(2*$J$8*$J$7*$D$8))^(3/2)</f>
        <v>1.28192380379325E-10</v>
      </c>
      <c r="E22" s="8">
        <f>EXP(-1*$J$6*(C22^2)/(2*$J$7*$D$8))</f>
        <v>4.1038824760248296E-2</v>
      </c>
      <c r="F22" s="3">
        <f>4*$J$8*C22*C22</f>
        <v>50240000</v>
      </c>
      <c r="G22" s="3">
        <f t="shared" si="0"/>
        <v>2.6430583921146719E-4</v>
      </c>
      <c r="H22" s="3">
        <f t="shared" si="1"/>
        <v>5.957843451837742E-11</v>
      </c>
      <c r="I22" s="8">
        <f t="shared" si="2"/>
        <v>0.14720309766550599</v>
      </c>
      <c r="J22" s="3">
        <f t="shared" si="3"/>
        <v>50240000</v>
      </c>
      <c r="K22" s="3">
        <f t="shared" si="4"/>
        <v>4.4061133698597324E-4</v>
      </c>
      <c r="L22" s="3">
        <f t="shared" si="5"/>
        <v>2.1064157530211769E-11</v>
      </c>
      <c r="M22" s="8">
        <f t="shared" si="6"/>
        <v>0.38367055876820411</v>
      </c>
      <c r="N22" s="3">
        <f t="shared" si="7"/>
        <v>50240000</v>
      </c>
      <c r="O22" s="3">
        <f t="shared" si="8"/>
        <v>4.060244617813947E-4</v>
      </c>
    </row>
    <row r="23" spans="2:15" x14ac:dyDescent="0.25">
      <c r="B23" s="3">
        <v>12</v>
      </c>
      <c r="C23" s="3">
        <v>2200</v>
      </c>
      <c r="D23" s="3">
        <f>($J$6/(2*$J$8*$J$7*$D$8))^(3/2)</f>
        <v>1.28192380379325E-10</v>
      </c>
      <c r="E23" s="8">
        <f>EXP(-1*$J$6*(C23^2)/(2*$J$7*$D$8))</f>
        <v>2.0987748314187541E-2</v>
      </c>
      <c r="F23" s="3">
        <f>4*$J$8*C23*C23</f>
        <v>60790400</v>
      </c>
      <c r="G23" s="3">
        <f t="shared" si="0"/>
        <v>1.6355471193764436E-4</v>
      </c>
      <c r="H23" s="3">
        <f t="shared" si="1"/>
        <v>5.957843451837742E-11</v>
      </c>
      <c r="I23" s="8">
        <f t="shared" si="2"/>
        <v>9.8441791465499251E-2</v>
      </c>
      <c r="J23" s="3">
        <f t="shared" si="3"/>
        <v>60790400</v>
      </c>
      <c r="K23" s="3">
        <f t="shared" si="4"/>
        <v>3.5653617178816363E-4</v>
      </c>
      <c r="L23" s="3">
        <f t="shared" si="5"/>
        <v>2.1064157530211769E-11</v>
      </c>
      <c r="M23" s="8">
        <f t="shared" si="6"/>
        <v>0.31375434891886239</v>
      </c>
      <c r="N23" s="3">
        <f t="shared" si="7"/>
        <v>60790400</v>
      </c>
      <c r="O23" s="3">
        <f t="shared" si="8"/>
        <v>4.017619925881879E-4</v>
      </c>
    </row>
    <row r="24" spans="2:15" x14ac:dyDescent="0.25">
      <c r="B24" s="3">
        <v>13</v>
      </c>
      <c r="C24" s="3">
        <v>2400</v>
      </c>
      <c r="D24" s="3">
        <f>($J$6/(2*$J$8*$J$7*$D$8))^(3/2)</f>
        <v>1.28192380379325E-10</v>
      </c>
      <c r="E24" s="8">
        <f>EXP(-1*$J$6*(C24^2)/(2*$J$7*$D$8))</f>
        <v>1.0069332408182551E-2</v>
      </c>
      <c r="F24" s="3">
        <f>4*$J$8*C24*C24</f>
        <v>72345600</v>
      </c>
      <c r="G24" s="3">
        <f t="shared" si="0"/>
        <v>9.3384546217108787E-5</v>
      </c>
      <c r="H24" s="3">
        <f t="shared" si="1"/>
        <v>5.957843451837742E-11</v>
      </c>
      <c r="I24" s="8">
        <f t="shared" si="2"/>
        <v>6.3357846413526625E-2</v>
      </c>
      <c r="J24" s="3">
        <f t="shared" si="3"/>
        <v>72345600</v>
      </c>
      <c r="K24" s="3">
        <f t="shared" si="4"/>
        <v>2.7308737137829127E-4</v>
      </c>
      <c r="L24" s="3">
        <f t="shared" si="5"/>
        <v>2.1064157530211769E-11</v>
      </c>
      <c r="M24" s="8">
        <f t="shared" si="6"/>
        <v>0.25170984568253707</v>
      </c>
      <c r="N24" s="3">
        <f t="shared" si="7"/>
        <v>72345600</v>
      </c>
      <c r="O24" s="3">
        <f t="shared" si="8"/>
        <v>3.8358041107685724E-4</v>
      </c>
    </row>
    <row r="25" spans="2:15" x14ac:dyDescent="0.25">
      <c r="B25" s="3">
        <v>14</v>
      </c>
      <c r="C25" s="3">
        <v>2600</v>
      </c>
      <c r="D25" s="3">
        <f>($J$6/(2*$J$8*$J$7*$D$8))^(3/2)</f>
        <v>1.28192380379325E-10</v>
      </c>
      <c r="E25" s="8">
        <f>EXP(-1*$J$6*(C25^2)/(2*$J$7*$D$8))</f>
        <v>4.5320991952681891E-3</v>
      </c>
      <c r="F25" s="3">
        <f>4*$J$8*C25*C25</f>
        <v>84905600</v>
      </c>
      <c r="G25" s="3">
        <f t="shared" si="0"/>
        <v>4.9328505069189948E-5</v>
      </c>
      <c r="H25" s="3">
        <f t="shared" si="1"/>
        <v>5.957843451837742E-11</v>
      </c>
      <c r="I25" s="8">
        <f t="shared" si="2"/>
        <v>3.9244576251176368E-2</v>
      </c>
      <c r="J25" s="3">
        <f t="shared" si="3"/>
        <v>84905600</v>
      </c>
      <c r="K25" s="3">
        <f t="shared" si="4"/>
        <v>1.9852036588117889E-4</v>
      </c>
      <c r="L25" s="3">
        <f t="shared" si="5"/>
        <v>2.1064157530211769E-11</v>
      </c>
      <c r="M25" s="8">
        <f t="shared" si="6"/>
        <v>0.198102438781496</v>
      </c>
      <c r="N25" s="3">
        <f t="shared" si="7"/>
        <v>84905600</v>
      </c>
      <c r="O25" s="3">
        <f t="shared" si="8"/>
        <v>3.5429926502078139E-4</v>
      </c>
    </row>
    <row r="26" spans="2:15" x14ac:dyDescent="0.25">
      <c r="B26" s="3">
        <v>15</v>
      </c>
      <c r="C26" s="3">
        <v>2800</v>
      </c>
      <c r="D26" s="3">
        <f>($J$6/(2*$J$8*$J$7*$D$8))^(3/2)</f>
        <v>1.28192380379325E-10</v>
      </c>
      <c r="E26" s="8">
        <f>EXP(-1*$J$6*(C26^2)/(2*$J$7*$D$8))</f>
        <v>1.9136479034714885E-3</v>
      </c>
      <c r="F26" s="3">
        <f>4*$J$8*C26*C26</f>
        <v>98470400</v>
      </c>
      <c r="G26" s="3">
        <f t="shared" si="0"/>
        <v>2.4156274049093979E-5</v>
      </c>
      <c r="H26" s="3">
        <f t="shared" si="1"/>
        <v>5.957843451837742E-11</v>
      </c>
      <c r="I26" s="8">
        <f t="shared" si="2"/>
        <v>2.3394685990963386E-2</v>
      </c>
      <c r="J26" s="3">
        <f t="shared" si="3"/>
        <v>98470400</v>
      </c>
      <c r="K26" s="3">
        <f t="shared" si="4"/>
        <v>1.3724989155246067E-4</v>
      </c>
      <c r="L26" s="3">
        <f t="shared" si="5"/>
        <v>2.1064157530211769E-11</v>
      </c>
      <c r="M26" s="8">
        <f t="shared" si="6"/>
        <v>0.15295321503964338</v>
      </c>
      <c r="N26" s="3">
        <f t="shared" si="7"/>
        <v>98470400</v>
      </c>
      <c r="O26" s="3">
        <f t="shared" si="8"/>
        <v>3.1725494952397539E-4</v>
      </c>
    </row>
    <row r="27" spans="2:15" x14ac:dyDescent="0.25">
      <c r="B27" s="3">
        <v>16</v>
      </c>
      <c r="C27" s="3">
        <v>3000</v>
      </c>
      <c r="D27" s="3">
        <f>($J$6/(2*$J$8*$J$7*$D$8))^(3/2)</f>
        <v>1.28192380379325E-10</v>
      </c>
      <c r="E27" s="8">
        <f>EXP(-1*$J$6*(C27^2)/(2*$J$7*$D$8))</f>
        <v>7.5803377998137189E-4</v>
      </c>
      <c r="F27" s="3">
        <f>4*$J$8*C27*C27</f>
        <v>113040000</v>
      </c>
      <c r="G27" s="3">
        <f t="shared" si="0"/>
        <v>1.0984566443190254E-5</v>
      </c>
      <c r="H27" s="3">
        <f t="shared" si="1"/>
        <v>5.957843451837742E-11</v>
      </c>
      <c r="I27" s="8">
        <f t="shared" si="2"/>
        <v>1.3421873324146981E-2</v>
      </c>
      <c r="J27" s="3">
        <f t="shared" si="3"/>
        <v>113040000</v>
      </c>
      <c r="K27" s="3">
        <f t="shared" si="4"/>
        <v>9.0392910876139433E-5</v>
      </c>
      <c r="L27" s="3">
        <f t="shared" si="5"/>
        <v>2.1064157530211769E-11</v>
      </c>
      <c r="M27" s="8">
        <f t="shared" si="6"/>
        <v>0.11585280887465345</v>
      </c>
      <c r="N27" s="3">
        <f t="shared" si="7"/>
        <v>113040000</v>
      </c>
      <c r="O27" s="3">
        <f t="shared" si="8"/>
        <v>2.7585623893187157E-4</v>
      </c>
    </row>
    <row r="28" spans="2:15" x14ac:dyDescent="0.25">
      <c r="B28" s="3">
        <v>17</v>
      </c>
      <c r="C28" s="3">
        <v>3200</v>
      </c>
      <c r="D28" s="3">
        <f>($J$6/(2*$J$8*$J$7*$D$8))^(3/2)</f>
        <v>1.28192380379325E-10</v>
      </c>
      <c r="E28" s="8">
        <f>EXP(-1*$J$6*(C28^2)/(2*$J$7*$D$8))</f>
        <v>2.8169489923210439E-4</v>
      </c>
      <c r="F28" s="3">
        <f>4*$J$8*C28*C28</f>
        <v>128614400</v>
      </c>
      <c r="G28" s="3">
        <f t="shared" si="0"/>
        <v>4.6444125623947881E-6</v>
      </c>
      <c r="H28" s="3">
        <f t="shared" si="1"/>
        <v>5.957843451837742E-11</v>
      </c>
      <c r="I28" s="8">
        <f t="shared" si="2"/>
        <v>7.4108391964586165E-3</v>
      </c>
      <c r="J28" s="3">
        <f t="shared" si="3"/>
        <v>128614400</v>
      </c>
      <c r="K28" s="3">
        <f t="shared" si="4"/>
        <v>5.678662701335528E-5</v>
      </c>
      <c r="L28" s="3">
        <f t="shared" si="5"/>
        <v>2.1064157530211769E-11</v>
      </c>
      <c r="M28" s="8">
        <f t="shared" si="6"/>
        <v>8.6086231166537991E-2</v>
      </c>
      <c r="N28" s="3">
        <f t="shared" si="7"/>
        <v>128614400</v>
      </c>
      <c r="O28" s="3">
        <f t="shared" si="8"/>
        <v>2.3322085598203628E-4</v>
      </c>
    </row>
    <row r="29" spans="2:15" x14ac:dyDescent="0.25">
      <c r="B29" s="3">
        <v>18</v>
      </c>
      <c r="C29" s="3">
        <v>3400</v>
      </c>
      <c r="D29" s="3">
        <f>($J$6/(2*$J$8*$J$7*$D$8))^(3/2)</f>
        <v>1.28192380379325E-10</v>
      </c>
      <c r="E29" s="8">
        <f>EXP(-1*$J$6*(C29^2)/(2*$J$7*$D$8))</f>
        <v>9.8204933330898689E-5</v>
      </c>
      <c r="F29" s="3">
        <f>4*$J$8*C29*C29</f>
        <v>145193600</v>
      </c>
      <c r="G29" s="3">
        <f t="shared" si="0"/>
        <v>1.827860258897775E-6</v>
      </c>
      <c r="H29" s="3">
        <f t="shared" si="1"/>
        <v>5.957843451837742E-11</v>
      </c>
      <c r="I29" s="8">
        <f t="shared" si="2"/>
        <v>3.9380387304089838E-3</v>
      </c>
      <c r="J29" s="3">
        <f t="shared" si="3"/>
        <v>145193600</v>
      </c>
      <c r="K29" s="3">
        <f t="shared" si="4"/>
        <v>3.4065639335980607E-5</v>
      </c>
      <c r="L29" s="3">
        <f t="shared" si="5"/>
        <v>2.1064157530211769E-11</v>
      </c>
      <c r="M29" s="8">
        <f t="shared" si="6"/>
        <v>6.275379454988346E-2</v>
      </c>
      <c r="N29" s="3">
        <f t="shared" si="7"/>
        <v>145193600</v>
      </c>
      <c r="O29" s="3">
        <f t="shared" si="8"/>
        <v>1.919250043181008E-4</v>
      </c>
    </row>
    <row r="30" spans="2:15" x14ac:dyDescent="0.25">
      <c r="B30" s="3">
        <v>19</v>
      </c>
      <c r="C30" s="3">
        <v>3600</v>
      </c>
      <c r="D30" s="3">
        <f>($J$6/(2*$J$8*$J$7*$D$8))^(3/2)</f>
        <v>1.28192380379325E-10</v>
      </c>
      <c r="E30" s="8">
        <f>EXP(-1*$J$6*(C30^2)/(2*$J$7*$D$8))</f>
        <v>3.2118224210220946E-5</v>
      </c>
      <c r="F30" s="3">
        <f>4*$J$8*C30*C30</f>
        <v>162777600</v>
      </c>
      <c r="G30" s="3">
        <f t="shared" si="0"/>
        <v>6.7020610315241899E-7</v>
      </c>
      <c r="H30" s="3">
        <f t="shared" si="1"/>
        <v>5.957843451837742E-11</v>
      </c>
      <c r="I30" s="8">
        <f t="shared" si="2"/>
        <v>2.0139603462866408E-3</v>
      </c>
      <c r="J30" s="3">
        <f t="shared" si="3"/>
        <v>162777600</v>
      </c>
      <c r="K30" s="3">
        <f t="shared" si="4"/>
        <v>1.9531457086390998E-5</v>
      </c>
      <c r="L30" s="3">
        <f t="shared" si="5"/>
        <v>2.1064157530211769E-11</v>
      </c>
      <c r="M30" s="8">
        <f t="shared" si="6"/>
        <v>4.4877169544063726E-2</v>
      </c>
      <c r="N30" s="3">
        <f t="shared" si="7"/>
        <v>162777600</v>
      </c>
      <c r="O30" s="3">
        <f t="shared" si="8"/>
        <v>1.5387362764356932E-4</v>
      </c>
    </row>
    <row r="31" spans="2:15" x14ac:dyDescent="0.25">
      <c r="B31" s="3">
        <v>20</v>
      </c>
      <c r="C31" s="3">
        <v>3800</v>
      </c>
      <c r="D31" s="3">
        <f>($J$6/(2*$J$8*$J$7*$D$8))^(3/2)</f>
        <v>1.28192380379325E-10</v>
      </c>
      <c r="E31" s="8">
        <f>EXP(-1*$J$6*(C31^2)/(2*$J$7*$D$8))</f>
        <v>9.854478450706128E-6</v>
      </c>
      <c r="F31" s="3">
        <f>4*$J$8*C31*C31</f>
        <v>181366400</v>
      </c>
      <c r="G31" s="3">
        <f t="shared" si="0"/>
        <v>2.2911455982861076E-7</v>
      </c>
      <c r="H31" s="3">
        <f t="shared" si="1"/>
        <v>5.957843451837742E-11</v>
      </c>
      <c r="I31" s="8">
        <f>EXP(-1*$J$6*(C31^2)/(2*$J$7*$E$8))</f>
        <v>9.9124312112309999E-4</v>
      </c>
      <c r="J31" s="3">
        <f t="shared" si="3"/>
        <v>181366400</v>
      </c>
      <c r="K31" s="3">
        <f t="shared" si="4"/>
        <v>1.0710903502219825E-5</v>
      </c>
      <c r="L31" s="3">
        <f t="shared" si="5"/>
        <v>2.1064157530211769E-11</v>
      </c>
      <c r="M31" s="8">
        <f t="shared" si="6"/>
        <v>3.1484013739088289E-2</v>
      </c>
      <c r="N31" s="3">
        <f t="shared" si="7"/>
        <v>181366400</v>
      </c>
      <c r="O31" s="3">
        <f t="shared" si="8"/>
        <v>1.2027933544018544E-4</v>
      </c>
    </row>
  </sheetData>
  <mergeCells count="9">
    <mergeCell ref="B10:B11"/>
    <mergeCell ref="C10:C11"/>
    <mergeCell ref="D10:G10"/>
    <mergeCell ref="B2:R3"/>
    <mergeCell ref="C5:G5"/>
    <mergeCell ref="D6:G6"/>
    <mergeCell ref="H10:K10"/>
    <mergeCell ref="I5:J5"/>
    <mergeCell ref="L10:O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Windows User</cp:lastModifiedBy>
  <dcterms:created xsi:type="dcterms:W3CDTF">2022-08-16T04:50:26Z</dcterms:created>
  <dcterms:modified xsi:type="dcterms:W3CDTF">2022-08-17T10:35:30Z</dcterms:modified>
</cp:coreProperties>
</file>