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72" yWindow="-108" windowWidth="22176" windowHeight="13176" tabRatio="625"/>
  </bookViews>
  <sheets>
    <sheet name="WBS" sheetId="41" r:id="rId1"/>
    <sheet name="個人 (2)" sheetId="36" state="hidden" r:id="rId2"/>
    <sheet name="holiday" sheetId="40" r:id="rId3"/>
  </sheets>
  <externalReferences>
    <externalReference r:id="rId4"/>
  </externalReferences>
  <definedNames>
    <definedName name="_xlnm._FilterDatabase" localSheetId="0" hidden="1">WBS!$A$4:$P$117</definedName>
    <definedName name="_xlnm._FilterDatabase" localSheetId="1" hidden="1">'個人 (2)'!$L$1:$L$118</definedName>
    <definedName name="_Regression_X" localSheetId="0" hidden="1">#REF!</definedName>
    <definedName name="_Regression_X" hidden="1">#REF!</definedName>
    <definedName name="_Sort" localSheetId="0" hidden="1">[1]ﾃﾚﾊﾞﾝRTGS共用!#REF!</definedName>
    <definedName name="_Sort" hidden="1">[1]ﾃﾚﾊﾞﾝRTGS共用!#REF!</definedName>
    <definedName name="_xlnm.Print_Area" localSheetId="1">'個人 (2)'!$A$1:$Z$114</definedName>
    <definedName name="_xlnm.Print_Titles" localSheetId="1">'個人 (2)'!$A:$F,'個人 (2)'!$4:$5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118" i="41" l="1"/>
  <c r="S118" i="41"/>
  <c r="R118" i="41"/>
  <c r="T117" i="41"/>
  <c r="S117" i="41"/>
  <c r="R117" i="41"/>
  <c r="T116" i="41"/>
  <c r="S116" i="41"/>
  <c r="R116" i="41"/>
  <c r="T115" i="41"/>
  <c r="S115" i="41"/>
  <c r="R115" i="41"/>
  <c r="T114" i="41"/>
  <c r="S114" i="41"/>
  <c r="R114" i="41"/>
  <c r="T113" i="41"/>
  <c r="S113" i="41"/>
  <c r="R113" i="41"/>
  <c r="T112" i="41"/>
  <c r="S112" i="41"/>
  <c r="R112" i="41"/>
  <c r="T111" i="41"/>
  <c r="S111" i="41"/>
  <c r="R111" i="41"/>
  <c r="T110" i="41"/>
  <c r="S110" i="41"/>
  <c r="R110" i="41"/>
  <c r="T109" i="41"/>
  <c r="S109" i="41"/>
  <c r="R109" i="41"/>
  <c r="T108" i="41"/>
  <c r="S108" i="41"/>
  <c r="R108" i="41"/>
  <c r="T107" i="41"/>
  <c r="S107" i="41"/>
  <c r="R107" i="41"/>
  <c r="T106" i="41"/>
  <c r="S106" i="41"/>
  <c r="R106" i="41"/>
  <c r="T105" i="41"/>
  <c r="S105" i="41"/>
  <c r="R105" i="41"/>
  <c r="T104" i="41"/>
  <c r="S104" i="41"/>
  <c r="R104" i="41"/>
  <c r="T103" i="41"/>
  <c r="S103" i="41"/>
  <c r="R103" i="41"/>
  <c r="T102" i="41"/>
  <c r="S102" i="41"/>
  <c r="R102" i="41"/>
  <c r="T101" i="41"/>
  <c r="S101" i="41"/>
  <c r="R101" i="41"/>
  <c r="T100" i="41"/>
  <c r="S100" i="41"/>
  <c r="R100" i="41"/>
  <c r="T99" i="41"/>
  <c r="S99" i="41"/>
  <c r="R99" i="41"/>
  <c r="T98" i="41"/>
  <c r="S98" i="41"/>
  <c r="R98" i="41"/>
  <c r="T97" i="41"/>
  <c r="S97" i="41"/>
  <c r="R97" i="41"/>
  <c r="T96" i="41"/>
  <c r="S96" i="41"/>
  <c r="R96" i="41"/>
  <c r="T95" i="41"/>
  <c r="S95" i="41"/>
  <c r="R95" i="41"/>
  <c r="T94" i="41"/>
  <c r="S94" i="41"/>
  <c r="R94" i="41"/>
  <c r="T93" i="41"/>
  <c r="S93" i="41"/>
  <c r="R93" i="41"/>
  <c r="T92" i="41"/>
  <c r="S92" i="41"/>
  <c r="R92" i="41"/>
  <c r="T91" i="41"/>
  <c r="S91" i="41"/>
  <c r="R91" i="41"/>
  <c r="T90" i="41"/>
  <c r="S90" i="41"/>
  <c r="R90" i="41"/>
  <c r="T89" i="41"/>
  <c r="S89" i="41"/>
  <c r="R89" i="41"/>
  <c r="T88" i="41"/>
  <c r="S88" i="41"/>
  <c r="R88" i="41"/>
  <c r="T87" i="41"/>
  <c r="S87" i="41"/>
  <c r="R87" i="41"/>
  <c r="T86" i="41"/>
  <c r="S86" i="41"/>
  <c r="R86" i="41"/>
  <c r="T85" i="41"/>
  <c r="S85" i="41"/>
  <c r="R85" i="41"/>
  <c r="T84" i="41"/>
  <c r="S84" i="41"/>
  <c r="R84" i="41"/>
  <c r="T83" i="41"/>
  <c r="S83" i="41"/>
  <c r="R83" i="41"/>
  <c r="T82" i="41"/>
  <c r="S82" i="41"/>
  <c r="R82" i="41"/>
  <c r="T81" i="41"/>
  <c r="S81" i="41"/>
  <c r="R81" i="41"/>
  <c r="T80" i="41"/>
  <c r="S80" i="41"/>
  <c r="R80" i="41"/>
  <c r="T79" i="41"/>
  <c r="S79" i="41"/>
  <c r="R79" i="41"/>
  <c r="T78" i="41"/>
  <c r="S78" i="41"/>
  <c r="R78" i="41"/>
  <c r="T77" i="41"/>
  <c r="S77" i="41"/>
  <c r="R77" i="41"/>
  <c r="T76" i="41"/>
  <c r="S76" i="41"/>
  <c r="R76" i="41"/>
  <c r="T75" i="41"/>
  <c r="S75" i="41"/>
  <c r="R75" i="41"/>
  <c r="T74" i="41"/>
  <c r="S74" i="41"/>
  <c r="R74" i="41"/>
  <c r="T73" i="41"/>
  <c r="S73" i="41"/>
  <c r="R73" i="41"/>
  <c r="T72" i="41"/>
  <c r="S72" i="41"/>
  <c r="R72" i="41"/>
  <c r="T71" i="41"/>
  <c r="S71" i="41"/>
  <c r="R71" i="41"/>
  <c r="T70" i="41"/>
  <c r="S70" i="41"/>
  <c r="R70" i="41"/>
  <c r="T69" i="41"/>
  <c r="S69" i="41"/>
  <c r="R69" i="41"/>
  <c r="T68" i="41"/>
  <c r="S68" i="41"/>
  <c r="R68" i="41"/>
  <c r="T67" i="41"/>
  <c r="S67" i="41"/>
  <c r="R67" i="41"/>
  <c r="T66" i="41"/>
  <c r="S66" i="41"/>
  <c r="R66" i="41"/>
  <c r="T65" i="41"/>
  <c r="S65" i="41"/>
  <c r="R65" i="41"/>
  <c r="T64" i="41"/>
  <c r="S64" i="41"/>
  <c r="R64" i="41"/>
  <c r="T63" i="41"/>
  <c r="S63" i="41"/>
  <c r="R63" i="41"/>
  <c r="T62" i="41"/>
  <c r="S62" i="41"/>
  <c r="R62" i="41"/>
  <c r="T61" i="41"/>
  <c r="S61" i="41"/>
  <c r="R61" i="41"/>
  <c r="T60" i="41"/>
  <c r="S60" i="41"/>
  <c r="R60" i="41"/>
  <c r="T59" i="41"/>
  <c r="S59" i="41"/>
  <c r="R59" i="41"/>
  <c r="T58" i="41"/>
  <c r="S58" i="41"/>
  <c r="R58" i="41"/>
  <c r="T57" i="41"/>
  <c r="S57" i="41"/>
  <c r="R57" i="41"/>
  <c r="T56" i="41"/>
  <c r="S56" i="41"/>
  <c r="R56" i="41"/>
  <c r="T55" i="41"/>
  <c r="S55" i="41"/>
  <c r="R55" i="41"/>
  <c r="T54" i="41"/>
  <c r="S54" i="41"/>
  <c r="R54" i="41"/>
  <c r="T53" i="41"/>
  <c r="S53" i="41"/>
  <c r="R53" i="41"/>
  <c r="T52" i="41"/>
  <c r="S52" i="41"/>
  <c r="R52" i="41"/>
  <c r="T51" i="41"/>
  <c r="S51" i="41"/>
  <c r="R51" i="41"/>
  <c r="T50" i="41"/>
  <c r="S50" i="41"/>
  <c r="R50" i="41"/>
  <c r="T49" i="41"/>
  <c r="S49" i="41"/>
  <c r="R49" i="41"/>
  <c r="T48" i="41"/>
  <c r="S48" i="41"/>
  <c r="R48" i="41"/>
  <c r="T47" i="41"/>
  <c r="S47" i="41"/>
  <c r="R47" i="41"/>
  <c r="T46" i="41"/>
  <c r="S46" i="41"/>
  <c r="R46" i="41"/>
  <c r="T45" i="41"/>
  <c r="S45" i="41"/>
  <c r="R45" i="41"/>
  <c r="T44" i="41"/>
  <c r="S44" i="41"/>
  <c r="R44" i="41"/>
  <c r="T43" i="41"/>
  <c r="S43" i="41"/>
  <c r="R43" i="41"/>
  <c r="T42" i="41"/>
  <c r="S42" i="41"/>
  <c r="R42" i="41"/>
  <c r="T41" i="41"/>
  <c r="S41" i="41"/>
  <c r="R41" i="41"/>
  <c r="T40" i="41"/>
  <c r="S40" i="41"/>
  <c r="R40" i="41"/>
  <c r="T39" i="41"/>
  <c r="S39" i="41"/>
  <c r="R39" i="41"/>
  <c r="T38" i="41"/>
  <c r="S38" i="41"/>
  <c r="R38" i="41"/>
  <c r="T37" i="41"/>
  <c r="S37" i="41"/>
  <c r="R37" i="41"/>
  <c r="T36" i="41"/>
  <c r="S36" i="41"/>
  <c r="R36" i="41"/>
  <c r="T35" i="41"/>
  <c r="S35" i="41"/>
  <c r="R35" i="41"/>
  <c r="T34" i="41"/>
  <c r="S34" i="41"/>
  <c r="R34" i="41"/>
  <c r="T33" i="41"/>
  <c r="S33" i="41"/>
  <c r="R33" i="41"/>
  <c r="T32" i="41"/>
  <c r="S32" i="41"/>
  <c r="R32" i="41"/>
  <c r="T31" i="41"/>
  <c r="S31" i="41"/>
  <c r="R31" i="41"/>
  <c r="T30" i="41"/>
  <c r="S30" i="41"/>
  <c r="R30" i="41"/>
  <c r="T29" i="41"/>
  <c r="S29" i="41"/>
  <c r="R29" i="41"/>
  <c r="T28" i="41"/>
  <c r="S28" i="41"/>
  <c r="R28" i="41"/>
  <c r="T27" i="41"/>
  <c r="S27" i="41"/>
  <c r="R27" i="41"/>
  <c r="T26" i="41"/>
  <c r="S26" i="41"/>
  <c r="R26" i="41"/>
  <c r="T25" i="41"/>
  <c r="S25" i="41"/>
  <c r="R25" i="41"/>
  <c r="T24" i="41"/>
  <c r="S24" i="41"/>
  <c r="R24" i="41"/>
  <c r="T23" i="41"/>
  <c r="S23" i="41"/>
  <c r="R23" i="41"/>
  <c r="T22" i="41"/>
  <c r="S22" i="41"/>
  <c r="R22" i="41"/>
  <c r="T21" i="41"/>
  <c r="S21" i="41"/>
  <c r="R21" i="41"/>
  <c r="T20" i="41"/>
  <c r="S20" i="41"/>
  <c r="R20" i="41"/>
  <c r="T19" i="41"/>
  <c r="S19" i="41"/>
  <c r="R19" i="41"/>
  <c r="T18" i="41"/>
  <c r="S18" i="41"/>
  <c r="R18" i="41"/>
  <c r="T17" i="41"/>
  <c r="S17" i="41"/>
  <c r="R17" i="41"/>
  <c r="T16" i="41"/>
  <c r="S16" i="41"/>
  <c r="R16" i="41"/>
  <c r="T15" i="41"/>
  <c r="S15" i="41"/>
  <c r="R15" i="41"/>
  <c r="T14" i="41"/>
  <c r="S14" i="41"/>
  <c r="R14" i="41"/>
  <c r="T13" i="41"/>
  <c r="S13" i="41"/>
  <c r="R13" i="41"/>
  <c r="T12" i="41"/>
  <c r="S12" i="41"/>
  <c r="R12" i="41"/>
  <c r="T11" i="41"/>
  <c r="S11" i="41"/>
  <c r="R11" i="41"/>
  <c r="T10" i="41"/>
  <c r="S10" i="41"/>
  <c r="R10" i="41"/>
  <c r="T9" i="41"/>
  <c r="S9" i="41"/>
  <c r="R9" i="41"/>
  <c r="T8" i="41"/>
  <c r="S8" i="41"/>
  <c r="R8" i="41"/>
  <c r="T7" i="41"/>
  <c r="S7" i="41"/>
  <c r="R7" i="41"/>
  <c r="BG64" i="41" l="1"/>
  <c r="BF64" i="41"/>
  <c r="BE64" i="41"/>
  <c r="BD64" i="41"/>
  <c r="BC64" i="41"/>
  <c r="BB64" i="41"/>
  <c r="BA64" i="41"/>
  <c r="AZ64" i="41"/>
  <c r="AY64" i="41"/>
  <c r="AX64" i="41"/>
  <c r="AW64" i="41"/>
  <c r="AV64" i="41"/>
  <c r="AU64" i="41"/>
  <c r="AT64" i="41"/>
  <c r="AS64" i="41"/>
  <c r="AR64" i="41"/>
  <c r="AQ64" i="41"/>
  <c r="AP64" i="41"/>
  <c r="AO64" i="41"/>
  <c r="AN64" i="41"/>
  <c r="AM64" i="41"/>
  <c r="AL64" i="41"/>
  <c r="AK64" i="41"/>
  <c r="AJ64" i="41"/>
  <c r="AI64" i="41"/>
  <c r="AH64" i="41"/>
  <c r="AG64" i="41"/>
  <c r="AF64" i="41"/>
  <c r="AE64" i="41"/>
  <c r="AD64" i="41"/>
  <c r="AC64" i="41"/>
  <c r="AB64" i="41"/>
  <c r="AA64" i="41"/>
  <c r="Z64" i="41"/>
  <c r="Y64" i="41"/>
  <c r="BG61" i="41"/>
  <c r="BF61" i="41"/>
  <c r="BE61" i="41"/>
  <c r="BD61" i="41"/>
  <c r="BC61" i="41"/>
  <c r="BB61" i="41"/>
  <c r="BA61" i="41"/>
  <c r="AZ61" i="41"/>
  <c r="AY61" i="41"/>
  <c r="AX61" i="41"/>
  <c r="AW61" i="41"/>
  <c r="AV61" i="41"/>
  <c r="AU61" i="41"/>
  <c r="AT61" i="41"/>
  <c r="AS61" i="41"/>
  <c r="AR61" i="41"/>
  <c r="AQ61" i="41"/>
  <c r="AP61" i="41"/>
  <c r="AO61" i="41"/>
  <c r="AN61" i="41"/>
  <c r="AM61" i="41"/>
  <c r="AL61" i="41"/>
  <c r="AK61" i="41"/>
  <c r="AJ61" i="41"/>
  <c r="AI61" i="41"/>
  <c r="AH61" i="41"/>
  <c r="AG61" i="41"/>
  <c r="AF61" i="41"/>
  <c r="AE61" i="41"/>
  <c r="AD61" i="41"/>
  <c r="AC61" i="41"/>
  <c r="AB61" i="41"/>
  <c r="AA61" i="41"/>
  <c r="Z61" i="41"/>
  <c r="Y61" i="41"/>
  <c r="BG60" i="41"/>
  <c r="BF60" i="41"/>
  <c r="BE60" i="41"/>
  <c r="BD60" i="41"/>
  <c r="BC60" i="41"/>
  <c r="BB60" i="41"/>
  <c r="BA60" i="41"/>
  <c r="AZ60" i="41"/>
  <c r="AY60" i="41"/>
  <c r="AX60" i="41"/>
  <c r="AW60" i="41"/>
  <c r="AV60" i="41"/>
  <c r="AU60" i="41"/>
  <c r="AT60" i="41"/>
  <c r="AS60" i="41"/>
  <c r="AR60" i="41"/>
  <c r="AQ60" i="41"/>
  <c r="AP60" i="41"/>
  <c r="AO60" i="41"/>
  <c r="AN60" i="41"/>
  <c r="AM60" i="41"/>
  <c r="AL60" i="41"/>
  <c r="AK60" i="41"/>
  <c r="AJ60" i="41"/>
  <c r="AI60" i="41"/>
  <c r="AH60" i="41"/>
  <c r="AG60" i="41"/>
  <c r="AF60" i="41"/>
  <c r="AE60" i="41"/>
  <c r="AD60" i="41"/>
  <c r="AC60" i="41"/>
  <c r="AB60" i="41"/>
  <c r="AA60" i="41"/>
  <c r="Z60" i="41"/>
  <c r="Y60" i="41"/>
  <c r="BG59" i="41"/>
  <c r="BF59" i="41"/>
  <c r="BE59" i="41"/>
  <c r="BD59" i="41"/>
  <c r="BC59" i="41"/>
  <c r="BB59" i="41"/>
  <c r="BA59" i="41"/>
  <c r="AZ59" i="41"/>
  <c r="AY59" i="41"/>
  <c r="AX59" i="41"/>
  <c r="AW59" i="41"/>
  <c r="AV59" i="41"/>
  <c r="AU59" i="41"/>
  <c r="AT59" i="41"/>
  <c r="AS59" i="41"/>
  <c r="AR59" i="41"/>
  <c r="AQ59" i="41"/>
  <c r="AP59" i="41"/>
  <c r="AO59" i="41"/>
  <c r="AN59" i="41"/>
  <c r="AM59" i="41"/>
  <c r="AL59" i="41"/>
  <c r="AK59" i="41"/>
  <c r="AJ59" i="41"/>
  <c r="AI59" i="41"/>
  <c r="AH59" i="41"/>
  <c r="AG59" i="41"/>
  <c r="AF59" i="41"/>
  <c r="AE59" i="41"/>
  <c r="AD59" i="41"/>
  <c r="AC59" i="41"/>
  <c r="AB59" i="41"/>
  <c r="AA59" i="41"/>
  <c r="Z59" i="41"/>
  <c r="Y59" i="41"/>
  <c r="BG58" i="41"/>
  <c r="BF58" i="41"/>
  <c r="BE58" i="41"/>
  <c r="BD58" i="41"/>
  <c r="BC58" i="41"/>
  <c r="BB58" i="41"/>
  <c r="BA58" i="41"/>
  <c r="AZ58" i="41"/>
  <c r="AY58" i="41"/>
  <c r="AX58" i="41"/>
  <c r="AW58" i="41"/>
  <c r="AV58" i="41"/>
  <c r="AU58" i="41"/>
  <c r="AT58" i="41"/>
  <c r="AS58" i="41"/>
  <c r="AR58" i="41"/>
  <c r="AQ58" i="41"/>
  <c r="AP58" i="41"/>
  <c r="AO58" i="41"/>
  <c r="AN58" i="41"/>
  <c r="AM58" i="41"/>
  <c r="AL58" i="41"/>
  <c r="AK58" i="41"/>
  <c r="AJ58" i="41"/>
  <c r="AI58" i="41"/>
  <c r="AH58" i="41"/>
  <c r="AG58" i="41"/>
  <c r="AF58" i="41"/>
  <c r="AE58" i="41"/>
  <c r="AD58" i="41"/>
  <c r="AC58" i="41"/>
  <c r="AB58" i="41"/>
  <c r="AA58" i="41"/>
  <c r="Z58" i="41"/>
  <c r="Y58" i="41"/>
  <c r="BG65" i="41"/>
  <c r="BF65" i="41"/>
  <c r="BE65" i="41"/>
  <c r="BD65" i="41"/>
  <c r="BC65" i="41"/>
  <c r="BB65" i="41"/>
  <c r="BA65" i="41"/>
  <c r="AZ65" i="41"/>
  <c r="AY65" i="41"/>
  <c r="AX65" i="41"/>
  <c r="AW65" i="41"/>
  <c r="AV65" i="41"/>
  <c r="AU65" i="41"/>
  <c r="AT65" i="41"/>
  <c r="AS65" i="41"/>
  <c r="AR65" i="41"/>
  <c r="AQ65" i="41"/>
  <c r="AP65" i="41"/>
  <c r="AO65" i="41"/>
  <c r="AN65" i="41"/>
  <c r="AM65" i="41"/>
  <c r="AL65" i="41"/>
  <c r="AK65" i="41"/>
  <c r="AJ65" i="41"/>
  <c r="AI65" i="41"/>
  <c r="AH65" i="41"/>
  <c r="AG65" i="41"/>
  <c r="AF65" i="41"/>
  <c r="AE65" i="41"/>
  <c r="AD65" i="41"/>
  <c r="AC65" i="41"/>
  <c r="AB65" i="41"/>
  <c r="AA65" i="41"/>
  <c r="Z65" i="41"/>
  <c r="Y65" i="41"/>
  <c r="BG63" i="41"/>
  <c r="BF63" i="41"/>
  <c r="BE63" i="41"/>
  <c r="BD63" i="41"/>
  <c r="BC63" i="41"/>
  <c r="BB63" i="41"/>
  <c r="BA63" i="41"/>
  <c r="AZ63" i="41"/>
  <c r="AY63" i="41"/>
  <c r="AX63" i="41"/>
  <c r="AW63" i="41"/>
  <c r="AV63" i="41"/>
  <c r="AU63" i="41"/>
  <c r="AT63" i="41"/>
  <c r="AS63" i="41"/>
  <c r="AR63" i="41"/>
  <c r="AQ63" i="41"/>
  <c r="AP63" i="41"/>
  <c r="AO63" i="41"/>
  <c r="AN63" i="41"/>
  <c r="AM63" i="41"/>
  <c r="AL63" i="41"/>
  <c r="AK63" i="41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Y32" i="41" l="1"/>
  <c r="Z32" i="41"/>
  <c r="AA32" i="41"/>
  <c r="AB32" i="41"/>
  <c r="AC32" i="41"/>
  <c r="AD32" i="41"/>
  <c r="AE32" i="41"/>
  <c r="AF32" i="41"/>
  <c r="AG32" i="41"/>
  <c r="AH32" i="41"/>
  <c r="AI32" i="41"/>
  <c r="AJ32" i="41"/>
  <c r="AK32" i="41"/>
  <c r="AL32" i="41"/>
  <c r="AM32" i="41"/>
  <c r="AN32" i="41"/>
  <c r="AO32" i="41"/>
  <c r="AP32" i="41"/>
  <c r="AQ32" i="41"/>
  <c r="AR32" i="41"/>
  <c r="AS32" i="41"/>
  <c r="AT32" i="41"/>
  <c r="AU32" i="41"/>
  <c r="AV32" i="41"/>
  <c r="AW32" i="41"/>
  <c r="AX32" i="41"/>
  <c r="AY32" i="41"/>
  <c r="AZ32" i="41"/>
  <c r="BA32" i="41"/>
  <c r="BB32" i="41"/>
  <c r="BC32" i="41"/>
  <c r="BD32" i="41"/>
  <c r="BE32" i="41"/>
  <c r="BF32" i="41"/>
  <c r="BG32" i="41"/>
  <c r="Y33" i="41"/>
  <c r="Z33" i="41"/>
  <c r="AA33" i="41"/>
  <c r="AB33" i="41"/>
  <c r="AC33" i="41"/>
  <c r="AD33" i="41"/>
  <c r="AE33" i="41"/>
  <c r="AF33" i="41"/>
  <c r="AG33" i="41"/>
  <c r="AH33" i="41"/>
  <c r="AI33" i="41"/>
  <c r="AJ33" i="41"/>
  <c r="AK33" i="41"/>
  <c r="AL33" i="41"/>
  <c r="AM33" i="41"/>
  <c r="AN33" i="41"/>
  <c r="AO33" i="41"/>
  <c r="AP33" i="41"/>
  <c r="AQ33" i="41"/>
  <c r="AR33" i="41"/>
  <c r="AS33" i="41"/>
  <c r="AT33" i="41"/>
  <c r="AU33" i="41"/>
  <c r="AV33" i="41"/>
  <c r="AW33" i="41"/>
  <c r="AX33" i="41"/>
  <c r="AY33" i="41"/>
  <c r="AZ33" i="41"/>
  <c r="BA33" i="41"/>
  <c r="BB33" i="41"/>
  <c r="BC33" i="41"/>
  <c r="BD33" i="41"/>
  <c r="BE33" i="41"/>
  <c r="BF33" i="41"/>
  <c r="BG33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AS34" i="41"/>
  <c r="AT34" i="41"/>
  <c r="AU34" i="41"/>
  <c r="AV34" i="41"/>
  <c r="AW34" i="41"/>
  <c r="AX34" i="41"/>
  <c r="AY34" i="41"/>
  <c r="AZ34" i="41"/>
  <c r="BA34" i="41"/>
  <c r="BB34" i="41"/>
  <c r="BC34" i="41"/>
  <c r="BD34" i="41"/>
  <c r="BE34" i="41"/>
  <c r="BF34" i="41"/>
  <c r="BG34" i="41"/>
  <c r="Y35" i="41"/>
  <c r="Z35" i="41"/>
  <c r="AA35" i="41"/>
  <c r="AB35" i="41"/>
  <c r="AC35" i="41"/>
  <c r="AD35" i="41"/>
  <c r="AE35" i="41"/>
  <c r="AF35" i="41"/>
  <c r="AG35" i="41"/>
  <c r="AH35" i="41"/>
  <c r="AI35" i="41"/>
  <c r="AJ35" i="41"/>
  <c r="AK35" i="41"/>
  <c r="AL35" i="41"/>
  <c r="AM35" i="41"/>
  <c r="AN35" i="41"/>
  <c r="AO35" i="41"/>
  <c r="AP35" i="41"/>
  <c r="AQ35" i="41"/>
  <c r="AR35" i="41"/>
  <c r="AS35" i="41"/>
  <c r="AT35" i="41"/>
  <c r="AU35" i="41"/>
  <c r="AV35" i="41"/>
  <c r="AW35" i="41"/>
  <c r="AX35" i="41"/>
  <c r="AY35" i="41"/>
  <c r="AZ35" i="41"/>
  <c r="BA35" i="41"/>
  <c r="BB35" i="41"/>
  <c r="BC35" i="41"/>
  <c r="BD35" i="41"/>
  <c r="BE35" i="41"/>
  <c r="BF35" i="41"/>
  <c r="BG35" i="41"/>
  <c r="Y36" i="41"/>
  <c r="Z36" i="41"/>
  <c r="AA36" i="41"/>
  <c r="AB36" i="41"/>
  <c r="AC36" i="41"/>
  <c r="AD36" i="41"/>
  <c r="AE36" i="41"/>
  <c r="AF36" i="41"/>
  <c r="AG36" i="41"/>
  <c r="AH36" i="41"/>
  <c r="AI36" i="41"/>
  <c r="AJ36" i="41"/>
  <c r="AK36" i="41"/>
  <c r="AL36" i="41"/>
  <c r="AM36" i="41"/>
  <c r="AN36" i="41"/>
  <c r="AO36" i="41"/>
  <c r="AP36" i="41"/>
  <c r="AQ36" i="41"/>
  <c r="AR36" i="41"/>
  <c r="AS36" i="41"/>
  <c r="AT36" i="41"/>
  <c r="AU36" i="41"/>
  <c r="AV36" i="41"/>
  <c r="AW36" i="41"/>
  <c r="AX36" i="41"/>
  <c r="AY36" i="41"/>
  <c r="AZ36" i="41"/>
  <c r="BA36" i="41"/>
  <c r="BB36" i="41"/>
  <c r="BC36" i="41"/>
  <c r="BD36" i="41"/>
  <c r="BE36" i="41"/>
  <c r="BF36" i="41"/>
  <c r="BG36" i="41"/>
  <c r="Y37" i="41"/>
  <c r="Z37" i="41"/>
  <c r="AA37" i="41"/>
  <c r="AB37" i="41"/>
  <c r="AC37" i="41"/>
  <c r="AD37" i="41"/>
  <c r="AE37" i="41"/>
  <c r="AF37" i="41"/>
  <c r="AG37" i="41"/>
  <c r="AH37" i="41"/>
  <c r="AI37" i="41"/>
  <c r="AJ37" i="41"/>
  <c r="AK37" i="41"/>
  <c r="AL37" i="41"/>
  <c r="AM37" i="41"/>
  <c r="AN37" i="41"/>
  <c r="AO37" i="41"/>
  <c r="AP37" i="41"/>
  <c r="AQ37" i="41"/>
  <c r="AR37" i="41"/>
  <c r="AS37" i="41"/>
  <c r="AT37" i="41"/>
  <c r="AU37" i="41"/>
  <c r="AV37" i="41"/>
  <c r="AW37" i="41"/>
  <c r="AX37" i="41"/>
  <c r="AY37" i="41"/>
  <c r="AZ37" i="41"/>
  <c r="BA37" i="41"/>
  <c r="BB37" i="41"/>
  <c r="BC37" i="41"/>
  <c r="BD37" i="41"/>
  <c r="BE37" i="41"/>
  <c r="BF37" i="41"/>
  <c r="BG37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S15" i="41"/>
  <c r="AT15" i="41"/>
  <c r="AU15" i="41"/>
  <c r="AV15" i="41"/>
  <c r="AW15" i="41"/>
  <c r="AX15" i="41"/>
  <c r="AY15" i="41"/>
  <c r="AZ15" i="41"/>
  <c r="BA15" i="41"/>
  <c r="BB15" i="41"/>
  <c r="BC15" i="41"/>
  <c r="BD15" i="41"/>
  <c r="BE15" i="41"/>
  <c r="BF15" i="41"/>
  <c r="BG15" i="41"/>
  <c r="Y16" i="41"/>
  <c r="Z16" i="41"/>
  <c r="AA16" i="41"/>
  <c r="AB16" i="41"/>
  <c r="AC16" i="41"/>
  <c r="AD16" i="41"/>
  <c r="AE16" i="41"/>
  <c r="AF16" i="41"/>
  <c r="AG16" i="41"/>
  <c r="AH16" i="41"/>
  <c r="AI16" i="41"/>
  <c r="AJ16" i="41"/>
  <c r="AK16" i="41"/>
  <c r="AL16" i="41"/>
  <c r="AM16" i="41"/>
  <c r="AN16" i="41"/>
  <c r="AO16" i="41"/>
  <c r="AP16" i="41"/>
  <c r="AQ16" i="41"/>
  <c r="AR16" i="41"/>
  <c r="AS16" i="41"/>
  <c r="AT16" i="41"/>
  <c r="AU16" i="41"/>
  <c r="AV16" i="41"/>
  <c r="AW16" i="41"/>
  <c r="AX16" i="41"/>
  <c r="AY16" i="41"/>
  <c r="AZ16" i="41"/>
  <c r="BA16" i="41"/>
  <c r="BB16" i="41"/>
  <c r="BC16" i="41"/>
  <c r="BD16" i="41"/>
  <c r="BE16" i="41"/>
  <c r="BF16" i="41"/>
  <c r="BG16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Y18" i="41"/>
  <c r="Z18" i="41"/>
  <c r="AA18" i="41"/>
  <c r="AB18" i="41"/>
  <c r="AC18" i="41"/>
  <c r="AD18" i="41"/>
  <c r="AE18" i="41"/>
  <c r="AF18" i="41"/>
  <c r="AG18" i="41"/>
  <c r="AH18" i="41"/>
  <c r="AI18" i="41"/>
  <c r="AJ18" i="41"/>
  <c r="AK18" i="41"/>
  <c r="AL18" i="41"/>
  <c r="AM18" i="41"/>
  <c r="AN18" i="41"/>
  <c r="AO18" i="41"/>
  <c r="AP18" i="41"/>
  <c r="AQ18" i="41"/>
  <c r="AR18" i="41"/>
  <c r="AS18" i="41"/>
  <c r="AT18" i="41"/>
  <c r="AU18" i="41"/>
  <c r="AV18" i="41"/>
  <c r="AW18" i="41"/>
  <c r="AX18" i="41"/>
  <c r="AY18" i="41"/>
  <c r="AZ18" i="41"/>
  <c r="BA18" i="41"/>
  <c r="BB18" i="41"/>
  <c r="BC18" i="41"/>
  <c r="BD18" i="41"/>
  <c r="BE18" i="41"/>
  <c r="BF18" i="41"/>
  <c r="BG18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AL19" i="41"/>
  <c r="AM19" i="41"/>
  <c r="AN19" i="41"/>
  <c r="AO19" i="41"/>
  <c r="AP19" i="41"/>
  <c r="AQ19" i="41"/>
  <c r="AR19" i="41"/>
  <c r="AS19" i="41"/>
  <c r="AT19" i="41"/>
  <c r="AU19" i="41"/>
  <c r="AV19" i="41"/>
  <c r="AW19" i="41"/>
  <c r="AX19" i="41"/>
  <c r="AY19" i="41"/>
  <c r="AZ19" i="41"/>
  <c r="BA19" i="41"/>
  <c r="BB19" i="41"/>
  <c r="BC19" i="41"/>
  <c r="BD19" i="41"/>
  <c r="BE19" i="41"/>
  <c r="BF19" i="41"/>
  <c r="BG19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AL20" i="41"/>
  <c r="AM20" i="41"/>
  <c r="AN20" i="41"/>
  <c r="AO20" i="41"/>
  <c r="AP20" i="41"/>
  <c r="AQ20" i="41"/>
  <c r="AR20" i="41"/>
  <c r="AS20" i="41"/>
  <c r="AT20" i="41"/>
  <c r="AU20" i="41"/>
  <c r="AV20" i="41"/>
  <c r="AW20" i="41"/>
  <c r="AX20" i="41"/>
  <c r="AY20" i="41"/>
  <c r="AZ20" i="41"/>
  <c r="BA20" i="41"/>
  <c r="BB20" i="41"/>
  <c r="BC20" i="41"/>
  <c r="BD20" i="41"/>
  <c r="BE20" i="41"/>
  <c r="BF20" i="41"/>
  <c r="BG20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AS21" i="41"/>
  <c r="AT21" i="41"/>
  <c r="AU21" i="41"/>
  <c r="AV21" i="41"/>
  <c r="AW21" i="41"/>
  <c r="AX21" i="41"/>
  <c r="AY21" i="41"/>
  <c r="AZ21" i="41"/>
  <c r="BA21" i="41"/>
  <c r="BB21" i="41"/>
  <c r="BC21" i="41"/>
  <c r="BD21" i="41"/>
  <c r="BE21" i="41"/>
  <c r="BF21" i="41"/>
  <c r="BG21" i="41"/>
  <c r="BG93" i="41" l="1"/>
  <c r="BF93" i="41"/>
  <c r="BE93" i="41"/>
  <c r="BD93" i="41"/>
  <c r="BC93" i="41"/>
  <c r="BB93" i="41"/>
  <c r="BA93" i="41"/>
  <c r="AZ93" i="41"/>
  <c r="AY93" i="41"/>
  <c r="AX93" i="41"/>
  <c r="AW93" i="41"/>
  <c r="AV93" i="41"/>
  <c r="AU93" i="41"/>
  <c r="AT93" i="41"/>
  <c r="AS93" i="41"/>
  <c r="AR93" i="41"/>
  <c r="AQ93" i="41"/>
  <c r="AP93" i="41"/>
  <c r="AO93" i="41"/>
  <c r="AN93" i="41"/>
  <c r="AM93" i="41"/>
  <c r="AL93" i="41"/>
  <c r="AK93" i="41"/>
  <c r="AJ93" i="41"/>
  <c r="AI93" i="41"/>
  <c r="AH93" i="41"/>
  <c r="AG93" i="41"/>
  <c r="AF93" i="41"/>
  <c r="AE93" i="41"/>
  <c r="AD93" i="41"/>
  <c r="AC93" i="41"/>
  <c r="AB93" i="41"/>
  <c r="AA93" i="41"/>
  <c r="Z93" i="41"/>
  <c r="Y93" i="41"/>
  <c r="BD90" i="41" l="1"/>
  <c r="BC90" i="41"/>
  <c r="AW90" i="41"/>
  <c r="AV90" i="41"/>
  <c r="AP90" i="41"/>
  <c r="AO90" i="41"/>
  <c r="AI90" i="41"/>
  <c r="AH90" i="41"/>
  <c r="AB90" i="41"/>
  <c r="AA90" i="41"/>
  <c r="Y90" i="41"/>
  <c r="BG109" i="41" l="1"/>
  <c r="BF109" i="41"/>
  <c r="BE109" i="41"/>
  <c r="BD109" i="41"/>
  <c r="BC109" i="41"/>
  <c r="BB109" i="41"/>
  <c r="BA109" i="41"/>
  <c r="AZ109" i="41"/>
  <c r="AY109" i="41"/>
  <c r="AX109" i="41"/>
  <c r="AW109" i="41"/>
  <c r="AV109" i="41"/>
  <c r="AU109" i="41"/>
  <c r="AT109" i="41"/>
  <c r="AS109" i="41"/>
  <c r="AR109" i="41"/>
  <c r="AQ109" i="41"/>
  <c r="AP109" i="41"/>
  <c r="AO109" i="41"/>
  <c r="AN109" i="41"/>
  <c r="AM109" i="41"/>
  <c r="AL109" i="41"/>
  <c r="AK109" i="41"/>
  <c r="AJ109" i="41"/>
  <c r="AI109" i="41"/>
  <c r="AH109" i="41"/>
  <c r="AG109" i="41"/>
  <c r="AF109" i="41"/>
  <c r="AE109" i="41"/>
  <c r="AD109" i="41"/>
  <c r="AC109" i="41"/>
  <c r="AB109" i="41"/>
  <c r="AA109" i="41"/>
  <c r="Z109" i="41"/>
  <c r="Y109" i="41"/>
  <c r="BG108" i="41"/>
  <c r="BF108" i="41"/>
  <c r="BE108" i="41"/>
  <c r="BD108" i="41"/>
  <c r="BC108" i="41"/>
  <c r="BB108" i="41"/>
  <c r="BA108" i="41"/>
  <c r="AZ108" i="41"/>
  <c r="AY108" i="41"/>
  <c r="AX108" i="41"/>
  <c r="AW108" i="41"/>
  <c r="AV108" i="41"/>
  <c r="AU108" i="41"/>
  <c r="AT108" i="41"/>
  <c r="AS108" i="41"/>
  <c r="AR108" i="41"/>
  <c r="AQ108" i="41"/>
  <c r="AP108" i="41"/>
  <c r="AO108" i="41"/>
  <c r="AN108" i="41"/>
  <c r="AM108" i="41"/>
  <c r="AL108" i="41"/>
  <c r="AK108" i="41"/>
  <c r="AJ108" i="41"/>
  <c r="AI108" i="41"/>
  <c r="AH108" i="41"/>
  <c r="AG108" i="41"/>
  <c r="AF108" i="41"/>
  <c r="AE108" i="41"/>
  <c r="AD108" i="41"/>
  <c r="AC108" i="41"/>
  <c r="AB108" i="41"/>
  <c r="AA108" i="41"/>
  <c r="Z108" i="41"/>
  <c r="Y108" i="41"/>
  <c r="BG84" i="41"/>
  <c r="BF84" i="41"/>
  <c r="BE84" i="41"/>
  <c r="BD84" i="41"/>
  <c r="BC84" i="41"/>
  <c r="BB84" i="41"/>
  <c r="BA84" i="41"/>
  <c r="AZ84" i="41"/>
  <c r="AY84" i="41"/>
  <c r="AX84" i="41"/>
  <c r="AW84" i="41"/>
  <c r="AV84" i="41"/>
  <c r="AU84" i="41"/>
  <c r="AT84" i="41"/>
  <c r="AS84" i="41"/>
  <c r="AR84" i="41"/>
  <c r="AQ84" i="41"/>
  <c r="AP84" i="41"/>
  <c r="AO84" i="41"/>
  <c r="AN84" i="41"/>
  <c r="AM84" i="41"/>
  <c r="AL84" i="41"/>
  <c r="AK84" i="41"/>
  <c r="AJ84" i="41"/>
  <c r="AI84" i="41"/>
  <c r="AH84" i="41"/>
  <c r="AG84" i="41"/>
  <c r="AF84" i="41"/>
  <c r="AE84" i="41"/>
  <c r="AD84" i="41"/>
  <c r="AC84" i="41"/>
  <c r="AB84" i="41"/>
  <c r="AA84" i="41"/>
  <c r="Z84" i="41"/>
  <c r="Y84" i="41"/>
  <c r="BG85" i="41"/>
  <c r="BF85" i="41"/>
  <c r="BE85" i="41"/>
  <c r="BD85" i="41"/>
  <c r="BC85" i="41"/>
  <c r="BB85" i="41"/>
  <c r="BA85" i="41"/>
  <c r="AZ85" i="41"/>
  <c r="AY85" i="41"/>
  <c r="AX85" i="41"/>
  <c r="AW85" i="41"/>
  <c r="AV85" i="41"/>
  <c r="AU85" i="41"/>
  <c r="AT85" i="41"/>
  <c r="AS85" i="41"/>
  <c r="AR85" i="41"/>
  <c r="AQ85" i="41"/>
  <c r="AP85" i="41"/>
  <c r="AO85" i="41"/>
  <c r="AN85" i="41"/>
  <c r="AM85" i="41"/>
  <c r="AL85" i="41"/>
  <c r="AK85" i="41"/>
  <c r="AJ85" i="41"/>
  <c r="AI85" i="41"/>
  <c r="AH85" i="41"/>
  <c r="AG85" i="41"/>
  <c r="AF85" i="41"/>
  <c r="AE85" i="41"/>
  <c r="AD85" i="41"/>
  <c r="AC85" i="41"/>
  <c r="AB85" i="41"/>
  <c r="AA85" i="41"/>
  <c r="Z85" i="41"/>
  <c r="Y85" i="41"/>
  <c r="BG83" i="41"/>
  <c r="BF83" i="41"/>
  <c r="BE83" i="41"/>
  <c r="BD83" i="41"/>
  <c r="BC83" i="41"/>
  <c r="BB83" i="41"/>
  <c r="BA83" i="41"/>
  <c r="AZ83" i="41"/>
  <c r="AY83" i="41"/>
  <c r="AX83" i="41"/>
  <c r="AW83" i="41"/>
  <c r="AV83" i="41"/>
  <c r="AU83" i="41"/>
  <c r="AT83" i="41"/>
  <c r="AS83" i="41"/>
  <c r="AR83" i="41"/>
  <c r="AQ83" i="41"/>
  <c r="AP83" i="41"/>
  <c r="AO83" i="41"/>
  <c r="AN83" i="41"/>
  <c r="AM83" i="41"/>
  <c r="AL83" i="41"/>
  <c r="AK83" i="41"/>
  <c r="AJ83" i="41"/>
  <c r="AI83" i="41"/>
  <c r="AH83" i="41"/>
  <c r="AG83" i="41"/>
  <c r="AF83" i="41"/>
  <c r="AE83" i="41"/>
  <c r="AD83" i="41"/>
  <c r="AC83" i="41"/>
  <c r="AB83" i="41"/>
  <c r="AA83" i="41"/>
  <c r="Z83" i="41"/>
  <c r="Y83" i="41"/>
  <c r="BG52" i="41"/>
  <c r="BF52" i="41"/>
  <c r="BE52" i="41"/>
  <c r="BD52" i="41"/>
  <c r="BC52" i="41"/>
  <c r="BB52" i="41"/>
  <c r="BA52" i="41"/>
  <c r="AZ52" i="41"/>
  <c r="AY52" i="41"/>
  <c r="AX52" i="41"/>
  <c r="AW52" i="41"/>
  <c r="AV52" i="41"/>
  <c r="AU52" i="41"/>
  <c r="AT52" i="41"/>
  <c r="AS52" i="41"/>
  <c r="AR52" i="41"/>
  <c r="AQ52" i="41"/>
  <c r="AP52" i="41"/>
  <c r="AO52" i="41"/>
  <c r="AN52" i="41"/>
  <c r="AM52" i="41"/>
  <c r="AL52" i="41"/>
  <c r="AK52" i="41"/>
  <c r="AJ52" i="41"/>
  <c r="AI52" i="41"/>
  <c r="AH52" i="41"/>
  <c r="AG52" i="41"/>
  <c r="AF52" i="41"/>
  <c r="AE52" i="41"/>
  <c r="AD52" i="41"/>
  <c r="AC52" i="41"/>
  <c r="AB52" i="41"/>
  <c r="AA52" i="41"/>
  <c r="Z52" i="41"/>
  <c r="Y52" i="41"/>
  <c r="BG54" i="41"/>
  <c r="BF54" i="41"/>
  <c r="BE54" i="41"/>
  <c r="BD54" i="41"/>
  <c r="BC54" i="41"/>
  <c r="BB54" i="41"/>
  <c r="BA54" i="41"/>
  <c r="AZ54" i="41"/>
  <c r="AY54" i="41"/>
  <c r="AX54" i="41"/>
  <c r="AW54" i="41"/>
  <c r="AV54" i="41"/>
  <c r="AU54" i="41"/>
  <c r="AT54" i="41"/>
  <c r="AS54" i="41"/>
  <c r="AR54" i="41"/>
  <c r="AQ54" i="41"/>
  <c r="AP54" i="41"/>
  <c r="AO54" i="41"/>
  <c r="AN54" i="41"/>
  <c r="AM54" i="41"/>
  <c r="AL54" i="41"/>
  <c r="AK54" i="41"/>
  <c r="AJ54" i="41"/>
  <c r="AI54" i="41"/>
  <c r="AH54" i="41"/>
  <c r="AG54" i="41"/>
  <c r="AF54" i="41"/>
  <c r="AE54" i="41"/>
  <c r="AD54" i="41"/>
  <c r="AC54" i="41"/>
  <c r="AB54" i="41"/>
  <c r="AA54" i="41"/>
  <c r="Z54" i="41"/>
  <c r="Y54" i="41"/>
  <c r="BG53" i="41"/>
  <c r="BF53" i="41"/>
  <c r="BE53" i="41"/>
  <c r="BD53" i="41"/>
  <c r="BC53" i="41"/>
  <c r="BB53" i="41"/>
  <c r="BA53" i="41"/>
  <c r="AZ53" i="41"/>
  <c r="AY53" i="41"/>
  <c r="AX53" i="41"/>
  <c r="AW53" i="41"/>
  <c r="AV53" i="41"/>
  <c r="AU53" i="41"/>
  <c r="AT53" i="41"/>
  <c r="AS53" i="41"/>
  <c r="AR53" i="41"/>
  <c r="AQ53" i="41"/>
  <c r="AP53" i="41"/>
  <c r="AO53" i="41"/>
  <c r="AN53" i="41"/>
  <c r="AM53" i="41"/>
  <c r="AL53" i="41"/>
  <c r="AK53" i="41"/>
  <c r="AJ53" i="41"/>
  <c r="AI53" i="41"/>
  <c r="AH53" i="41"/>
  <c r="AG53" i="41"/>
  <c r="AF53" i="41"/>
  <c r="AE53" i="41"/>
  <c r="AD53" i="41"/>
  <c r="AC53" i="41"/>
  <c r="AB53" i="41"/>
  <c r="AA53" i="41"/>
  <c r="Z53" i="41"/>
  <c r="Y53" i="41"/>
  <c r="BG51" i="41"/>
  <c r="BF51" i="41"/>
  <c r="BE51" i="41"/>
  <c r="BD51" i="41"/>
  <c r="BC51" i="41"/>
  <c r="BB51" i="41"/>
  <c r="BA51" i="41"/>
  <c r="AZ51" i="41"/>
  <c r="AY51" i="41"/>
  <c r="AX51" i="41"/>
  <c r="AW51" i="41"/>
  <c r="AV51" i="41"/>
  <c r="AU51" i="41"/>
  <c r="AT51" i="41"/>
  <c r="AS51" i="41"/>
  <c r="AR51" i="41"/>
  <c r="AQ51" i="41"/>
  <c r="AP51" i="41"/>
  <c r="AO51" i="41"/>
  <c r="AN51" i="41"/>
  <c r="AM51" i="41"/>
  <c r="AL51" i="41"/>
  <c r="AK51" i="41"/>
  <c r="AJ51" i="41"/>
  <c r="AI51" i="41"/>
  <c r="AH51" i="41"/>
  <c r="AG51" i="41"/>
  <c r="AF51" i="41"/>
  <c r="AE51" i="41"/>
  <c r="AD51" i="41"/>
  <c r="AC51" i="41"/>
  <c r="AB51" i="41"/>
  <c r="AA51" i="41"/>
  <c r="Z51" i="41"/>
  <c r="Y51" i="41"/>
  <c r="BG67" i="41"/>
  <c r="BF67" i="41"/>
  <c r="BE67" i="41"/>
  <c r="BD67" i="41"/>
  <c r="BC67" i="41"/>
  <c r="BB67" i="41"/>
  <c r="BA67" i="41"/>
  <c r="AZ67" i="41"/>
  <c r="AY67" i="41"/>
  <c r="AX67" i="41"/>
  <c r="AW67" i="41"/>
  <c r="AV67" i="41"/>
  <c r="AU67" i="41"/>
  <c r="AT67" i="41"/>
  <c r="AS67" i="41"/>
  <c r="AR67" i="41"/>
  <c r="AQ67" i="41"/>
  <c r="AP67" i="41"/>
  <c r="AO67" i="41"/>
  <c r="AN67" i="41"/>
  <c r="AM67" i="41"/>
  <c r="AL67" i="41"/>
  <c r="AK67" i="41"/>
  <c r="AJ67" i="41"/>
  <c r="AI67" i="41"/>
  <c r="AH67" i="41"/>
  <c r="AG67" i="41"/>
  <c r="AF67" i="41"/>
  <c r="AE67" i="41"/>
  <c r="AD67" i="41"/>
  <c r="AC67" i="41"/>
  <c r="AB67" i="41"/>
  <c r="AA67" i="41"/>
  <c r="Z67" i="41"/>
  <c r="Y67" i="41"/>
  <c r="BG105" i="41"/>
  <c r="BF105" i="41"/>
  <c r="BE105" i="41"/>
  <c r="BD105" i="41"/>
  <c r="BC105" i="41"/>
  <c r="BB105" i="41"/>
  <c r="BA105" i="41"/>
  <c r="AZ105" i="41"/>
  <c r="AY105" i="41"/>
  <c r="AX105" i="41"/>
  <c r="AW105" i="41"/>
  <c r="AV105" i="41"/>
  <c r="AU105" i="41"/>
  <c r="AT105" i="41"/>
  <c r="AS105" i="41"/>
  <c r="AR105" i="41"/>
  <c r="AQ105" i="41"/>
  <c r="AP105" i="41"/>
  <c r="AO105" i="41"/>
  <c r="AN105" i="41"/>
  <c r="AM105" i="41"/>
  <c r="AL105" i="41"/>
  <c r="AK105" i="41"/>
  <c r="AJ105" i="41"/>
  <c r="AI105" i="41"/>
  <c r="AH105" i="41"/>
  <c r="AG105" i="41"/>
  <c r="AF105" i="41"/>
  <c r="AE105" i="41"/>
  <c r="AD105" i="41"/>
  <c r="AC105" i="41"/>
  <c r="AB105" i="41"/>
  <c r="AA105" i="41"/>
  <c r="Z105" i="41"/>
  <c r="Y105" i="41"/>
  <c r="BG13" i="41"/>
  <c r="BF13" i="41"/>
  <c r="BE13" i="41"/>
  <c r="BD13" i="41"/>
  <c r="BC13" i="41"/>
  <c r="BB13" i="41"/>
  <c r="BA13" i="41"/>
  <c r="AZ13" i="41"/>
  <c r="AY13" i="41"/>
  <c r="AX13" i="41"/>
  <c r="AW13" i="41"/>
  <c r="AV13" i="41"/>
  <c r="AU13" i="41"/>
  <c r="AT13" i="41"/>
  <c r="AS13" i="41"/>
  <c r="AR13" i="41"/>
  <c r="AQ13" i="41"/>
  <c r="AP13" i="41"/>
  <c r="AO13" i="41"/>
  <c r="AN13" i="41"/>
  <c r="AM13" i="41"/>
  <c r="AL13" i="41"/>
  <c r="AK13" i="41"/>
  <c r="AJ13" i="41"/>
  <c r="AI13" i="41"/>
  <c r="AH13" i="41"/>
  <c r="AG13" i="41"/>
  <c r="AF13" i="41"/>
  <c r="AE13" i="41"/>
  <c r="AD13" i="41"/>
  <c r="AC13" i="41"/>
  <c r="AB13" i="41"/>
  <c r="AA13" i="41"/>
  <c r="Z13" i="41"/>
  <c r="Y13" i="41"/>
  <c r="BG28" i="41"/>
  <c r="BF28" i="41"/>
  <c r="BE28" i="41"/>
  <c r="BD28" i="41"/>
  <c r="BC28" i="41"/>
  <c r="BB28" i="41"/>
  <c r="BA28" i="41"/>
  <c r="AZ28" i="41"/>
  <c r="AY28" i="41"/>
  <c r="AX28" i="41"/>
  <c r="AW28" i="41"/>
  <c r="AV28" i="41"/>
  <c r="AU28" i="41"/>
  <c r="AT28" i="41"/>
  <c r="AS28" i="41"/>
  <c r="AR28" i="41"/>
  <c r="AQ28" i="41"/>
  <c r="AP28" i="41"/>
  <c r="AO28" i="41"/>
  <c r="AN28" i="41"/>
  <c r="AM28" i="41"/>
  <c r="AL28" i="41"/>
  <c r="AK28" i="41"/>
  <c r="AJ28" i="41"/>
  <c r="AI28" i="41"/>
  <c r="AH28" i="41"/>
  <c r="AG28" i="41"/>
  <c r="AF28" i="41"/>
  <c r="AE28" i="41"/>
  <c r="AD28" i="41"/>
  <c r="AC28" i="41"/>
  <c r="AB28" i="41"/>
  <c r="AA28" i="41"/>
  <c r="Z28" i="41"/>
  <c r="Y28" i="41"/>
  <c r="BG95" i="41"/>
  <c r="BF95" i="41"/>
  <c r="BE95" i="41"/>
  <c r="BD95" i="41"/>
  <c r="BC95" i="41"/>
  <c r="BB95" i="41"/>
  <c r="BA95" i="41"/>
  <c r="AZ95" i="41"/>
  <c r="AY95" i="41"/>
  <c r="AX95" i="41"/>
  <c r="AW95" i="41"/>
  <c r="AV95" i="41"/>
  <c r="AU95" i="41"/>
  <c r="AT95" i="41"/>
  <c r="AS95" i="41"/>
  <c r="AR95" i="41"/>
  <c r="AQ95" i="41"/>
  <c r="AP95" i="41"/>
  <c r="AO95" i="41"/>
  <c r="AN95" i="41"/>
  <c r="AM95" i="41"/>
  <c r="AL95" i="41"/>
  <c r="AK95" i="41"/>
  <c r="AJ95" i="41"/>
  <c r="AI95" i="41"/>
  <c r="AH95" i="41"/>
  <c r="AG95" i="41"/>
  <c r="AF95" i="41"/>
  <c r="AE95" i="41"/>
  <c r="AD95" i="41"/>
  <c r="AC95" i="41"/>
  <c r="AB95" i="41"/>
  <c r="AA95" i="41"/>
  <c r="Z95" i="41"/>
  <c r="Y95" i="41"/>
  <c r="BG107" i="41"/>
  <c r="BF107" i="41"/>
  <c r="BE107" i="41"/>
  <c r="BD107" i="41"/>
  <c r="BC107" i="41"/>
  <c r="BB107" i="41"/>
  <c r="BA107" i="41"/>
  <c r="AZ107" i="41"/>
  <c r="AY107" i="41"/>
  <c r="AX107" i="41"/>
  <c r="AW107" i="41"/>
  <c r="AV107" i="41"/>
  <c r="AU107" i="41"/>
  <c r="AT107" i="41"/>
  <c r="AS107" i="41"/>
  <c r="AR107" i="41"/>
  <c r="AQ107" i="41"/>
  <c r="AP107" i="41"/>
  <c r="AO107" i="41"/>
  <c r="AN107" i="41"/>
  <c r="AM107" i="41"/>
  <c r="AL107" i="41"/>
  <c r="AK107" i="41"/>
  <c r="AJ107" i="41"/>
  <c r="AI107" i="41"/>
  <c r="AH107" i="41"/>
  <c r="AG107" i="41"/>
  <c r="AF107" i="41"/>
  <c r="AE107" i="41"/>
  <c r="AD107" i="41"/>
  <c r="AC107" i="41"/>
  <c r="AB107" i="41"/>
  <c r="AA107" i="41"/>
  <c r="Z107" i="41"/>
  <c r="Y107" i="41"/>
  <c r="BG97" i="41"/>
  <c r="BF97" i="41"/>
  <c r="BE97" i="41"/>
  <c r="BD97" i="41"/>
  <c r="BC97" i="41"/>
  <c r="BB97" i="41"/>
  <c r="BA97" i="41"/>
  <c r="AZ97" i="41"/>
  <c r="AY97" i="41"/>
  <c r="AX97" i="41"/>
  <c r="AW97" i="41"/>
  <c r="AV97" i="41"/>
  <c r="AU97" i="41"/>
  <c r="AT97" i="41"/>
  <c r="AS97" i="41"/>
  <c r="AR97" i="41"/>
  <c r="AQ97" i="41"/>
  <c r="AP97" i="41"/>
  <c r="AO97" i="41"/>
  <c r="AN97" i="41"/>
  <c r="AM97" i="41"/>
  <c r="AL97" i="41"/>
  <c r="AK97" i="41"/>
  <c r="AJ97" i="41"/>
  <c r="AI97" i="41"/>
  <c r="AH97" i="41"/>
  <c r="AG97" i="41"/>
  <c r="AF97" i="41"/>
  <c r="AE97" i="41"/>
  <c r="AD97" i="41"/>
  <c r="AC97" i="41"/>
  <c r="AB97" i="41"/>
  <c r="AA97" i="41"/>
  <c r="Z97" i="41"/>
  <c r="Y97" i="41"/>
  <c r="BG25" i="41"/>
  <c r="BF25" i="41"/>
  <c r="BE25" i="41"/>
  <c r="BD25" i="41"/>
  <c r="BC25" i="41"/>
  <c r="BB25" i="41"/>
  <c r="BA25" i="41"/>
  <c r="AZ25" i="41"/>
  <c r="AY25" i="41"/>
  <c r="AX25" i="41"/>
  <c r="AW25" i="41"/>
  <c r="AV25" i="41"/>
  <c r="AU25" i="41"/>
  <c r="AT25" i="41"/>
  <c r="AS25" i="41"/>
  <c r="AR25" i="41"/>
  <c r="AQ25" i="41"/>
  <c r="AP25" i="41"/>
  <c r="AO25" i="41"/>
  <c r="AN25" i="41"/>
  <c r="AM25" i="41"/>
  <c r="AL25" i="41"/>
  <c r="AK25" i="41"/>
  <c r="AJ25" i="41"/>
  <c r="AI25" i="41"/>
  <c r="AH25" i="41"/>
  <c r="AG25" i="41"/>
  <c r="AF25" i="41"/>
  <c r="AE25" i="41"/>
  <c r="AD25" i="41"/>
  <c r="AC25" i="41"/>
  <c r="AB25" i="41"/>
  <c r="AA25" i="41"/>
  <c r="Z25" i="41"/>
  <c r="Y25" i="41"/>
  <c r="BG98" i="41"/>
  <c r="BF98" i="41"/>
  <c r="BE98" i="41"/>
  <c r="BD98" i="41"/>
  <c r="BC98" i="41"/>
  <c r="BB98" i="41"/>
  <c r="BA98" i="41"/>
  <c r="AZ98" i="41"/>
  <c r="AY98" i="41"/>
  <c r="AX98" i="41"/>
  <c r="AW98" i="41"/>
  <c r="AV98" i="41"/>
  <c r="AU98" i="41"/>
  <c r="AT98" i="41"/>
  <c r="AS98" i="41"/>
  <c r="AR98" i="41"/>
  <c r="AQ98" i="41"/>
  <c r="AP98" i="41"/>
  <c r="AO98" i="41"/>
  <c r="AN98" i="41"/>
  <c r="AM98" i="41"/>
  <c r="AL98" i="41"/>
  <c r="AK98" i="41"/>
  <c r="AJ98" i="41"/>
  <c r="AI98" i="41"/>
  <c r="AH98" i="41"/>
  <c r="AG98" i="41"/>
  <c r="AF98" i="41"/>
  <c r="AE98" i="41"/>
  <c r="AD98" i="41"/>
  <c r="AC98" i="41"/>
  <c r="AB98" i="41"/>
  <c r="AA98" i="41"/>
  <c r="Z98" i="41"/>
  <c r="Y98" i="41"/>
  <c r="BD92" i="41"/>
  <c r="BC92" i="41"/>
  <c r="AW92" i="41"/>
  <c r="AV92" i="41"/>
  <c r="AP92" i="41"/>
  <c r="AO92" i="41"/>
  <c r="AI92" i="41"/>
  <c r="AH92" i="41"/>
  <c r="AB92" i="41"/>
  <c r="AA92" i="41"/>
  <c r="Y92" i="41"/>
  <c r="BD91" i="41"/>
  <c r="BC91" i="41"/>
  <c r="AW91" i="41"/>
  <c r="AV91" i="41"/>
  <c r="AP91" i="41"/>
  <c r="AO91" i="41"/>
  <c r="AI91" i="41"/>
  <c r="AH91" i="41"/>
  <c r="AB91" i="41"/>
  <c r="AA91" i="41"/>
  <c r="Y91" i="41"/>
  <c r="BD89" i="41"/>
  <c r="BC89" i="41"/>
  <c r="AW89" i="41"/>
  <c r="AV89" i="41"/>
  <c r="AP89" i="41"/>
  <c r="AO89" i="41"/>
  <c r="AI89" i="41"/>
  <c r="AH89" i="41"/>
  <c r="AB89" i="41"/>
  <c r="AA89" i="41"/>
  <c r="Y89" i="41"/>
  <c r="BD88" i="41"/>
  <c r="BC88" i="41"/>
  <c r="AW88" i="41"/>
  <c r="AV88" i="41"/>
  <c r="AP88" i="41"/>
  <c r="AO88" i="41"/>
  <c r="AI88" i="41"/>
  <c r="AH88" i="41"/>
  <c r="AB88" i="41"/>
  <c r="AA88" i="41"/>
  <c r="Y88" i="41"/>
  <c r="BG99" i="41"/>
  <c r="BF99" i="41"/>
  <c r="BE99" i="41"/>
  <c r="BD99" i="41"/>
  <c r="BC99" i="41"/>
  <c r="BB99" i="41"/>
  <c r="BA99" i="41"/>
  <c r="AZ99" i="41"/>
  <c r="AY99" i="41"/>
  <c r="AX99" i="41"/>
  <c r="AW99" i="41"/>
  <c r="AV99" i="41"/>
  <c r="AU99" i="41"/>
  <c r="AT99" i="41"/>
  <c r="AS99" i="41"/>
  <c r="AR99" i="41"/>
  <c r="AQ99" i="41"/>
  <c r="AP99" i="41"/>
  <c r="AO99" i="41"/>
  <c r="AN99" i="41"/>
  <c r="AM99" i="41"/>
  <c r="AL99" i="41"/>
  <c r="AK99" i="41"/>
  <c r="AJ99" i="41"/>
  <c r="AI99" i="41"/>
  <c r="AH99" i="41"/>
  <c r="AG99" i="41"/>
  <c r="AF99" i="41"/>
  <c r="AE99" i="41"/>
  <c r="AD99" i="41"/>
  <c r="AC99" i="41"/>
  <c r="AB99" i="41"/>
  <c r="AA99" i="41"/>
  <c r="Z99" i="41"/>
  <c r="Y99" i="41"/>
  <c r="BG87" i="41"/>
  <c r="BF87" i="41"/>
  <c r="BE87" i="41"/>
  <c r="BD87" i="41"/>
  <c r="BC87" i="41"/>
  <c r="BB87" i="41"/>
  <c r="BA87" i="41"/>
  <c r="AZ87" i="41"/>
  <c r="AY87" i="41"/>
  <c r="AX87" i="41"/>
  <c r="AW87" i="41"/>
  <c r="AV87" i="41"/>
  <c r="AU87" i="41"/>
  <c r="AT87" i="41"/>
  <c r="AS87" i="41"/>
  <c r="AR87" i="41"/>
  <c r="AQ87" i="41"/>
  <c r="AP87" i="41"/>
  <c r="AO87" i="41"/>
  <c r="AN87" i="41"/>
  <c r="AM87" i="41"/>
  <c r="AL87" i="41"/>
  <c r="AK87" i="41"/>
  <c r="AJ87" i="41"/>
  <c r="AI87" i="41"/>
  <c r="AH87" i="41"/>
  <c r="AG87" i="41"/>
  <c r="AF87" i="41"/>
  <c r="AE87" i="41"/>
  <c r="AD87" i="41"/>
  <c r="AC87" i="41"/>
  <c r="AB87" i="41"/>
  <c r="AA87" i="41"/>
  <c r="Z87" i="41"/>
  <c r="Y87" i="41"/>
  <c r="BG102" i="41"/>
  <c r="BF102" i="41"/>
  <c r="BE102" i="41"/>
  <c r="BD102" i="41"/>
  <c r="BC102" i="41"/>
  <c r="BB102" i="41"/>
  <c r="BA102" i="41"/>
  <c r="AZ102" i="41"/>
  <c r="AY102" i="41"/>
  <c r="AX102" i="41"/>
  <c r="AW102" i="41"/>
  <c r="AV102" i="41"/>
  <c r="AU102" i="41"/>
  <c r="AT102" i="41"/>
  <c r="AS102" i="41"/>
  <c r="AR102" i="41"/>
  <c r="AQ102" i="41"/>
  <c r="AP102" i="41"/>
  <c r="AO102" i="41"/>
  <c r="AN102" i="41"/>
  <c r="AM102" i="41"/>
  <c r="AL102" i="41"/>
  <c r="AK102" i="41"/>
  <c r="AJ102" i="41"/>
  <c r="AI102" i="41"/>
  <c r="AH102" i="41"/>
  <c r="AG102" i="41"/>
  <c r="AF102" i="41"/>
  <c r="AE102" i="41"/>
  <c r="AD102" i="41"/>
  <c r="AC102" i="41"/>
  <c r="AB102" i="41"/>
  <c r="AA102" i="41"/>
  <c r="Z102" i="41"/>
  <c r="Y102" i="41"/>
  <c r="BG101" i="41"/>
  <c r="BF101" i="41"/>
  <c r="BE101" i="41"/>
  <c r="BD101" i="41"/>
  <c r="BC101" i="41"/>
  <c r="BB101" i="41"/>
  <c r="BA101" i="41"/>
  <c r="AZ101" i="41"/>
  <c r="AY101" i="41"/>
  <c r="AX101" i="41"/>
  <c r="AW101" i="41"/>
  <c r="AV101" i="41"/>
  <c r="AU101" i="41"/>
  <c r="AT101" i="41"/>
  <c r="AS101" i="41"/>
  <c r="AR101" i="41"/>
  <c r="AQ101" i="41"/>
  <c r="AP101" i="41"/>
  <c r="AO101" i="41"/>
  <c r="AN101" i="41"/>
  <c r="AM101" i="41"/>
  <c r="AL101" i="41"/>
  <c r="AK101" i="41"/>
  <c r="AJ101" i="41"/>
  <c r="AI101" i="41"/>
  <c r="AH101" i="41"/>
  <c r="AG101" i="41"/>
  <c r="AF101" i="41"/>
  <c r="AE101" i="41"/>
  <c r="AD101" i="41"/>
  <c r="AC101" i="41"/>
  <c r="AB101" i="41"/>
  <c r="AA101" i="41"/>
  <c r="Z101" i="41"/>
  <c r="Y101" i="41"/>
  <c r="BG82" i="41"/>
  <c r="BF82" i="41"/>
  <c r="BE82" i="41"/>
  <c r="BD82" i="41"/>
  <c r="BC82" i="41"/>
  <c r="BB82" i="41"/>
  <c r="BA82" i="41"/>
  <c r="AZ82" i="41"/>
  <c r="AY82" i="41"/>
  <c r="AX82" i="41"/>
  <c r="AW82" i="41"/>
  <c r="AV82" i="41"/>
  <c r="AU82" i="41"/>
  <c r="AT82" i="41"/>
  <c r="AS82" i="41"/>
  <c r="AR82" i="41"/>
  <c r="AQ82" i="41"/>
  <c r="AP82" i="41"/>
  <c r="AO82" i="41"/>
  <c r="AN82" i="41"/>
  <c r="AM82" i="41"/>
  <c r="AL82" i="41"/>
  <c r="AK82" i="41"/>
  <c r="AJ82" i="41"/>
  <c r="AI82" i="41"/>
  <c r="AH82" i="41"/>
  <c r="AG82" i="41"/>
  <c r="AF82" i="41"/>
  <c r="AE82" i="41"/>
  <c r="AD82" i="41"/>
  <c r="AC82" i="41"/>
  <c r="AB82" i="41"/>
  <c r="AA82" i="41"/>
  <c r="Z82" i="41"/>
  <c r="Y82" i="41"/>
  <c r="BG81" i="41"/>
  <c r="BF81" i="41"/>
  <c r="BE81" i="41"/>
  <c r="BD81" i="41"/>
  <c r="BC81" i="41"/>
  <c r="BB81" i="41"/>
  <c r="BA81" i="41"/>
  <c r="AZ81" i="41"/>
  <c r="AY81" i="41"/>
  <c r="AX81" i="41"/>
  <c r="AW81" i="41"/>
  <c r="AV81" i="41"/>
  <c r="AU81" i="41"/>
  <c r="AT81" i="41"/>
  <c r="AS81" i="41"/>
  <c r="AR81" i="41"/>
  <c r="AQ81" i="41"/>
  <c r="AP81" i="41"/>
  <c r="AO81" i="41"/>
  <c r="AN81" i="41"/>
  <c r="AM81" i="41"/>
  <c r="AL81" i="41"/>
  <c r="AK81" i="41"/>
  <c r="AJ81" i="41"/>
  <c r="AI81" i="41"/>
  <c r="AH81" i="41"/>
  <c r="AG81" i="41"/>
  <c r="AF81" i="41"/>
  <c r="AE81" i="41"/>
  <c r="AD81" i="41"/>
  <c r="AC81" i="41"/>
  <c r="AB81" i="41"/>
  <c r="AA81" i="41"/>
  <c r="Z81" i="41"/>
  <c r="Y81" i="41"/>
  <c r="BG78" i="41"/>
  <c r="BF78" i="41"/>
  <c r="BE78" i="41"/>
  <c r="BD78" i="41"/>
  <c r="BC78" i="41"/>
  <c r="BB78" i="41"/>
  <c r="BA78" i="41"/>
  <c r="AZ78" i="41"/>
  <c r="AY78" i="41"/>
  <c r="AX78" i="41"/>
  <c r="AW78" i="41"/>
  <c r="AV78" i="41"/>
  <c r="AU78" i="41"/>
  <c r="AT78" i="41"/>
  <c r="AS78" i="41"/>
  <c r="AR78" i="41"/>
  <c r="AQ78" i="41"/>
  <c r="AP78" i="41"/>
  <c r="AO78" i="41"/>
  <c r="AN78" i="41"/>
  <c r="AM78" i="41"/>
  <c r="AL78" i="41"/>
  <c r="AK78" i="41"/>
  <c r="AJ78" i="41"/>
  <c r="AI78" i="41"/>
  <c r="AH78" i="41"/>
  <c r="AG78" i="41"/>
  <c r="AF78" i="41"/>
  <c r="AE78" i="41"/>
  <c r="AD78" i="41"/>
  <c r="AC78" i="41"/>
  <c r="AB78" i="41"/>
  <c r="AA78" i="41"/>
  <c r="Z78" i="41"/>
  <c r="Y78" i="41"/>
  <c r="BG80" i="41"/>
  <c r="BF80" i="41"/>
  <c r="BE80" i="41"/>
  <c r="BD80" i="41"/>
  <c r="BC80" i="41"/>
  <c r="BB80" i="41"/>
  <c r="BA80" i="41"/>
  <c r="AZ80" i="41"/>
  <c r="AY80" i="41"/>
  <c r="AX80" i="41"/>
  <c r="AW80" i="41"/>
  <c r="AV80" i="41"/>
  <c r="AU80" i="41"/>
  <c r="AT80" i="41"/>
  <c r="AS80" i="41"/>
  <c r="AR80" i="41"/>
  <c r="AQ80" i="41"/>
  <c r="AP80" i="41"/>
  <c r="AO80" i="41"/>
  <c r="AN80" i="41"/>
  <c r="AM80" i="41"/>
  <c r="AL80" i="41"/>
  <c r="AK80" i="41"/>
  <c r="AJ80" i="41"/>
  <c r="AI80" i="41"/>
  <c r="AH80" i="41"/>
  <c r="AG80" i="41"/>
  <c r="AF80" i="41"/>
  <c r="AE80" i="41"/>
  <c r="AD80" i="41"/>
  <c r="AC80" i="41"/>
  <c r="AB80" i="41"/>
  <c r="AA80" i="41"/>
  <c r="Z80" i="41"/>
  <c r="Y80" i="41"/>
  <c r="BG79" i="41"/>
  <c r="BF79" i="41"/>
  <c r="BE79" i="41"/>
  <c r="BD79" i="41"/>
  <c r="BC79" i="41"/>
  <c r="BB79" i="41"/>
  <c r="BA79" i="41"/>
  <c r="AZ79" i="41"/>
  <c r="AY79" i="41"/>
  <c r="AX79" i="41"/>
  <c r="AW79" i="41"/>
  <c r="AV79" i="41"/>
  <c r="AU79" i="41"/>
  <c r="AT79" i="41"/>
  <c r="AS79" i="41"/>
  <c r="AR79" i="41"/>
  <c r="AQ79" i="41"/>
  <c r="AP79" i="41"/>
  <c r="AO79" i="41"/>
  <c r="AN79" i="41"/>
  <c r="AM79" i="41"/>
  <c r="AL79" i="41"/>
  <c r="AK79" i="41"/>
  <c r="AJ79" i="41"/>
  <c r="AI79" i="41"/>
  <c r="AH79" i="41"/>
  <c r="AG79" i="41"/>
  <c r="AF79" i="41"/>
  <c r="AE79" i="41"/>
  <c r="AD79" i="41"/>
  <c r="AC79" i="41"/>
  <c r="AB79" i="41"/>
  <c r="AA79" i="41"/>
  <c r="Z79" i="41"/>
  <c r="Y79" i="41"/>
  <c r="BG77" i="41"/>
  <c r="BF77" i="41"/>
  <c r="BE77" i="41"/>
  <c r="BD77" i="41"/>
  <c r="BC77" i="41"/>
  <c r="BB77" i="41"/>
  <c r="BA77" i="41"/>
  <c r="AZ77" i="41"/>
  <c r="AY77" i="41"/>
  <c r="AX77" i="41"/>
  <c r="AW77" i="41"/>
  <c r="AV77" i="41"/>
  <c r="AU77" i="41"/>
  <c r="AT77" i="41"/>
  <c r="AS77" i="41"/>
  <c r="AR77" i="41"/>
  <c r="AQ77" i="41"/>
  <c r="AP77" i="41"/>
  <c r="AO77" i="41"/>
  <c r="AN77" i="41"/>
  <c r="AM77" i="41"/>
  <c r="AL77" i="41"/>
  <c r="AK77" i="41"/>
  <c r="AJ77" i="41"/>
  <c r="AI77" i="41"/>
  <c r="AH77" i="41"/>
  <c r="AG77" i="41"/>
  <c r="AF77" i="41"/>
  <c r="AE77" i="41"/>
  <c r="AD77" i="41"/>
  <c r="AC77" i="41"/>
  <c r="AB77" i="41"/>
  <c r="AA77" i="41"/>
  <c r="Z77" i="41"/>
  <c r="Y77" i="41"/>
  <c r="BG42" i="41"/>
  <c r="BF42" i="41"/>
  <c r="BE42" i="41"/>
  <c r="BD42" i="41"/>
  <c r="BC42" i="41"/>
  <c r="BB42" i="41"/>
  <c r="BA42" i="41"/>
  <c r="AZ42" i="41"/>
  <c r="AY42" i="41"/>
  <c r="AX42" i="41"/>
  <c r="AW42" i="41"/>
  <c r="AV42" i="41"/>
  <c r="AU42" i="41"/>
  <c r="AT42" i="41"/>
  <c r="AS42" i="41"/>
  <c r="AR42" i="41"/>
  <c r="AQ42" i="41"/>
  <c r="AP42" i="41"/>
  <c r="AO42" i="41"/>
  <c r="AN42" i="41"/>
  <c r="AM42" i="41"/>
  <c r="AL42" i="41"/>
  <c r="AK42" i="41"/>
  <c r="AJ42" i="41"/>
  <c r="AI42" i="41"/>
  <c r="AH42" i="41"/>
  <c r="AG42" i="41"/>
  <c r="AF42" i="41"/>
  <c r="AE42" i="41"/>
  <c r="AD42" i="41"/>
  <c r="AC42" i="41"/>
  <c r="AB42" i="41"/>
  <c r="AA42" i="41"/>
  <c r="Z42" i="41"/>
  <c r="Y42" i="41"/>
  <c r="BG62" i="41"/>
  <c r="BF62" i="41"/>
  <c r="BE62" i="41"/>
  <c r="BD62" i="41"/>
  <c r="BC62" i="41"/>
  <c r="BB62" i="41"/>
  <c r="BA62" i="41"/>
  <c r="AZ62" i="41"/>
  <c r="AY62" i="41"/>
  <c r="AX62" i="41"/>
  <c r="AW62" i="41"/>
  <c r="AV62" i="41"/>
  <c r="AU62" i="41"/>
  <c r="AT62" i="41"/>
  <c r="AS62" i="41"/>
  <c r="AR62" i="41"/>
  <c r="AQ62" i="41"/>
  <c r="AP62" i="41"/>
  <c r="AO62" i="41"/>
  <c r="AN62" i="41"/>
  <c r="AM62" i="41"/>
  <c r="AL62" i="41"/>
  <c r="AK62" i="41"/>
  <c r="AJ62" i="41"/>
  <c r="AI62" i="41"/>
  <c r="AH62" i="41"/>
  <c r="AG62" i="41"/>
  <c r="AF62" i="41"/>
  <c r="AE62" i="41"/>
  <c r="AD62" i="41"/>
  <c r="AC62" i="41"/>
  <c r="AB62" i="41"/>
  <c r="AA62" i="41"/>
  <c r="Z62" i="41"/>
  <c r="Y62" i="41"/>
  <c r="BG74" i="41"/>
  <c r="BF74" i="41"/>
  <c r="BE74" i="41"/>
  <c r="BD74" i="41"/>
  <c r="BC74" i="41"/>
  <c r="BB74" i="41"/>
  <c r="BA74" i="41"/>
  <c r="AZ74" i="41"/>
  <c r="AY74" i="41"/>
  <c r="AX74" i="41"/>
  <c r="AW74" i="41"/>
  <c r="AV74" i="41"/>
  <c r="AU74" i="41"/>
  <c r="AT74" i="41"/>
  <c r="AS74" i="41"/>
  <c r="AR74" i="41"/>
  <c r="AQ74" i="41"/>
  <c r="AP74" i="41"/>
  <c r="AO74" i="41"/>
  <c r="AN74" i="41"/>
  <c r="AM74" i="41"/>
  <c r="AL74" i="41"/>
  <c r="AK74" i="41"/>
  <c r="AJ74" i="41"/>
  <c r="AI74" i="41"/>
  <c r="AH74" i="41"/>
  <c r="AG74" i="41"/>
  <c r="AF74" i="41"/>
  <c r="AE74" i="41"/>
  <c r="AD74" i="41"/>
  <c r="AC74" i="41"/>
  <c r="AB74" i="41"/>
  <c r="AA74" i="41"/>
  <c r="Z74" i="41"/>
  <c r="Y74" i="41"/>
  <c r="BG73" i="41"/>
  <c r="BF73" i="41"/>
  <c r="BE73" i="41"/>
  <c r="BD73" i="41"/>
  <c r="BC73" i="41"/>
  <c r="BB73" i="41"/>
  <c r="BA73" i="41"/>
  <c r="AZ73" i="41"/>
  <c r="AY73" i="41"/>
  <c r="AX73" i="41"/>
  <c r="AW73" i="41"/>
  <c r="AV73" i="41"/>
  <c r="AU73" i="41"/>
  <c r="AT73" i="41"/>
  <c r="AS73" i="41"/>
  <c r="AR73" i="41"/>
  <c r="AQ73" i="41"/>
  <c r="AP73" i="41"/>
  <c r="AO73" i="41"/>
  <c r="AN73" i="41"/>
  <c r="AM73" i="41"/>
  <c r="AL73" i="41"/>
  <c r="AK73" i="41"/>
  <c r="AJ73" i="41"/>
  <c r="AI73" i="41"/>
  <c r="AH73" i="41"/>
  <c r="AG73" i="41"/>
  <c r="AF73" i="41"/>
  <c r="AE73" i="41"/>
  <c r="AD73" i="41"/>
  <c r="AC73" i="41"/>
  <c r="AB73" i="41"/>
  <c r="AA73" i="41"/>
  <c r="Z73" i="41"/>
  <c r="Y73" i="41"/>
  <c r="BG72" i="41"/>
  <c r="BF72" i="41"/>
  <c r="BE72" i="41"/>
  <c r="BD72" i="41"/>
  <c r="BC72" i="41"/>
  <c r="BB72" i="41"/>
  <c r="BA72" i="41"/>
  <c r="AZ72" i="41"/>
  <c r="AY72" i="41"/>
  <c r="AX72" i="41"/>
  <c r="AW72" i="41"/>
  <c r="AV72" i="41"/>
  <c r="AU72" i="41"/>
  <c r="AT72" i="41"/>
  <c r="AS72" i="41"/>
  <c r="AR72" i="41"/>
  <c r="AQ72" i="41"/>
  <c r="AP72" i="41"/>
  <c r="AO72" i="41"/>
  <c r="AN72" i="41"/>
  <c r="AM72" i="41"/>
  <c r="AL72" i="41"/>
  <c r="AK72" i="41"/>
  <c r="AJ72" i="41"/>
  <c r="AI72" i="41"/>
  <c r="AH72" i="41"/>
  <c r="AG72" i="41"/>
  <c r="AF72" i="41"/>
  <c r="AE72" i="41"/>
  <c r="AD72" i="41"/>
  <c r="AC72" i="41"/>
  <c r="AB72" i="41"/>
  <c r="AA72" i="41"/>
  <c r="Z72" i="41"/>
  <c r="Y72" i="41"/>
  <c r="BG71" i="41"/>
  <c r="BF71" i="41"/>
  <c r="BE71" i="41"/>
  <c r="BD71" i="41"/>
  <c r="BC71" i="41"/>
  <c r="BB71" i="41"/>
  <c r="BA71" i="41"/>
  <c r="AZ71" i="41"/>
  <c r="AY71" i="41"/>
  <c r="AX71" i="41"/>
  <c r="AW71" i="41"/>
  <c r="AV71" i="41"/>
  <c r="AU71" i="41"/>
  <c r="AT71" i="41"/>
  <c r="AS71" i="41"/>
  <c r="AR71" i="41"/>
  <c r="AQ71" i="41"/>
  <c r="AP71" i="41"/>
  <c r="AO71" i="41"/>
  <c r="AN71" i="41"/>
  <c r="AM71" i="41"/>
  <c r="AL71" i="41"/>
  <c r="AK71" i="41"/>
  <c r="AJ71" i="41"/>
  <c r="AI71" i="41"/>
  <c r="AH71" i="41"/>
  <c r="AG71" i="41"/>
  <c r="AF71" i="41"/>
  <c r="AE71" i="41"/>
  <c r="AD71" i="41"/>
  <c r="AC71" i="41"/>
  <c r="AB71" i="41"/>
  <c r="AA71" i="41"/>
  <c r="Z71" i="41"/>
  <c r="Y71" i="41"/>
  <c r="BG70" i="41"/>
  <c r="BF70" i="41"/>
  <c r="BE70" i="41"/>
  <c r="BD70" i="41"/>
  <c r="BC70" i="41"/>
  <c r="BB70" i="41"/>
  <c r="BA70" i="41"/>
  <c r="AZ70" i="41"/>
  <c r="AY70" i="41"/>
  <c r="AX70" i="41"/>
  <c r="AW70" i="41"/>
  <c r="AV70" i="41"/>
  <c r="AU70" i="41"/>
  <c r="AT70" i="41"/>
  <c r="AS70" i="41"/>
  <c r="AR70" i="41"/>
  <c r="AQ70" i="41"/>
  <c r="AP70" i="41"/>
  <c r="AO70" i="41"/>
  <c r="AN70" i="41"/>
  <c r="AM70" i="41"/>
  <c r="AL70" i="41"/>
  <c r="AK70" i="41"/>
  <c r="AJ70" i="41"/>
  <c r="AI70" i="41"/>
  <c r="AH70" i="41"/>
  <c r="AG70" i="41"/>
  <c r="AF70" i="41"/>
  <c r="AE70" i="41"/>
  <c r="AD70" i="41"/>
  <c r="AC70" i="41"/>
  <c r="AB70" i="41"/>
  <c r="AA70" i="41"/>
  <c r="Z70" i="41"/>
  <c r="Y70" i="41"/>
  <c r="BG69" i="41"/>
  <c r="BF69" i="41"/>
  <c r="BE69" i="41"/>
  <c r="BD69" i="41"/>
  <c r="BC69" i="41"/>
  <c r="BB69" i="41"/>
  <c r="BA69" i="41"/>
  <c r="AZ69" i="41"/>
  <c r="AY69" i="41"/>
  <c r="AX69" i="41"/>
  <c r="AW69" i="41"/>
  <c r="AV69" i="41"/>
  <c r="AU69" i="41"/>
  <c r="AT69" i="41"/>
  <c r="AS69" i="41"/>
  <c r="AR69" i="41"/>
  <c r="AQ69" i="41"/>
  <c r="AP69" i="41"/>
  <c r="AO69" i="41"/>
  <c r="AN69" i="41"/>
  <c r="AM69" i="41"/>
  <c r="AL69" i="41"/>
  <c r="AK69" i="41"/>
  <c r="AJ69" i="41"/>
  <c r="AI69" i="41"/>
  <c r="AH69" i="41"/>
  <c r="AG69" i="41"/>
  <c r="AF69" i="41"/>
  <c r="AE69" i="41"/>
  <c r="AD69" i="41"/>
  <c r="AC69" i="41"/>
  <c r="AB69" i="41"/>
  <c r="AA69" i="41"/>
  <c r="Z69" i="41"/>
  <c r="Y69" i="41"/>
  <c r="BG68" i="41"/>
  <c r="BF68" i="41"/>
  <c r="BE68" i="41"/>
  <c r="BD68" i="41"/>
  <c r="BC68" i="41"/>
  <c r="BB68" i="41"/>
  <c r="BA68" i="41"/>
  <c r="AZ68" i="41"/>
  <c r="AY68" i="41"/>
  <c r="AX68" i="41"/>
  <c r="AW68" i="41"/>
  <c r="AV68" i="41"/>
  <c r="AU68" i="41"/>
  <c r="AT68" i="41"/>
  <c r="AS68" i="41"/>
  <c r="AR68" i="41"/>
  <c r="AQ68" i="41"/>
  <c r="AP68" i="41"/>
  <c r="AO68" i="41"/>
  <c r="AN68" i="41"/>
  <c r="AM68" i="41"/>
  <c r="AL68" i="41"/>
  <c r="AK68" i="41"/>
  <c r="AJ68" i="41"/>
  <c r="AI68" i="41"/>
  <c r="AH68" i="41"/>
  <c r="AG68" i="41"/>
  <c r="AF68" i="41"/>
  <c r="AE68" i="41"/>
  <c r="AD68" i="41"/>
  <c r="AC68" i="41"/>
  <c r="AB68" i="41"/>
  <c r="AA68" i="41"/>
  <c r="Z68" i="41"/>
  <c r="Y68" i="41"/>
  <c r="BG57" i="41"/>
  <c r="BF57" i="41"/>
  <c r="BE57" i="41"/>
  <c r="BD57" i="41"/>
  <c r="BC57" i="41"/>
  <c r="BB57" i="41"/>
  <c r="BA57" i="41"/>
  <c r="AZ57" i="41"/>
  <c r="AY57" i="41"/>
  <c r="AX57" i="41"/>
  <c r="AW57" i="41"/>
  <c r="AV57" i="41"/>
  <c r="AU57" i="41"/>
  <c r="AT57" i="41"/>
  <c r="AS57" i="41"/>
  <c r="AR57" i="41"/>
  <c r="AQ57" i="41"/>
  <c r="AP57" i="41"/>
  <c r="AO57" i="41"/>
  <c r="AN57" i="41"/>
  <c r="AM57" i="41"/>
  <c r="AL57" i="41"/>
  <c r="AK57" i="41"/>
  <c r="AJ57" i="41"/>
  <c r="AI57" i="41"/>
  <c r="AH57" i="41"/>
  <c r="AG57" i="41"/>
  <c r="AF57" i="41"/>
  <c r="AE57" i="41"/>
  <c r="AD57" i="41"/>
  <c r="AC57" i="41"/>
  <c r="AB57" i="41"/>
  <c r="AA57" i="41"/>
  <c r="Z57" i="41"/>
  <c r="Y57" i="41"/>
  <c r="BG75" i="41"/>
  <c r="BF75" i="41"/>
  <c r="BE75" i="41"/>
  <c r="BD75" i="41"/>
  <c r="BC75" i="41"/>
  <c r="BB75" i="41"/>
  <c r="BA75" i="41"/>
  <c r="AZ75" i="41"/>
  <c r="AY75" i="41"/>
  <c r="AX75" i="41"/>
  <c r="AW75" i="41"/>
  <c r="AV75" i="41"/>
  <c r="AU75" i="41"/>
  <c r="AT75" i="41"/>
  <c r="AS75" i="41"/>
  <c r="AR75" i="41"/>
  <c r="AQ75" i="41"/>
  <c r="AP75" i="41"/>
  <c r="AO75" i="41"/>
  <c r="AN75" i="41"/>
  <c r="AM75" i="41"/>
  <c r="AL75" i="41"/>
  <c r="AK75" i="41"/>
  <c r="AJ75" i="41"/>
  <c r="AI75" i="41"/>
  <c r="AH75" i="41"/>
  <c r="AG75" i="41"/>
  <c r="AF75" i="41"/>
  <c r="AE75" i="41"/>
  <c r="AD75" i="41"/>
  <c r="AC75" i="41"/>
  <c r="AB75" i="41"/>
  <c r="AA75" i="41"/>
  <c r="Z75" i="41"/>
  <c r="Y75" i="41"/>
  <c r="BG66" i="41"/>
  <c r="BF66" i="41"/>
  <c r="BE66" i="41"/>
  <c r="BD66" i="41"/>
  <c r="BC66" i="41"/>
  <c r="BB66" i="41"/>
  <c r="BA66" i="41"/>
  <c r="AZ66" i="41"/>
  <c r="AY66" i="41"/>
  <c r="AX66" i="41"/>
  <c r="AW66" i="41"/>
  <c r="AV66" i="41"/>
  <c r="AU66" i="41"/>
  <c r="AT66" i="41"/>
  <c r="AS66" i="41"/>
  <c r="AR66" i="41"/>
  <c r="AQ66" i="41"/>
  <c r="AP66" i="41"/>
  <c r="AO66" i="41"/>
  <c r="AN66" i="41"/>
  <c r="AM66" i="41"/>
  <c r="AL66" i="41"/>
  <c r="AK66" i="41"/>
  <c r="AJ66" i="41"/>
  <c r="AI66" i="41"/>
  <c r="AH66" i="41"/>
  <c r="AG66" i="41"/>
  <c r="AF66" i="41"/>
  <c r="AE66" i="41"/>
  <c r="AD66" i="41"/>
  <c r="AC66" i="41"/>
  <c r="AB66" i="41"/>
  <c r="AA66" i="41"/>
  <c r="Z66" i="41"/>
  <c r="Y66" i="41"/>
  <c r="BG56" i="41"/>
  <c r="BF56" i="41"/>
  <c r="BE56" i="41"/>
  <c r="BD56" i="41"/>
  <c r="BC56" i="41"/>
  <c r="BB56" i="41"/>
  <c r="BA56" i="41"/>
  <c r="AZ56" i="41"/>
  <c r="AY56" i="41"/>
  <c r="AX56" i="41"/>
  <c r="AW56" i="41"/>
  <c r="AV56" i="41"/>
  <c r="AU56" i="41"/>
  <c r="AT56" i="41"/>
  <c r="AS56" i="41"/>
  <c r="AR56" i="41"/>
  <c r="AQ56" i="41"/>
  <c r="AP56" i="41"/>
  <c r="AO56" i="41"/>
  <c r="AN56" i="41"/>
  <c r="AM56" i="41"/>
  <c r="AL56" i="41"/>
  <c r="AK56" i="41"/>
  <c r="AJ56" i="41"/>
  <c r="AI56" i="41"/>
  <c r="AH56" i="41"/>
  <c r="AG56" i="41"/>
  <c r="AF56" i="41"/>
  <c r="AE56" i="41"/>
  <c r="AD56" i="41"/>
  <c r="AC56" i="41"/>
  <c r="AB56" i="41"/>
  <c r="AA56" i="41"/>
  <c r="Z56" i="41"/>
  <c r="Y56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D49" i="41"/>
  <c r="BC49" i="41"/>
  <c r="AW49" i="41"/>
  <c r="AV49" i="41"/>
  <c r="AP49" i="41"/>
  <c r="AO49" i="41"/>
  <c r="AI49" i="41"/>
  <c r="AH49" i="41"/>
  <c r="AB49" i="41"/>
  <c r="AA49" i="41"/>
  <c r="Y49" i="41"/>
  <c r="BG48" i="41"/>
  <c r="BF48" i="41"/>
  <c r="BE48" i="41"/>
  <c r="BD48" i="41"/>
  <c r="BC48" i="41"/>
  <c r="BB48" i="41"/>
  <c r="BA48" i="41"/>
  <c r="AZ48" i="41"/>
  <c r="AY48" i="41"/>
  <c r="AX48" i="41"/>
  <c r="AW48" i="41"/>
  <c r="AV48" i="41"/>
  <c r="AU48" i="41"/>
  <c r="AT48" i="41"/>
  <c r="AS48" i="41"/>
  <c r="AR48" i="41"/>
  <c r="AQ48" i="41"/>
  <c r="AP48" i="41"/>
  <c r="AO48" i="41"/>
  <c r="AN48" i="41"/>
  <c r="AM48" i="41"/>
  <c r="AL48" i="41"/>
  <c r="AK48" i="41"/>
  <c r="AJ48" i="41"/>
  <c r="AI48" i="41"/>
  <c r="AH48" i="41"/>
  <c r="AG48" i="41"/>
  <c r="AF48" i="41"/>
  <c r="AE48" i="41"/>
  <c r="AD48" i="41"/>
  <c r="AC48" i="41"/>
  <c r="AB48" i="41"/>
  <c r="AA48" i="41"/>
  <c r="Z48" i="41"/>
  <c r="Y48" i="41"/>
  <c r="BG47" i="41"/>
  <c r="BF47" i="41"/>
  <c r="BE47" i="41"/>
  <c r="BD47" i="41"/>
  <c r="BC47" i="41"/>
  <c r="BB47" i="41"/>
  <c r="BA47" i="41"/>
  <c r="AZ47" i="41"/>
  <c r="AY47" i="41"/>
  <c r="AX47" i="41"/>
  <c r="AW47" i="41"/>
  <c r="AV47" i="41"/>
  <c r="AU47" i="41"/>
  <c r="AT47" i="41"/>
  <c r="AS47" i="41"/>
  <c r="AR47" i="41"/>
  <c r="AQ47" i="41"/>
  <c r="AP47" i="41"/>
  <c r="AO47" i="41"/>
  <c r="AN47" i="41"/>
  <c r="AM47" i="41"/>
  <c r="AL47" i="41"/>
  <c r="AK47" i="41"/>
  <c r="AJ47" i="41"/>
  <c r="AI47" i="41"/>
  <c r="AH47" i="41"/>
  <c r="AG47" i="41"/>
  <c r="AF47" i="41"/>
  <c r="AE47" i="41"/>
  <c r="AD47" i="41"/>
  <c r="AC47" i="41"/>
  <c r="AB47" i="41"/>
  <c r="AA47" i="41"/>
  <c r="Z47" i="41"/>
  <c r="Y47" i="41"/>
  <c r="BG46" i="41"/>
  <c r="BF46" i="41"/>
  <c r="BE46" i="41"/>
  <c r="BD46" i="41"/>
  <c r="BC46" i="41"/>
  <c r="BB46" i="41"/>
  <c r="BA46" i="41"/>
  <c r="AZ46" i="41"/>
  <c r="AY46" i="41"/>
  <c r="AX46" i="41"/>
  <c r="AW46" i="41"/>
  <c r="AV46" i="41"/>
  <c r="AU46" i="41"/>
  <c r="AT46" i="41"/>
  <c r="AS46" i="41"/>
  <c r="AR46" i="41"/>
  <c r="AQ46" i="41"/>
  <c r="AP46" i="41"/>
  <c r="AO46" i="41"/>
  <c r="AN46" i="41"/>
  <c r="AM46" i="41"/>
  <c r="AL46" i="41"/>
  <c r="AK46" i="41"/>
  <c r="AJ46" i="41"/>
  <c r="AI46" i="41"/>
  <c r="AH46" i="41"/>
  <c r="AG46" i="41"/>
  <c r="AF46" i="41"/>
  <c r="AE46" i="41"/>
  <c r="AD46" i="41"/>
  <c r="AC46" i="41"/>
  <c r="AB46" i="41"/>
  <c r="AA46" i="41"/>
  <c r="Z46" i="41"/>
  <c r="Y46" i="41"/>
  <c r="BG45" i="41"/>
  <c r="BF45" i="41"/>
  <c r="BE45" i="41"/>
  <c r="BD45" i="41"/>
  <c r="BC45" i="41"/>
  <c r="BB45" i="41"/>
  <c r="BA45" i="41"/>
  <c r="AZ45" i="41"/>
  <c r="AY45" i="41"/>
  <c r="AX45" i="41"/>
  <c r="AW45" i="41"/>
  <c r="AV45" i="41"/>
  <c r="AU45" i="41"/>
  <c r="AT45" i="41"/>
  <c r="AS45" i="41"/>
  <c r="AR45" i="41"/>
  <c r="AQ45" i="41"/>
  <c r="AP45" i="41"/>
  <c r="AO45" i="41"/>
  <c r="AN45" i="41"/>
  <c r="AM45" i="41"/>
  <c r="AL45" i="41"/>
  <c r="AK45" i="41"/>
  <c r="AJ45" i="41"/>
  <c r="AI45" i="41"/>
  <c r="AH45" i="41"/>
  <c r="AG45" i="41"/>
  <c r="AF45" i="41"/>
  <c r="AE45" i="41"/>
  <c r="AD45" i="41"/>
  <c r="AC45" i="41"/>
  <c r="AB45" i="41"/>
  <c r="AA45" i="41"/>
  <c r="Z45" i="41"/>
  <c r="Y45" i="41"/>
  <c r="BG43" i="41"/>
  <c r="BF43" i="41"/>
  <c r="BE43" i="41"/>
  <c r="BD43" i="41"/>
  <c r="BC43" i="41"/>
  <c r="BB43" i="41"/>
  <c r="BA43" i="41"/>
  <c r="AZ43" i="41"/>
  <c r="AY43" i="41"/>
  <c r="AX43" i="41"/>
  <c r="AW43" i="41"/>
  <c r="AV43" i="41"/>
  <c r="AU43" i="41"/>
  <c r="AT43" i="41"/>
  <c r="AS43" i="41"/>
  <c r="AR43" i="41"/>
  <c r="AQ43" i="41"/>
  <c r="AP43" i="41"/>
  <c r="AO43" i="41"/>
  <c r="AN43" i="41"/>
  <c r="AM43" i="41"/>
  <c r="AL43" i="41"/>
  <c r="AK43" i="41"/>
  <c r="AJ43" i="41"/>
  <c r="AI43" i="41"/>
  <c r="AH43" i="41"/>
  <c r="AG43" i="41"/>
  <c r="AF43" i="41"/>
  <c r="AE43" i="41"/>
  <c r="AD43" i="41"/>
  <c r="AC43" i="41"/>
  <c r="AB43" i="41"/>
  <c r="AA43" i="41"/>
  <c r="Z43" i="41"/>
  <c r="Y43" i="41"/>
  <c r="BG41" i="41"/>
  <c r="BF41" i="41"/>
  <c r="BE41" i="41"/>
  <c r="BD41" i="41"/>
  <c r="BC41" i="41"/>
  <c r="BB41" i="41"/>
  <c r="BA41" i="41"/>
  <c r="AZ41" i="41"/>
  <c r="AY41" i="41"/>
  <c r="AX41" i="41"/>
  <c r="AW41" i="41"/>
  <c r="AV41" i="41"/>
  <c r="AU41" i="41"/>
  <c r="AT41" i="41"/>
  <c r="AS41" i="41"/>
  <c r="AR41" i="41"/>
  <c r="AQ41" i="41"/>
  <c r="AP41" i="41"/>
  <c r="AO41" i="41"/>
  <c r="AN41" i="41"/>
  <c r="AM41" i="41"/>
  <c r="AL41" i="41"/>
  <c r="AK41" i="41"/>
  <c r="AJ41" i="41"/>
  <c r="AI41" i="41"/>
  <c r="AH41" i="41"/>
  <c r="AG41" i="41"/>
  <c r="AF41" i="41"/>
  <c r="AE41" i="41"/>
  <c r="AD41" i="41"/>
  <c r="AC41" i="41"/>
  <c r="AB41" i="41"/>
  <c r="AA41" i="41"/>
  <c r="Z41" i="41"/>
  <c r="Y41" i="41"/>
  <c r="BG40" i="41"/>
  <c r="BF40" i="41"/>
  <c r="BE40" i="41"/>
  <c r="BD40" i="41"/>
  <c r="BC40" i="41"/>
  <c r="BB40" i="41"/>
  <c r="BA40" i="41"/>
  <c r="AZ40" i="41"/>
  <c r="AY40" i="41"/>
  <c r="AX40" i="41"/>
  <c r="AW40" i="41"/>
  <c r="AV40" i="41"/>
  <c r="AU40" i="41"/>
  <c r="AT40" i="41"/>
  <c r="AS40" i="41"/>
  <c r="AR40" i="41"/>
  <c r="AQ40" i="41"/>
  <c r="AP40" i="41"/>
  <c r="AO40" i="41"/>
  <c r="AN40" i="41"/>
  <c r="AM40" i="41"/>
  <c r="AL40" i="41"/>
  <c r="AK40" i="41"/>
  <c r="AJ40" i="41"/>
  <c r="AI40" i="41"/>
  <c r="AH40" i="41"/>
  <c r="AG40" i="41"/>
  <c r="AF40" i="41"/>
  <c r="AE40" i="41"/>
  <c r="AD40" i="41"/>
  <c r="AC40" i="41"/>
  <c r="AB40" i="41"/>
  <c r="AA40" i="41"/>
  <c r="Z40" i="41"/>
  <c r="Y40" i="41"/>
  <c r="BG30" i="41"/>
  <c r="BF30" i="41"/>
  <c r="BE30" i="41"/>
  <c r="BD30" i="41"/>
  <c r="BC30" i="41"/>
  <c r="BB30" i="41"/>
  <c r="BA30" i="41"/>
  <c r="AZ30" i="41"/>
  <c r="AY30" i="41"/>
  <c r="AX30" i="41"/>
  <c r="AW30" i="41"/>
  <c r="AV30" i="41"/>
  <c r="AU30" i="41"/>
  <c r="AT30" i="41"/>
  <c r="AS30" i="41"/>
  <c r="AR30" i="41"/>
  <c r="AQ30" i="41"/>
  <c r="AP30" i="41"/>
  <c r="AO30" i="41"/>
  <c r="AN30" i="41"/>
  <c r="AM30" i="41"/>
  <c r="AL30" i="41"/>
  <c r="AK30" i="41"/>
  <c r="AJ30" i="41"/>
  <c r="AI30" i="41"/>
  <c r="AH30" i="41"/>
  <c r="AG30" i="41"/>
  <c r="AF30" i="41"/>
  <c r="AE30" i="41"/>
  <c r="AD30" i="41"/>
  <c r="AC30" i="41"/>
  <c r="AB30" i="41"/>
  <c r="AA30" i="41"/>
  <c r="Z30" i="41"/>
  <c r="Y30" i="41"/>
  <c r="BD29" i="41"/>
  <c r="BC29" i="41"/>
  <c r="AW29" i="41"/>
  <c r="AV29" i="41"/>
  <c r="AP29" i="41"/>
  <c r="AO29" i="41"/>
  <c r="AI29" i="41"/>
  <c r="AH29" i="41"/>
  <c r="AB29" i="41"/>
  <c r="AA29" i="41"/>
  <c r="Y29" i="41"/>
  <c r="BD27" i="41"/>
  <c r="BC27" i="41"/>
  <c r="AW27" i="41"/>
  <c r="AV27" i="41"/>
  <c r="AP27" i="41"/>
  <c r="AO27" i="41"/>
  <c r="AI27" i="41"/>
  <c r="AH27" i="41"/>
  <c r="AB27" i="41"/>
  <c r="AA27" i="41"/>
  <c r="Y27" i="41"/>
  <c r="BD26" i="41"/>
  <c r="BC26" i="41"/>
  <c r="AW26" i="41"/>
  <c r="AV26" i="41"/>
  <c r="AP26" i="41"/>
  <c r="AO26" i="41"/>
  <c r="AI26" i="41"/>
  <c r="AH26" i="41"/>
  <c r="AB26" i="41"/>
  <c r="AA26" i="41"/>
  <c r="Y26" i="41"/>
  <c r="BG116" i="41"/>
  <c r="BF116" i="41"/>
  <c r="BE116" i="41"/>
  <c r="BD116" i="41"/>
  <c r="BC116" i="41"/>
  <c r="BB116" i="41"/>
  <c r="BA116" i="41"/>
  <c r="AZ116" i="41"/>
  <c r="AY116" i="41"/>
  <c r="AX116" i="41"/>
  <c r="AW116" i="41"/>
  <c r="AV116" i="41"/>
  <c r="AU116" i="41"/>
  <c r="AT116" i="41"/>
  <c r="AS116" i="41"/>
  <c r="AR116" i="41"/>
  <c r="AQ116" i="41"/>
  <c r="AP116" i="41"/>
  <c r="AO116" i="41"/>
  <c r="AN116" i="41"/>
  <c r="AM116" i="41"/>
  <c r="AL116" i="41"/>
  <c r="AK116" i="41"/>
  <c r="AJ116" i="41"/>
  <c r="AI116" i="41"/>
  <c r="AH116" i="41"/>
  <c r="AG116" i="41"/>
  <c r="AF116" i="41"/>
  <c r="AE116" i="41"/>
  <c r="AD116" i="41"/>
  <c r="AC116" i="41"/>
  <c r="AB116" i="41"/>
  <c r="AA116" i="41"/>
  <c r="Z116" i="41"/>
  <c r="Y116" i="41"/>
  <c r="BG115" i="41"/>
  <c r="BF115" i="41"/>
  <c r="BE115" i="41"/>
  <c r="BD115" i="41"/>
  <c r="BC115" i="41"/>
  <c r="BB115" i="41"/>
  <c r="BA115" i="41"/>
  <c r="AZ115" i="41"/>
  <c r="AY115" i="41"/>
  <c r="AX115" i="41"/>
  <c r="AW115" i="41"/>
  <c r="AV115" i="41"/>
  <c r="AU115" i="41"/>
  <c r="AT115" i="41"/>
  <c r="AS115" i="41"/>
  <c r="AR115" i="41"/>
  <c r="AQ115" i="41"/>
  <c r="AP115" i="41"/>
  <c r="AO115" i="41"/>
  <c r="AN115" i="41"/>
  <c r="AM115" i="41"/>
  <c r="AL115" i="41"/>
  <c r="AK115" i="41"/>
  <c r="AJ115" i="41"/>
  <c r="AI115" i="41"/>
  <c r="AH115" i="41"/>
  <c r="AG115" i="41"/>
  <c r="AF115" i="41"/>
  <c r="AE115" i="41"/>
  <c r="AD115" i="41"/>
  <c r="AC115" i="41"/>
  <c r="AB115" i="41"/>
  <c r="AA115" i="41"/>
  <c r="Z115" i="41"/>
  <c r="Y115" i="41"/>
  <c r="BG114" i="41"/>
  <c r="BF114" i="41"/>
  <c r="BE114" i="41"/>
  <c r="BD114" i="41"/>
  <c r="BC114" i="41"/>
  <c r="BB114" i="41"/>
  <c r="BA114" i="41"/>
  <c r="AZ114" i="41"/>
  <c r="AY114" i="41"/>
  <c r="AX114" i="41"/>
  <c r="AW114" i="41"/>
  <c r="AV114" i="41"/>
  <c r="AU114" i="41"/>
  <c r="AT114" i="41"/>
  <c r="AS114" i="41"/>
  <c r="AR114" i="41"/>
  <c r="AQ114" i="41"/>
  <c r="AP114" i="41"/>
  <c r="AO114" i="41"/>
  <c r="AN114" i="41"/>
  <c r="AM114" i="41"/>
  <c r="AL114" i="41"/>
  <c r="AK114" i="41"/>
  <c r="AJ114" i="41"/>
  <c r="AI114" i="41"/>
  <c r="AH114" i="41"/>
  <c r="AG114" i="41"/>
  <c r="AF114" i="41"/>
  <c r="AE114" i="41"/>
  <c r="AD114" i="41"/>
  <c r="AC114" i="41"/>
  <c r="AB114" i="41"/>
  <c r="AA114" i="41"/>
  <c r="Z114" i="41"/>
  <c r="Y114" i="41"/>
  <c r="BG113" i="41"/>
  <c r="BF113" i="41"/>
  <c r="BE113" i="41"/>
  <c r="BD113" i="41"/>
  <c r="BC113" i="41"/>
  <c r="BB113" i="41"/>
  <c r="BA113" i="41"/>
  <c r="AZ113" i="41"/>
  <c r="AY113" i="41"/>
  <c r="AX113" i="41"/>
  <c r="AW113" i="41"/>
  <c r="AV113" i="41"/>
  <c r="AU113" i="41"/>
  <c r="AT113" i="41"/>
  <c r="AS113" i="41"/>
  <c r="AR113" i="41"/>
  <c r="AQ113" i="41"/>
  <c r="AP113" i="41"/>
  <c r="AO113" i="41"/>
  <c r="AN113" i="41"/>
  <c r="AM113" i="41"/>
  <c r="AL113" i="41"/>
  <c r="AK113" i="41"/>
  <c r="AJ113" i="41"/>
  <c r="AI113" i="41"/>
  <c r="AH113" i="41"/>
  <c r="AG113" i="41"/>
  <c r="AF113" i="41"/>
  <c r="AE113" i="41"/>
  <c r="AD113" i="41"/>
  <c r="AC113" i="41"/>
  <c r="AB113" i="41"/>
  <c r="AA113" i="41"/>
  <c r="Z113" i="41"/>
  <c r="Y113" i="41"/>
  <c r="BG112" i="41"/>
  <c r="BF112" i="41"/>
  <c r="BE112" i="41"/>
  <c r="BD112" i="41"/>
  <c r="BC112" i="41"/>
  <c r="BB112" i="41"/>
  <c r="BA112" i="41"/>
  <c r="AZ112" i="41"/>
  <c r="AY112" i="41"/>
  <c r="AX112" i="41"/>
  <c r="AW112" i="41"/>
  <c r="AV112" i="41"/>
  <c r="AU112" i="41"/>
  <c r="AT112" i="41"/>
  <c r="AS112" i="41"/>
  <c r="AR112" i="41"/>
  <c r="AQ112" i="41"/>
  <c r="AP112" i="41"/>
  <c r="AO112" i="41"/>
  <c r="AN112" i="41"/>
  <c r="AM112" i="41"/>
  <c r="AL112" i="41"/>
  <c r="AK112" i="41"/>
  <c r="AJ112" i="41"/>
  <c r="AI112" i="41"/>
  <c r="AH112" i="41"/>
  <c r="AG112" i="41"/>
  <c r="AF112" i="41"/>
  <c r="AE112" i="41"/>
  <c r="AD112" i="41"/>
  <c r="AC112" i="41"/>
  <c r="AB112" i="41"/>
  <c r="AA112" i="41"/>
  <c r="Z112" i="41"/>
  <c r="Y112" i="41"/>
  <c r="BG111" i="41"/>
  <c r="BF111" i="41"/>
  <c r="BE111" i="41"/>
  <c r="BD111" i="41"/>
  <c r="BC111" i="41"/>
  <c r="BB111" i="41"/>
  <c r="BA111" i="41"/>
  <c r="AZ111" i="41"/>
  <c r="AY111" i="41"/>
  <c r="AX111" i="41"/>
  <c r="AW111" i="41"/>
  <c r="AV111" i="41"/>
  <c r="AU111" i="41"/>
  <c r="AT111" i="41"/>
  <c r="AS111" i="41"/>
  <c r="AR111" i="41"/>
  <c r="AQ111" i="41"/>
  <c r="AP111" i="41"/>
  <c r="AO111" i="41"/>
  <c r="AN111" i="41"/>
  <c r="AM111" i="41"/>
  <c r="AL111" i="41"/>
  <c r="AK111" i="41"/>
  <c r="AJ111" i="41"/>
  <c r="AI111" i="41"/>
  <c r="AH111" i="41"/>
  <c r="AG111" i="41"/>
  <c r="AF111" i="41"/>
  <c r="AE111" i="41"/>
  <c r="AD111" i="41"/>
  <c r="AC111" i="41"/>
  <c r="AB111" i="41"/>
  <c r="AA111" i="41"/>
  <c r="Z111" i="41"/>
  <c r="Y111" i="41"/>
  <c r="BG110" i="41"/>
  <c r="BF110" i="41"/>
  <c r="BE110" i="41"/>
  <c r="BD110" i="41"/>
  <c r="BC110" i="41"/>
  <c r="BB110" i="41"/>
  <c r="BA110" i="41"/>
  <c r="AZ110" i="41"/>
  <c r="AY110" i="41"/>
  <c r="AX110" i="41"/>
  <c r="AW110" i="41"/>
  <c r="AV110" i="41"/>
  <c r="AU110" i="41"/>
  <c r="AT110" i="41"/>
  <c r="AS110" i="41"/>
  <c r="AR110" i="41"/>
  <c r="AQ110" i="41"/>
  <c r="AP110" i="41"/>
  <c r="AO110" i="41"/>
  <c r="AN110" i="41"/>
  <c r="AM110" i="41"/>
  <c r="AL110" i="41"/>
  <c r="AK110" i="41"/>
  <c r="AJ110" i="41"/>
  <c r="AI110" i="41"/>
  <c r="AH110" i="41"/>
  <c r="AG110" i="41"/>
  <c r="AF110" i="41"/>
  <c r="AE110" i="41"/>
  <c r="AD110" i="41"/>
  <c r="AC110" i="41"/>
  <c r="AB110" i="41"/>
  <c r="AA110" i="41"/>
  <c r="Z110" i="41"/>
  <c r="Y110" i="41"/>
  <c r="BG96" i="41"/>
  <c r="BF96" i="41"/>
  <c r="BE96" i="41"/>
  <c r="BD96" i="41"/>
  <c r="BC96" i="41"/>
  <c r="BB96" i="41"/>
  <c r="BA96" i="41"/>
  <c r="AZ96" i="41"/>
  <c r="AY96" i="41"/>
  <c r="AX96" i="41"/>
  <c r="AW96" i="41"/>
  <c r="AV96" i="41"/>
  <c r="AU96" i="41"/>
  <c r="AT96" i="41"/>
  <c r="AS96" i="41"/>
  <c r="AR96" i="41"/>
  <c r="AQ96" i="41"/>
  <c r="AP96" i="41"/>
  <c r="AO96" i="41"/>
  <c r="AN96" i="41"/>
  <c r="AM96" i="41"/>
  <c r="AL96" i="41"/>
  <c r="AK96" i="41"/>
  <c r="AJ96" i="41"/>
  <c r="AI96" i="41"/>
  <c r="AH96" i="41"/>
  <c r="AG96" i="41"/>
  <c r="AF96" i="41"/>
  <c r="AE96" i="41"/>
  <c r="AD96" i="41"/>
  <c r="AC96" i="41"/>
  <c r="AB96" i="41"/>
  <c r="AA96" i="41"/>
  <c r="Z96" i="41"/>
  <c r="Y96" i="41"/>
  <c r="BG94" i="41"/>
  <c r="BF94" i="41"/>
  <c r="BE94" i="41"/>
  <c r="BD94" i="41"/>
  <c r="BC94" i="41"/>
  <c r="BB94" i="41"/>
  <c r="BA94" i="41"/>
  <c r="AZ94" i="41"/>
  <c r="AY94" i="41"/>
  <c r="AX94" i="41"/>
  <c r="AW94" i="41"/>
  <c r="AV94" i="41"/>
  <c r="AU94" i="41"/>
  <c r="AT94" i="41"/>
  <c r="AS94" i="41"/>
  <c r="AR94" i="41"/>
  <c r="AQ94" i="41"/>
  <c r="AP94" i="41"/>
  <c r="AO94" i="41"/>
  <c r="AN94" i="41"/>
  <c r="AM94" i="41"/>
  <c r="AL94" i="41"/>
  <c r="AK94" i="41"/>
  <c r="AJ94" i="41"/>
  <c r="AI94" i="41"/>
  <c r="AH94" i="41"/>
  <c r="AG94" i="41"/>
  <c r="AF94" i="41"/>
  <c r="AE94" i="41"/>
  <c r="AD94" i="41"/>
  <c r="AC94" i="41"/>
  <c r="AB94" i="41"/>
  <c r="AA94" i="41"/>
  <c r="Z94" i="41"/>
  <c r="Y94" i="41"/>
  <c r="BG106" i="41"/>
  <c r="BF106" i="41"/>
  <c r="BE106" i="41"/>
  <c r="BD106" i="41"/>
  <c r="BC106" i="41"/>
  <c r="BB106" i="41"/>
  <c r="BA106" i="41"/>
  <c r="AZ106" i="41"/>
  <c r="AY106" i="41"/>
  <c r="AX106" i="41"/>
  <c r="AW106" i="41"/>
  <c r="AV106" i="41"/>
  <c r="AU106" i="41"/>
  <c r="AT106" i="41"/>
  <c r="AS106" i="41"/>
  <c r="AR106" i="41"/>
  <c r="AQ106" i="41"/>
  <c r="AP106" i="41"/>
  <c r="AO106" i="41"/>
  <c r="AN106" i="41"/>
  <c r="AM106" i="41"/>
  <c r="AL106" i="41"/>
  <c r="AK106" i="41"/>
  <c r="AJ106" i="41"/>
  <c r="AI106" i="41"/>
  <c r="AH106" i="41"/>
  <c r="AG106" i="41"/>
  <c r="AF106" i="41"/>
  <c r="AE106" i="41"/>
  <c r="AD106" i="41"/>
  <c r="AC106" i="41"/>
  <c r="AB106" i="41"/>
  <c r="AA106" i="41"/>
  <c r="Z106" i="41"/>
  <c r="Y106" i="41"/>
  <c r="BG103" i="41"/>
  <c r="BF103" i="41"/>
  <c r="BE103" i="41"/>
  <c r="BD103" i="41"/>
  <c r="BC103" i="41"/>
  <c r="BB103" i="41"/>
  <c r="BA103" i="41"/>
  <c r="AZ103" i="41"/>
  <c r="AY103" i="41"/>
  <c r="AX103" i="41"/>
  <c r="AW103" i="41"/>
  <c r="AV103" i="41"/>
  <c r="AU103" i="41"/>
  <c r="AT103" i="41"/>
  <c r="AS103" i="41"/>
  <c r="AR103" i="41"/>
  <c r="AQ103" i="41"/>
  <c r="AP103" i="41"/>
  <c r="AO103" i="41"/>
  <c r="AN103" i="41"/>
  <c r="AM103" i="41"/>
  <c r="AL103" i="41"/>
  <c r="AK103" i="41"/>
  <c r="AJ103" i="41"/>
  <c r="AI103" i="41"/>
  <c r="AH103" i="41"/>
  <c r="AG103" i="41"/>
  <c r="AF103" i="41"/>
  <c r="AE103" i="41"/>
  <c r="AD103" i="41"/>
  <c r="AC103" i="41"/>
  <c r="AB103" i="41"/>
  <c r="AA103" i="41"/>
  <c r="Z103" i="41"/>
  <c r="Y103" i="41"/>
  <c r="BG100" i="41"/>
  <c r="BF100" i="41"/>
  <c r="BE100" i="41"/>
  <c r="BD100" i="41"/>
  <c r="BC100" i="41"/>
  <c r="BB100" i="41"/>
  <c r="BA100" i="41"/>
  <c r="AZ100" i="41"/>
  <c r="AY100" i="41"/>
  <c r="AX100" i="41"/>
  <c r="AW100" i="41"/>
  <c r="AV100" i="41"/>
  <c r="AU100" i="41"/>
  <c r="AT100" i="41"/>
  <c r="AS100" i="41"/>
  <c r="AR100" i="41"/>
  <c r="AQ100" i="41"/>
  <c r="AP100" i="41"/>
  <c r="AO100" i="41"/>
  <c r="AN100" i="41"/>
  <c r="AM100" i="41"/>
  <c r="AL100" i="41"/>
  <c r="AK100" i="41"/>
  <c r="AJ100" i="41"/>
  <c r="AI100" i="41"/>
  <c r="AH100" i="41"/>
  <c r="AG100" i="41"/>
  <c r="AF100" i="41"/>
  <c r="AE100" i="41"/>
  <c r="AD100" i="41"/>
  <c r="AC100" i="41"/>
  <c r="AB100" i="41"/>
  <c r="AA100" i="41"/>
  <c r="Z100" i="41"/>
  <c r="Y100" i="41"/>
  <c r="BG86" i="41"/>
  <c r="BF86" i="41"/>
  <c r="BE86" i="41"/>
  <c r="BD86" i="41"/>
  <c r="BC86" i="41"/>
  <c r="BB86" i="41"/>
  <c r="BA86" i="41"/>
  <c r="AZ86" i="41"/>
  <c r="AY86" i="41"/>
  <c r="AX86" i="41"/>
  <c r="AW86" i="41"/>
  <c r="AV86" i="41"/>
  <c r="AU86" i="41"/>
  <c r="AT86" i="41"/>
  <c r="AS86" i="41"/>
  <c r="AR86" i="41"/>
  <c r="AQ86" i="41"/>
  <c r="AP86" i="41"/>
  <c r="AO86" i="41"/>
  <c r="AN86" i="41"/>
  <c r="AM86" i="41"/>
  <c r="AL86" i="41"/>
  <c r="AK86" i="41"/>
  <c r="AJ86" i="41"/>
  <c r="AI86" i="41"/>
  <c r="AH86" i="41"/>
  <c r="AG86" i="41"/>
  <c r="AF86" i="41"/>
  <c r="AE86" i="41"/>
  <c r="AD86" i="41"/>
  <c r="AC86" i="41"/>
  <c r="AB86" i="41"/>
  <c r="AA86" i="41"/>
  <c r="Z86" i="41"/>
  <c r="Y86" i="41"/>
  <c r="BG76" i="41"/>
  <c r="BF76" i="41"/>
  <c r="BE76" i="41"/>
  <c r="BD76" i="41"/>
  <c r="BC76" i="41"/>
  <c r="BB76" i="41"/>
  <c r="BA76" i="41"/>
  <c r="AZ76" i="41"/>
  <c r="AY76" i="41"/>
  <c r="AX76" i="41"/>
  <c r="AW76" i="41"/>
  <c r="AV76" i="41"/>
  <c r="AU76" i="41"/>
  <c r="AT76" i="41"/>
  <c r="AS76" i="41"/>
  <c r="AR76" i="41"/>
  <c r="AQ76" i="41"/>
  <c r="AP76" i="41"/>
  <c r="AO76" i="41"/>
  <c r="AN76" i="41"/>
  <c r="AM76" i="41"/>
  <c r="AL76" i="41"/>
  <c r="AK76" i="41"/>
  <c r="AJ76" i="41"/>
  <c r="AI76" i="41"/>
  <c r="AH76" i="41"/>
  <c r="AG76" i="41"/>
  <c r="AF76" i="41"/>
  <c r="AE76" i="41"/>
  <c r="AD76" i="41"/>
  <c r="AC76" i="41"/>
  <c r="AB76" i="41"/>
  <c r="AA76" i="41"/>
  <c r="Z76" i="41"/>
  <c r="Y76" i="41"/>
  <c r="BG55" i="41"/>
  <c r="BF55" i="41"/>
  <c r="BE55" i="41"/>
  <c r="BD55" i="41"/>
  <c r="BC55" i="41"/>
  <c r="BB55" i="41"/>
  <c r="BA55" i="41"/>
  <c r="AZ55" i="41"/>
  <c r="AY55" i="41"/>
  <c r="AX55" i="41"/>
  <c r="AW55" i="41"/>
  <c r="AV55" i="41"/>
  <c r="AU55" i="41"/>
  <c r="AT55" i="41"/>
  <c r="AS55" i="41"/>
  <c r="AR55" i="41"/>
  <c r="AQ55" i="41"/>
  <c r="AP55" i="41"/>
  <c r="AO55" i="41"/>
  <c r="AN55" i="41"/>
  <c r="AM55" i="41"/>
  <c r="AL55" i="41"/>
  <c r="AK55" i="41"/>
  <c r="AJ55" i="41"/>
  <c r="AI55" i="41"/>
  <c r="AH55" i="41"/>
  <c r="AG55" i="41"/>
  <c r="AF55" i="41"/>
  <c r="AE55" i="41"/>
  <c r="AD55" i="41"/>
  <c r="AC55" i="41"/>
  <c r="AB55" i="41"/>
  <c r="AA55" i="41"/>
  <c r="Z55" i="41"/>
  <c r="Y55" i="41"/>
  <c r="BG50" i="41"/>
  <c r="BF50" i="41"/>
  <c r="BE50" i="41"/>
  <c r="BD50" i="41"/>
  <c r="BC50" i="41"/>
  <c r="BB50" i="41"/>
  <c r="BA50" i="41"/>
  <c r="AZ50" i="41"/>
  <c r="AY50" i="41"/>
  <c r="AX50" i="41"/>
  <c r="AW50" i="41"/>
  <c r="AV50" i="41"/>
  <c r="AU50" i="41"/>
  <c r="AT50" i="41"/>
  <c r="AS50" i="41"/>
  <c r="AR50" i="41"/>
  <c r="AQ50" i="41"/>
  <c r="AP50" i="41"/>
  <c r="AO50" i="41"/>
  <c r="AN50" i="41"/>
  <c r="AM50" i="41"/>
  <c r="AL50" i="41"/>
  <c r="AK50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BG39" i="41"/>
  <c r="BF39" i="41"/>
  <c r="BE39" i="41"/>
  <c r="BD39" i="41"/>
  <c r="BC39" i="41"/>
  <c r="BB39" i="41"/>
  <c r="BA39" i="41"/>
  <c r="AZ39" i="41"/>
  <c r="AY39" i="41"/>
  <c r="AX39" i="41"/>
  <c r="AW39" i="41"/>
  <c r="AV39" i="41"/>
  <c r="AU39" i="41"/>
  <c r="AT39" i="41"/>
  <c r="AS39" i="41"/>
  <c r="AR39" i="41"/>
  <c r="AQ39" i="41"/>
  <c r="AP39" i="41"/>
  <c r="AO39" i="41"/>
  <c r="AN39" i="41"/>
  <c r="AM39" i="41"/>
  <c r="AL39" i="41"/>
  <c r="AK39" i="41"/>
  <c r="AJ39" i="41"/>
  <c r="AI39" i="41"/>
  <c r="AH39" i="41"/>
  <c r="AG39" i="41"/>
  <c r="AF39" i="41"/>
  <c r="AE39" i="41"/>
  <c r="AD39" i="41"/>
  <c r="AC39" i="41"/>
  <c r="AB39" i="41"/>
  <c r="AA39" i="41"/>
  <c r="Z39" i="41"/>
  <c r="Y39" i="41"/>
  <c r="BG24" i="41"/>
  <c r="BF24" i="41"/>
  <c r="BE24" i="41"/>
  <c r="BD24" i="41"/>
  <c r="BC24" i="41"/>
  <c r="BB24" i="41"/>
  <c r="BA24" i="41"/>
  <c r="AZ24" i="41"/>
  <c r="AY24" i="41"/>
  <c r="AX24" i="41"/>
  <c r="AW24" i="41"/>
  <c r="AV24" i="41"/>
  <c r="AU24" i="41"/>
  <c r="AT24" i="41"/>
  <c r="AS24" i="41"/>
  <c r="AR24" i="41"/>
  <c r="AQ24" i="41"/>
  <c r="AP24" i="41"/>
  <c r="AO24" i="41"/>
  <c r="AN24" i="41"/>
  <c r="AM24" i="41"/>
  <c r="AL24" i="41"/>
  <c r="AK24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BG23" i="41"/>
  <c r="BF23" i="41"/>
  <c r="BE23" i="41"/>
  <c r="BD23" i="41"/>
  <c r="BC23" i="41"/>
  <c r="BB23" i="41"/>
  <c r="BA23" i="41"/>
  <c r="AZ23" i="41"/>
  <c r="AY23" i="41"/>
  <c r="AX23" i="41"/>
  <c r="AW23" i="41"/>
  <c r="AV23" i="41"/>
  <c r="AU23" i="41"/>
  <c r="AT23" i="41"/>
  <c r="AS23" i="41"/>
  <c r="AR23" i="41"/>
  <c r="AQ23" i="41"/>
  <c r="AP23" i="41"/>
  <c r="AO23" i="41"/>
  <c r="AN23" i="41"/>
  <c r="AM23" i="41"/>
  <c r="AL23" i="41"/>
  <c r="AK23" i="41"/>
  <c r="AJ23" i="41"/>
  <c r="AI23" i="41"/>
  <c r="AH23" i="41"/>
  <c r="AG23" i="41"/>
  <c r="AF23" i="41"/>
  <c r="AE23" i="41"/>
  <c r="AD23" i="41"/>
  <c r="AC23" i="41"/>
  <c r="AB23" i="41"/>
  <c r="AA23" i="41"/>
  <c r="Z23" i="41"/>
  <c r="Y23" i="41"/>
  <c r="BG22" i="41"/>
  <c r="BF22" i="41"/>
  <c r="BE22" i="41"/>
  <c r="BD22" i="41"/>
  <c r="BC22" i="41"/>
  <c r="BB22" i="41"/>
  <c r="BA22" i="41"/>
  <c r="AZ22" i="41"/>
  <c r="AY22" i="41"/>
  <c r="AX22" i="41"/>
  <c r="AW22" i="41"/>
  <c r="AV22" i="41"/>
  <c r="AU22" i="41"/>
  <c r="AT22" i="41"/>
  <c r="AS22" i="41"/>
  <c r="AR22" i="41"/>
  <c r="AQ22" i="41"/>
  <c r="AP22" i="41"/>
  <c r="AO22" i="41"/>
  <c r="AN22" i="41"/>
  <c r="AM22" i="41"/>
  <c r="AL22" i="41"/>
  <c r="AK22" i="41"/>
  <c r="AJ22" i="41"/>
  <c r="AI22" i="41"/>
  <c r="AH22" i="41"/>
  <c r="AG22" i="41"/>
  <c r="AF22" i="41"/>
  <c r="AE22" i="41"/>
  <c r="AD22" i="41"/>
  <c r="AC22" i="41"/>
  <c r="AB22" i="41"/>
  <c r="AA22" i="41"/>
  <c r="Z22" i="41"/>
  <c r="Y22" i="41"/>
  <c r="BG14" i="41"/>
  <c r="BF14" i="41"/>
  <c r="BE14" i="41"/>
  <c r="BD14" i="41"/>
  <c r="BC14" i="41"/>
  <c r="BB14" i="41"/>
  <c r="BA14" i="41"/>
  <c r="AZ14" i="41"/>
  <c r="AY14" i="41"/>
  <c r="AX14" i="41"/>
  <c r="AW14" i="41"/>
  <c r="AV14" i="41"/>
  <c r="AU14" i="41"/>
  <c r="AT14" i="41"/>
  <c r="AS14" i="41"/>
  <c r="AR14" i="41"/>
  <c r="AQ14" i="41"/>
  <c r="AP14" i="41"/>
  <c r="AO14" i="41"/>
  <c r="AN14" i="41"/>
  <c r="AM14" i="41"/>
  <c r="AL14" i="41"/>
  <c r="AK14" i="41"/>
  <c r="AJ14" i="41"/>
  <c r="AI14" i="41"/>
  <c r="AH14" i="41"/>
  <c r="AG14" i="41"/>
  <c r="AF14" i="41"/>
  <c r="AE14" i="41"/>
  <c r="AD14" i="41"/>
  <c r="AC14" i="41"/>
  <c r="AB14" i="41"/>
  <c r="AA14" i="41"/>
  <c r="Z14" i="41"/>
  <c r="Y14" i="41"/>
  <c r="T6" i="41"/>
  <c r="K120" i="41"/>
  <c r="U122" i="41" s="1"/>
  <c r="S6" i="41"/>
  <c r="R6" i="41"/>
  <c r="Z4" i="41"/>
  <c r="BD118" i="41"/>
  <c r="BC118" i="41"/>
  <c r="AW118" i="41"/>
  <c r="AV118" i="41"/>
  <c r="AP118" i="41"/>
  <c r="AO118" i="41"/>
  <c r="AI118" i="41"/>
  <c r="AH118" i="41"/>
  <c r="AB118" i="41"/>
  <c r="AA118" i="41"/>
  <c r="Y118" i="41"/>
  <c r="BD117" i="41"/>
  <c r="BC117" i="41"/>
  <c r="AW117" i="41"/>
  <c r="AV117" i="41"/>
  <c r="AP117" i="41"/>
  <c r="AO117" i="41"/>
  <c r="AI117" i="41"/>
  <c r="AH117" i="41"/>
  <c r="AB117" i="41"/>
  <c r="AA117" i="41"/>
  <c r="Y117" i="41"/>
  <c r="BD10" i="41"/>
  <c r="BC10" i="41"/>
  <c r="AW10" i="41"/>
  <c r="AV10" i="41"/>
  <c r="AP10" i="41"/>
  <c r="AO10" i="41"/>
  <c r="AI10" i="41"/>
  <c r="AH10" i="41"/>
  <c r="AB10" i="41"/>
  <c r="AA10" i="41"/>
  <c r="Y10" i="41"/>
  <c r="BD12" i="41"/>
  <c r="BC12" i="41"/>
  <c r="AW12" i="41"/>
  <c r="AV12" i="41"/>
  <c r="AP12" i="41"/>
  <c r="AO12" i="41"/>
  <c r="AI12" i="41"/>
  <c r="AH12" i="41"/>
  <c r="AB12" i="41"/>
  <c r="AA12" i="41"/>
  <c r="Y12" i="41"/>
  <c r="BD8" i="41"/>
  <c r="BC8" i="41"/>
  <c r="AW8" i="41"/>
  <c r="AV8" i="41"/>
  <c r="AP8" i="41"/>
  <c r="AO8" i="41"/>
  <c r="AI8" i="41"/>
  <c r="AH8" i="41"/>
  <c r="AB8" i="41"/>
  <c r="AA8" i="41"/>
  <c r="Y8" i="41"/>
  <c r="BG119" i="41"/>
  <c r="BF119" i="41"/>
  <c r="BE119" i="41"/>
  <c r="BD119" i="41"/>
  <c r="BC119" i="41"/>
  <c r="BB119" i="41"/>
  <c r="BA119" i="41"/>
  <c r="AZ119" i="41"/>
  <c r="AY119" i="41"/>
  <c r="AX119" i="41"/>
  <c r="AW119" i="41"/>
  <c r="AV119" i="41"/>
  <c r="AU119" i="41"/>
  <c r="AT119" i="41"/>
  <c r="AS119" i="41"/>
  <c r="AR119" i="41"/>
  <c r="AQ119" i="41"/>
  <c r="AP119" i="41"/>
  <c r="AO119" i="41"/>
  <c r="AN119" i="41"/>
  <c r="AM119" i="41"/>
  <c r="AL119" i="41"/>
  <c r="AK119" i="41"/>
  <c r="AJ119" i="41"/>
  <c r="AI119" i="41"/>
  <c r="AH119" i="41"/>
  <c r="AG119" i="41"/>
  <c r="AF119" i="41"/>
  <c r="AE119" i="41"/>
  <c r="AD119" i="41"/>
  <c r="AC119" i="41"/>
  <c r="AB119" i="41"/>
  <c r="AA119" i="41"/>
  <c r="Z119" i="41"/>
  <c r="Y119" i="41"/>
  <c r="BD11" i="41"/>
  <c r="BC11" i="41"/>
  <c r="AW11" i="41"/>
  <c r="AV11" i="41"/>
  <c r="AP11" i="41"/>
  <c r="AO11" i="41"/>
  <c r="AI11" i="41"/>
  <c r="AH11" i="41"/>
  <c r="AB11" i="41"/>
  <c r="AA11" i="41"/>
  <c r="Y11" i="41"/>
  <c r="BD9" i="41"/>
  <c r="BC9" i="41"/>
  <c r="AW9" i="41"/>
  <c r="AV9" i="41"/>
  <c r="AP9" i="41"/>
  <c r="AO9" i="41"/>
  <c r="AI9" i="41"/>
  <c r="AH9" i="41"/>
  <c r="AB9" i="41"/>
  <c r="AA9" i="41"/>
  <c r="Y9" i="41"/>
  <c r="BD7" i="41"/>
  <c r="BC7" i="41"/>
  <c r="AW7" i="41"/>
  <c r="AV7" i="41"/>
  <c r="AP7" i="41"/>
  <c r="AO7" i="41"/>
  <c r="AI7" i="41"/>
  <c r="AH7" i="41"/>
  <c r="AB7" i="41"/>
  <c r="AA7" i="41"/>
  <c r="Y7" i="41"/>
  <c r="BG6" i="41"/>
  <c r="BF6" i="41"/>
  <c r="BE6" i="41"/>
  <c r="BD6" i="41"/>
  <c r="BC6" i="41"/>
  <c r="BB6" i="41"/>
  <c r="BA6" i="41"/>
  <c r="AZ6" i="41"/>
  <c r="AY6" i="41"/>
  <c r="AX6" i="41"/>
  <c r="AW6" i="41"/>
  <c r="AV6" i="41"/>
  <c r="AU6" i="41"/>
  <c r="AT6" i="41"/>
  <c r="AS6" i="41"/>
  <c r="AR6" i="41"/>
  <c r="AQ6" i="41"/>
  <c r="AP6" i="41"/>
  <c r="AO6" i="41"/>
  <c r="AN6" i="41"/>
  <c r="AM6" i="41"/>
  <c r="AL6" i="41"/>
  <c r="AK6" i="41"/>
  <c r="AJ6" i="41"/>
  <c r="AI6" i="41"/>
  <c r="AH6" i="41"/>
  <c r="AG6" i="41"/>
  <c r="AF6" i="41"/>
  <c r="AE6" i="41"/>
  <c r="AD6" i="41"/>
  <c r="AC6" i="41"/>
  <c r="AB6" i="41"/>
  <c r="AA6" i="41"/>
  <c r="Y6" i="41"/>
  <c r="Z6" i="41"/>
  <c r="M120" i="41"/>
  <c r="J120" i="41"/>
  <c r="W7" i="36"/>
  <c r="X7" i="36"/>
  <c r="Y7" i="36"/>
  <c r="T8" i="36"/>
  <c r="X8" i="36" s="1"/>
  <c r="W8" i="36"/>
  <c r="Y8" i="36"/>
  <c r="W9" i="36"/>
  <c r="X9" i="36"/>
  <c r="Y9" i="36"/>
  <c r="W10" i="36"/>
  <c r="X10" i="36"/>
  <c r="Y10" i="36"/>
  <c r="W11" i="36"/>
  <c r="X11" i="36"/>
  <c r="Y11" i="36"/>
  <c r="W12" i="36"/>
  <c r="X12" i="36"/>
  <c r="Y12" i="36"/>
  <c r="T15" i="36"/>
  <c r="X15" i="36" s="1"/>
  <c r="W15" i="36"/>
  <c r="Y15" i="36"/>
  <c r="W16" i="36"/>
  <c r="X16" i="36"/>
  <c r="Y16" i="36"/>
  <c r="W17" i="36"/>
  <c r="X17" i="36"/>
  <c r="Y17" i="36"/>
  <c r="W18" i="36"/>
  <c r="X18" i="36"/>
  <c r="Y18" i="36"/>
  <c r="W19" i="36"/>
  <c r="X19" i="36"/>
  <c r="Y19" i="36"/>
  <c r="W20" i="36"/>
  <c r="X20" i="36"/>
  <c r="Y20" i="36"/>
  <c r="W22" i="36"/>
  <c r="X22" i="36"/>
  <c r="Y22" i="36"/>
  <c r="W23" i="36"/>
  <c r="X23" i="36"/>
  <c r="Y23" i="36"/>
  <c r="W24" i="36"/>
  <c r="X24" i="36"/>
  <c r="Y24" i="36"/>
  <c r="W25" i="36"/>
  <c r="X25" i="36"/>
  <c r="Y25" i="36"/>
  <c r="W26" i="36"/>
  <c r="X26" i="36"/>
  <c r="Y26" i="36"/>
  <c r="W28" i="36"/>
  <c r="X28" i="36"/>
  <c r="Y28" i="36"/>
  <c r="W29" i="36"/>
  <c r="X29" i="36"/>
  <c r="Y29" i="36"/>
  <c r="W30" i="36"/>
  <c r="X30" i="36"/>
  <c r="Y30" i="36"/>
  <c r="W31" i="36"/>
  <c r="X31" i="36"/>
  <c r="Y31" i="36"/>
  <c r="W32" i="36"/>
  <c r="X32" i="36"/>
  <c r="Y32" i="36"/>
  <c r="W33" i="36"/>
  <c r="X33" i="36"/>
  <c r="Y33" i="36"/>
  <c r="W34" i="36"/>
  <c r="X34" i="36"/>
  <c r="Y34" i="36"/>
  <c r="W35" i="36"/>
  <c r="X35" i="36"/>
  <c r="Y35" i="36"/>
  <c r="W36" i="36"/>
  <c r="X36" i="36"/>
  <c r="Y36" i="36"/>
  <c r="W37" i="36"/>
  <c r="X37" i="36"/>
  <c r="Y37" i="36"/>
  <c r="W38" i="36"/>
  <c r="X38" i="36"/>
  <c r="Y38" i="36"/>
  <c r="W39" i="36"/>
  <c r="X39" i="36"/>
  <c r="Y39" i="36"/>
  <c r="W40" i="36"/>
  <c r="X40" i="36"/>
  <c r="Y40" i="36"/>
  <c r="W41" i="36"/>
  <c r="X41" i="36"/>
  <c r="Y41" i="36"/>
  <c r="W42" i="36"/>
  <c r="X42" i="36"/>
  <c r="Y42" i="36"/>
  <c r="W43" i="36"/>
  <c r="X43" i="36"/>
  <c r="Y43" i="36"/>
  <c r="W44" i="36"/>
  <c r="X44" i="36"/>
  <c r="Y44" i="36"/>
  <c r="W45" i="36"/>
  <c r="X45" i="36"/>
  <c r="Y45" i="36"/>
  <c r="W46" i="36"/>
  <c r="X46" i="36"/>
  <c r="Y46" i="36"/>
  <c r="W47" i="36"/>
  <c r="X47" i="36"/>
  <c r="Y47" i="36"/>
  <c r="W48" i="36"/>
  <c r="X48" i="36"/>
  <c r="Y48" i="36"/>
  <c r="W49" i="36"/>
  <c r="X49" i="36"/>
  <c r="Y49" i="36"/>
  <c r="W50" i="36"/>
  <c r="X50" i="36"/>
  <c r="Y50" i="36"/>
  <c r="W51" i="36"/>
  <c r="X51" i="36"/>
  <c r="Y51" i="36"/>
  <c r="W52" i="36"/>
  <c r="X52" i="36"/>
  <c r="Y52" i="36"/>
  <c r="W53" i="36"/>
  <c r="X53" i="36"/>
  <c r="Y53" i="36"/>
  <c r="W54" i="36"/>
  <c r="X54" i="36"/>
  <c r="Y54" i="36"/>
  <c r="W55" i="36"/>
  <c r="X55" i="36"/>
  <c r="Y55" i="36"/>
  <c r="W57" i="36"/>
  <c r="X57" i="36"/>
  <c r="Y57" i="36"/>
  <c r="W58" i="36"/>
  <c r="X58" i="36"/>
  <c r="Y58" i="36"/>
  <c r="W59" i="36"/>
  <c r="X59" i="36"/>
  <c r="Y59" i="36"/>
  <c r="W60" i="36"/>
  <c r="X60" i="36"/>
  <c r="Y60" i="36"/>
  <c r="W62" i="36"/>
  <c r="X62" i="36"/>
  <c r="Y62" i="36"/>
  <c r="W63" i="36"/>
  <c r="X63" i="36"/>
  <c r="Y63" i="36"/>
  <c r="W64" i="36"/>
  <c r="X64" i="36"/>
  <c r="Y64" i="36"/>
  <c r="W66" i="36"/>
  <c r="X66" i="36"/>
  <c r="Y66" i="36"/>
  <c r="W67" i="36"/>
  <c r="X67" i="36"/>
  <c r="Y67" i="36"/>
  <c r="W68" i="36"/>
  <c r="X68" i="36"/>
  <c r="Y68" i="36"/>
  <c r="W69" i="36"/>
  <c r="X69" i="36"/>
  <c r="Y69" i="36"/>
  <c r="W70" i="36"/>
  <c r="X70" i="36"/>
  <c r="Y70" i="36"/>
  <c r="W71" i="36"/>
  <c r="X71" i="36"/>
  <c r="Y71" i="36"/>
  <c r="W72" i="36"/>
  <c r="X72" i="36"/>
  <c r="Y72" i="36"/>
  <c r="W74" i="36"/>
  <c r="X74" i="36"/>
  <c r="Y74" i="36"/>
  <c r="W75" i="36"/>
  <c r="X75" i="36"/>
  <c r="Y75" i="36"/>
  <c r="W76" i="36"/>
  <c r="X76" i="36"/>
  <c r="Y76" i="36"/>
  <c r="W77" i="36"/>
  <c r="X77" i="36"/>
  <c r="Y77" i="36"/>
  <c r="W78" i="36"/>
  <c r="X78" i="36"/>
  <c r="Y78" i="36"/>
  <c r="W79" i="36"/>
  <c r="X79" i="36"/>
  <c r="Y79" i="36"/>
  <c r="W80" i="36"/>
  <c r="X80" i="36"/>
  <c r="Y80" i="36"/>
  <c r="W82" i="36"/>
  <c r="X82" i="36"/>
  <c r="Y82" i="36"/>
  <c r="W83" i="36"/>
  <c r="X83" i="36"/>
  <c r="Y83" i="36"/>
  <c r="W84" i="36"/>
  <c r="X84" i="36"/>
  <c r="Y84" i="36"/>
  <c r="W85" i="36"/>
  <c r="X85" i="36"/>
  <c r="Y85" i="36"/>
  <c r="W86" i="36"/>
  <c r="X86" i="36"/>
  <c r="Y86" i="36"/>
  <c r="W87" i="36"/>
  <c r="X87" i="36"/>
  <c r="Y87" i="36"/>
  <c r="W88" i="36"/>
  <c r="X88" i="36"/>
  <c r="Y88" i="36"/>
  <c r="W89" i="36"/>
  <c r="X89" i="36"/>
  <c r="Y89" i="36"/>
  <c r="W90" i="36"/>
  <c r="X90" i="36"/>
  <c r="Y90" i="36"/>
  <c r="W91" i="36"/>
  <c r="X91" i="36"/>
  <c r="Y91" i="36"/>
  <c r="W92" i="36"/>
  <c r="X92" i="36"/>
  <c r="Y92" i="36"/>
  <c r="W93" i="36"/>
  <c r="X93" i="36"/>
  <c r="Y93" i="36"/>
  <c r="W94" i="36"/>
  <c r="X94" i="36"/>
  <c r="Y94" i="36"/>
  <c r="W95" i="36"/>
  <c r="X95" i="36"/>
  <c r="Y95" i="36"/>
  <c r="W96" i="36"/>
  <c r="X96" i="36"/>
  <c r="Y96" i="36"/>
  <c r="W97" i="36"/>
  <c r="X97" i="36"/>
  <c r="Y97" i="36"/>
  <c r="W98" i="36"/>
  <c r="X98" i="36"/>
  <c r="Y98" i="36"/>
  <c r="W99" i="36"/>
  <c r="X99" i="36"/>
  <c r="Y99" i="36"/>
  <c r="W100" i="36"/>
  <c r="X100" i="36"/>
  <c r="Y100" i="36"/>
  <c r="W101" i="36"/>
  <c r="X101" i="36"/>
  <c r="Y101" i="36"/>
  <c r="W102" i="36"/>
  <c r="X102" i="36"/>
  <c r="Y102" i="36"/>
  <c r="W103" i="36"/>
  <c r="X103" i="36"/>
  <c r="Y103" i="36"/>
  <c r="W104" i="36"/>
  <c r="X104" i="36"/>
  <c r="Y104" i="36"/>
  <c r="W105" i="36"/>
  <c r="X105" i="36"/>
  <c r="Y105" i="36"/>
  <c r="W106" i="36"/>
  <c r="X106" i="36"/>
  <c r="Y106" i="36"/>
  <c r="W107" i="36"/>
  <c r="X107" i="36"/>
  <c r="Y107" i="36"/>
  <c r="W108" i="36"/>
  <c r="X108" i="36"/>
  <c r="Y108" i="36"/>
  <c r="W109" i="36"/>
  <c r="X109" i="36"/>
  <c r="Y109" i="36"/>
  <c r="P110" i="36"/>
  <c r="P111" i="36" s="1"/>
  <c r="Z12" i="41"/>
  <c r="N120" i="41"/>
  <c r="Z118" i="41"/>
  <c r="Z10" i="41"/>
  <c r="Z117" i="41"/>
  <c r="Z11" i="41"/>
  <c r="AC118" i="41"/>
  <c r="AC10" i="41"/>
  <c r="AC11" i="41"/>
  <c r="AC117" i="41"/>
  <c r="AC12" i="41"/>
  <c r="AD12" i="41"/>
  <c r="AD118" i="41"/>
  <c r="AD10" i="41"/>
  <c r="AD117" i="41"/>
  <c r="AD11" i="41"/>
  <c r="AD9" i="41"/>
  <c r="AE12" i="41"/>
  <c r="AE10" i="41"/>
  <c r="AE118" i="41"/>
  <c r="AE117" i="41"/>
  <c r="AE11" i="41"/>
  <c r="AF11" i="41"/>
  <c r="AF117" i="41"/>
  <c r="AF118" i="41"/>
  <c r="AF10" i="41"/>
  <c r="AF12" i="41"/>
  <c r="AG117" i="41"/>
  <c r="AG10" i="41"/>
  <c r="AG11" i="41"/>
  <c r="AG118" i="41"/>
  <c r="AG12" i="41"/>
  <c r="AJ11" i="41"/>
  <c r="AJ10" i="41"/>
  <c r="AJ12" i="41"/>
  <c r="AJ117" i="41"/>
  <c r="AJ118" i="41"/>
  <c r="AK12" i="41"/>
  <c r="AK11" i="41"/>
  <c r="AK10" i="41"/>
  <c r="AK117" i="41"/>
  <c r="AK118" i="41"/>
  <c r="AL12" i="41"/>
  <c r="AL11" i="41"/>
  <c r="AL118" i="41"/>
  <c r="AL117" i="41"/>
  <c r="AL10" i="41"/>
  <c r="AM117" i="41"/>
  <c r="AM12" i="41"/>
  <c r="AM118" i="41"/>
  <c r="AM10" i="41"/>
  <c r="AM11" i="41"/>
  <c r="AN118" i="41"/>
  <c r="AN117" i="41"/>
  <c r="AN12" i="41"/>
  <c r="AN10" i="41"/>
  <c r="AN11" i="41"/>
  <c r="AQ11" i="41"/>
  <c r="AQ117" i="41"/>
  <c r="AQ12" i="41"/>
  <c r="AQ118" i="41"/>
  <c r="AQ10" i="41"/>
  <c r="AR10" i="41"/>
  <c r="AR118" i="41"/>
  <c r="AR117" i="41"/>
  <c r="AR11" i="41"/>
  <c r="AR12" i="41"/>
  <c r="AS117" i="41"/>
  <c r="AS12" i="41"/>
  <c r="AS118" i="41"/>
  <c r="AS11" i="41"/>
  <c r="AS10" i="41"/>
  <c r="AT11" i="41"/>
  <c r="AT12" i="41"/>
  <c r="AT118" i="41"/>
  <c r="AT117" i="41"/>
  <c r="AT10" i="41"/>
  <c r="AU10" i="41"/>
  <c r="AU12" i="41"/>
  <c r="AU11" i="41"/>
  <c r="AU117" i="41"/>
  <c r="AU118" i="41"/>
  <c r="AX117" i="41"/>
  <c r="AX11" i="41"/>
  <c r="AX10" i="41"/>
  <c r="AX118" i="41"/>
  <c r="AX12" i="41"/>
  <c r="AY11" i="41"/>
  <c r="AY10" i="41"/>
  <c r="AY12" i="41"/>
  <c r="AY118" i="41"/>
  <c r="AY117" i="41"/>
  <c r="AZ118" i="41"/>
  <c r="AZ117" i="41"/>
  <c r="AZ10" i="41"/>
  <c r="AZ12" i="41"/>
  <c r="AZ11" i="41"/>
  <c r="BA11" i="41"/>
  <c r="BA12" i="41"/>
  <c r="BA10" i="41"/>
  <c r="BA118" i="41"/>
  <c r="BA117" i="41"/>
  <c r="BB118" i="41"/>
  <c r="BB117" i="41"/>
  <c r="BB10" i="41"/>
  <c r="BB12" i="41"/>
  <c r="BB11" i="41"/>
  <c r="BE12" i="41"/>
  <c r="BE10" i="41"/>
  <c r="BE118" i="41"/>
  <c r="BE11" i="41"/>
  <c r="BE117" i="41"/>
  <c r="BF12" i="41"/>
  <c r="BF117" i="41"/>
  <c r="BF118" i="41"/>
  <c r="BF10" i="41"/>
  <c r="BF11" i="41"/>
  <c r="BG117" i="41"/>
  <c r="BG10" i="41"/>
  <c r="BG118" i="41"/>
  <c r="BG12" i="41"/>
  <c r="BG11" i="41"/>
  <c r="AA4" i="41" l="1"/>
  <c r="AB4" i="41" s="1"/>
  <c r="AC4" i="41" s="1"/>
  <c r="Z90" i="41"/>
  <c r="Z89" i="41"/>
  <c r="AF9" i="41"/>
  <c r="BG9" i="41"/>
  <c r="AC9" i="41"/>
  <c r="AQ7" i="41"/>
  <c r="AM9" i="41"/>
  <c r="AC8" i="41"/>
  <c r="Z9" i="41"/>
  <c r="Z8" i="41"/>
  <c r="AY7" i="41"/>
  <c r="AZ9" i="41"/>
  <c r="AC7" i="41"/>
  <c r="BA27" i="41"/>
  <c r="AS27" i="41"/>
  <c r="AN27" i="41"/>
  <c r="AE29" i="41"/>
  <c r="Z29" i="41"/>
  <c r="AX26" i="41"/>
  <c r="AC27" i="41"/>
  <c r="BG7" i="41"/>
  <c r="AN7" i="41"/>
  <c r="BF9" i="41"/>
  <c r="AS9" i="41"/>
  <c r="AL9" i="41"/>
  <c r="AC26" i="41"/>
  <c r="AM26" i="41"/>
  <c r="AT26" i="41"/>
  <c r="BB26" i="41"/>
  <c r="BG26" i="41"/>
  <c r="AF27" i="41"/>
  <c r="AJ27" i="41"/>
  <c r="AT29" i="41"/>
  <c r="AX29" i="41"/>
  <c r="BG29" i="41"/>
  <c r="AS26" i="41"/>
  <c r="BF26" i="41"/>
  <c r="BE7" i="41"/>
  <c r="AJ7" i="41"/>
  <c r="AU9" i="41"/>
  <c r="AQ9" i="41"/>
  <c r="AG9" i="41"/>
  <c r="Z26" i="41"/>
  <c r="AD26" i="41"/>
  <c r="AG27" i="41"/>
  <c r="AK27" i="41"/>
  <c r="AR27" i="41"/>
  <c r="AZ27" i="41"/>
  <c r="BE27" i="41"/>
  <c r="AD29" i="41"/>
  <c r="AK29" i="41"/>
  <c r="AU29" i="41"/>
  <c r="AY29" i="41"/>
  <c r="AE26" i="41"/>
  <c r="AU26" i="41"/>
  <c r="Z27" i="41"/>
  <c r="AD27" i="41"/>
  <c r="AL27" i="41"/>
  <c r="AX27" i="41"/>
  <c r="BF27" i="41"/>
  <c r="AL29" i="41"/>
  <c r="BE29" i="41"/>
  <c r="AK26" i="41"/>
  <c r="AY26" i="41"/>
  <c r="AT27" i="41"/>
  <c r="BB27" i="41"/>
  <c r="AG29" i="41"/>
  <c r="AQ29" i="41"/>
  <c r="BA29" i="41"/>
  <c r="AU7" i="41"/>
  <c r="AG7" i="41"/>
  <c r="AT9" i="41"/>
  <c r="AR9" i="41"/>
  <c r="AN9" i="41"/>
  <c r="AJ9" i="41"/>
  <c r="AG26" i="41"/>
  <c r="AL26" i="41"/>
  <c r="AQ26" i="41"/>
  <c r="BA26" i="41"/>
  <c r="BE26" i="41"/>
  <c r="AE27" i="41"/>
  <c r="AM27" i="41"/>
  <c r="AQ27" i="41"/>
  <c r="AU27" i="41"/>
  <c r="AY27" i="41"/>
  <c r="BG27" i="41"/>
  <c r="AC29" i="41"/>
  <c r="AM29" i="41"/>
  <c r="AS29" i="41"/>
  <c r="BB29" i="41"/>
  <c r="BF29" i="41"/>
  <c r="AF26" i="41"/>
  <c r="AJ26" i="41"/>
  <c r="AN26" i="41"/>
  <c r="AR26" i="41"/>
  <c r="AZ26" i="41"/>
  <c r="AF29" i="41"/>
  <c r="AJ29" i="41"/>
  <c r="AN29" i="41"/>
  <c r="AR29" i="41"/>
  <c r="AZ29" i="41"/>
  <c r="BA7" i="41"/>
  <c r="AM7" i="41"/>
  <c r="BE9" i="41"/>
  <c r="AX9" i="41"/>
  <c r="AE9" i="41"/>
  <c r="AT7" i="41"/>
  <c r="AE7" i="41"/>
  <c r="BB9" i="41"/>
  <c r="BF7" i="41"/>
  <c r="AZ7" i="41"/>
  <c r="AS7" i="41"/>
  <c r="AK7" i="41"/>
  <c r="AD7" i="41"/>
  <c r="BA9" i="41"/>
  <c r="AY9" i="41"/>
  <c r="AK9" i="41"/>
  <c r="AS49" i="41"/>
  <c r="AC49" i="41"/>
  <c r="AK49" i="41"/>
  <c r="AC88" i="41"/>
  <c r="AG49" i="41"/>
  <c r="BE49" i="41"/>
  <c r="BA49" i="41"/>
  <c r="AC91" i="41"/>
  <c r="Z49" i="41"/>
  <c r="AD49" i="41"/>
  <c r="AL49" i="41"/>
  <c r="AT49" i="41"/>
  <c r="AX49" i="41"/>
  <c r="BB49" i="41"/>
  <c r="BF49" i="41"/>
  <c r="Z88" i="41"/>
  <c r="Z91" i="41"/>
  <c r="AE49" i="41"/>
  <c r="AM49" i="41"/>
  <c r="AQ49" i="41"/>
  <c r="AU49" i="41"/>
  <c r="AY49" i="41"/>
  <c r="BG49" i="41"/>
  <c r="AC92" i="41"/>
  <c r="AF49" i="41"/>
  <c r="AJ49" i="41"/>
  <c r="AN49" i="41"/>
  <c r="AR49" i="41"/>
  <c r="AZ49" i="41"/>
  <c r="Z92" i="41"/>
  <c r="BB7" i="41"/>
  <c r="AX7" i="41"/>
  <c r="AR7" i="41"/>
  <c r="AL7" i="41"/>
  <c r="AF7" i="41"/>
  <c r="Z7" i="41"/>
  <c r="R122" i="41"/>
  <c r="S122" i="41"/>
  <c r="V126" i="41" s="1"/>
  <c r="T122" i="41"/>
  <c r="Y113" i="36"/>
  <c r="W113" i="36"/>
  <c r="X113" i="36"/>
  <c r="AD4" i="41" l="1"/>
  <c r="AD8" i="41" s="1"/>
  <c r="AC90" i="41"/>
  <c r="AC89" i="41"/>
  <c r="T126" i="41"/>
  <c r="W126" i="41"/>
  <c r="U126" i="41"/>
  <c r="R126" i="41"/>
  <c r="Z113" i="36"/>
  <c r="S126" i="41"/>
  <c r="AE4" i="41" l="1"/>
  <c r="AE8" i="41" s="1"/>
  <c r="AD90" i="41"/>
  <c r="AD89" i="41"/>
  <c r="AD92" i="41"/>
  <c r="AD91" i="41"/>
  <c r="AD88" i="41"/>
  <c r="AF4" i="41" l="1"/>
  <c r="AF8" i="41" s="1"/>
  <c r="AE90" i="41"/>
  <c r="AE89" i="41"/>
  <c r="AE88" i="41"/>
  <c r="AE91" i="41"/>
  <c r="AE92" i="41"/>
  <c r="AG4" i="41" l="1"/>
  <c r="AG8" i="41" s="1"/>
  <c r="AF90" i="41"/>
  <c r="AF89" i="41"/>
  <c r="AF91" i="41"/>
  <c r="AF92" i="41"/>
  <c r="AF88" i="41"/>
  <c r="AH4" i="41" l="1"/>
  <c r="AI4" i="41" s="1"/>
  <c r="AJ4" i="41" s="1"/>
  <c r="AJ8" i="41" s="1"/>
  <c r="AG90" i="41"/>
  <c r="AG89" i="41"/>
  <c r="AG91" i="41"/>
  <c r="AG92" i="41"/>
  <c r="AG88" i="41"/>
  <c r="AK4" i="41" l="1"/>
  <c r="AK8" i="41" s="1"/>
  <c r="AJ90" i="41"/>
  <c r="AJ89" i="41"/>
  <c r="AJ92" i="41"/>
  <c r="AJ88" i="41"/>
  <c r="AJ91" i="41"/>
  <c r="AL4" i="41" l="1"/>
  <c r="AL8" i="41" s="1"/>
  <c r="AK90" i="41"/>
  <c r="AK89" i="41"/>
  <c r="AK88" i="41"/>
  <c r="AK92" i="41"/>
  <c r="AK91" i="41"/>
  <c r="AM4" i="41" l="1"/>
  <c r="AM8" i="41" s="1"/>
  <c r="AL90" i="41"/>
  <c r="AL89" i="41"/>
  <c r="AL88" i="41"/>
  <c r="AL92" i="41"/>
  <c r="AL91" i="41"/>
  <c r="AN4" i="41" l="1"/>
  <c r="AN8" i="41" s="1"/>
  <c r="AM90" i="41"/>
  <c r="AM89" i="41"/>
  <c r="AM91" i="41"/>
  <c r="AM88" i="41"/>
  <c r="AM92" i="41"/>
  <c r="AO4" i="41" l="1"/>
  <c r="AP4" i="41" s="1"/>
  <c r="AQ4" i="41" s="1"/>
  <c r="AQ8" i="41" s="1"/>
  <c r="AN90" i="41"/>
  <c r="AN89" i="41"/>
  <c r="AN88" i="41"/>
  <c r="AN92" i="41"/>
  <c r="AN91" i="41"/>
  <c r="AR4" i="41" l="1"/>
  <c r="AR8" i="41" s="1"/>
  <c r="AQ90" i="41"/>
  <c r="AQ89" i="41"/>
  <c r="AQ91" i="41"/>
  <c r="AQ92" i="41"/>
  <c r="AQ88" i="41"/>
  <c r="AS4" i="41" l="1"/>
  <c r="AS8" i="41" s="1"/>
  <c r="AR90" i="41"/>
  <c r="AR89" i="41"/>
  <c r="AR88" i="41"/>
  <c r="AR91" i="41"/>
  <c r="AR92" i="41"/>
  <c r="AT4" i="41" l="1"/>
  <c r="AT8" i="41" s="1"/>
  <c r="AS90" i="41"/>
  <c r="AS89" i="41"/>
  <c r="AS92" i="41"/>
  <c r="AS91" i="41"/>
  <c r="AS88" i="41"/>
  <c r="AU4" i="41" l="1"/>
  <c r="AU8" i="41" s="1"/>
  <c r="AT90" i="41"/>
  <c r="AT89" i="41"/>
  <c r="AT88" i="41"/>
  <c r="AT92" i="41"/>
  <c r="AT91" i="41"/>
  <c r="AV4" i="41" l="1"/>
  <c r="AW4" i="41" s="1"/>
  <c r="AX4" i="41" s="1"/>
  <c r="AX8" i="41" s="1"/>
  <c r="AU90" i="41"/>
  <c r="AU89" i="41"/>
  <c r="AU92" i="41"/>
  <c r="AU88" i="41"/>
  <c r="AU91" i="41"/>
  <c r="AY4" i="41" l="1"/>
  <c r="AY8" i="41" s="1"/>
  <c r="AX90" i="41"/>
  <c r="AX89" i="41"/>
  <c r="AX91" i="41"/>
  <c r="AX88" i="41"/>
  <c r="AX92" i="41"/>
  <c r="AZ4" i="41" l="1"/>
  <c r="AZ8" i="41" s="1"/>
  <c r="AY90" i="41"/>
  <c r="AY89" i="41"/>
  <c r="AY88" i="41"/>
  <c r="AY92" i="41"/>
  <c r="AY91" i="41"/>
  <c r="BA4" i="41" l="1"/>
  <c r="BA8" i="41" s="1"/>
  <c r="AZ90" i="41"/>
  <c r="AZ89" i="41"/>
  <c r="AZ91" i="41"/>
  <c r="AZ92" i="41"/>
  <c r="AZ88" i="41"/>
  <c r="BB4" i="41" l="1"/>
  <c r="BB8" i="41" s="1"/>
  <c r="BA90" i="41"/>
  <c r="BA89" i="41"/>
  <c r="BA88" i="41"/>
  <c r="BA92" i="41"/>
  <c r="BA91" i="41"/>
  <c r="BC4" i="41" l="1"/>
  <c r="BD4" i="41" s="1"/>
  <c r="BE4" i="41" s="1"/>
  <c r="BE8" i="41" s="1"/>
  <c r="BB90" i="41"/>
  <c r="BB89" i="41"/>
  <c r="BB91" i="41"/>
  <c r="BB88" i="41"/>
  <c r="BB92" i="41"/>
  <c r="BF4" i="41" l="1"/>
  <c r="BF8" i="41" s="1"/>
  <c r="BE90" i="41"/>
  <c r="BE89" i="41"/>
  <c r="BE88" i="41"/>
  <c r="BE92" i="41"/>
  <c r="BE91" i="41"/>
  <c r="BG4" i="41" l="1"/>
  <c r="BG8" i="41" s="1"/>
  <c r="BF90" i="41"/>
  <c r="BF89" i="41"/>
  <c r="BF91" i="41"/>
  <c r="BF88" i="41"/>
  <c r="BF92" i="41"/>
  <c r="BG91" i="41" l="1"/>
  <c r="BG90" i="41"/>
  <c r="BG89" i="41"/>
  <c r="BG88" i="41"/>
  <c r="BG92" i="41"/>
</calcChain>
</file>

<file path=xl/comments1.xml><?xml version="1.0" encoding="utf-8"?>
<comments xmlns="http://schemas.openxmlformats.org/spreadsheetml/2006/main">
  <authors>
    <author>guowenbo</author>
    <author>LENOVO USER</author>
  </authors>
  <commentList>
    <comment ref="R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Scheduled</t>
        </r>
      </text>
    </comment>
    <comment ref="S5" authorId="0">
      <text>
        <r>
          <rPr>
            <b/>
            <sz val="9"/>
            <color indexed="81"/>
            <rFont val="宋体"/>
            <family val="3"/>
            <charset val="134"/>
          </rPr>
          <t>Budgeted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T5" authorId="0">
      <text>
        <r>
          <rPr>
            <b/>
            <sz val="9"/>
            <color indexed="81"/>
            <rFont val="宋体"/>
            <family val="3"/>
            <charset val="134"/>
          </rPr>
          <t>Actual Cost for Work Performed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R121" authorId="1">
      <text>
        <r>
          <rPr>
            <b/>
            <sz val="8"/>
            <color indexed="81"/>
            <rFont val="Tahoma"/>
            <family val="2"/>
          </rPr>
          <t>Plan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1" authorId="1">
      <text>
        <r>
          <rPr>
            <b/>
            <sz val="8"/>
            <color indexed="81"/>
            <rFont val="Tahoma"/>
            <family val="2"/>
          </rPr>
          <t>Earned Value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1" authorId="1">
      <text>
        <r>
          <rPr>
            <b/>
            <sz val="8"/>
            <color indexed="81"/>
            <rFont val="Tahoma"/>
            <family val="2"/>
          </rPr>
          <t>Actual Cost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1" authorId="1">
      <text>
        <r>
          <rPr>
            <b/>
            <sz val="8"/>
            <color indexed="81"/>
            <rFont val="Tahoma"/>
            <family val="2"/>
          </rPr>
          <t>Budget at completion</t>
        </r>
      </text>
    </comment>
    <comment ref="R125" authorId="1">
      <text>
        <r>
          <rPr>
            <b/>
            <sz val="8"/>
            <color indexed="81"/>
            <rFont val="Tahoma"/>
            <family val="2"/>
          </rPr>
          <t>Schedule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125" authorId="1">
      <text>
        <r>
          <rPr>
            <b/>
            <sz val="8"/>
            <color indexed="81"/>
            <rFont val="Tahoma"/>
            <family val="2"/>
          </rPr>
          <t>Cost Variance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T125" authorId="1">
      <text>
        <r>
          <rPr>
            <b/>
            <sz val="8"/>
            <color indexed="81"/>
            <rFont val="Tahoma"/>
            <family val="2"/>
          </rPr>
          <t>Cost Peformance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U125" authorId="1">
      <text>
        <r>
          <rPr>
            <b/>
            <sz val="8"/>
            <color indexed="81"/>
            <rFont val="Tahoma"/>
            <family val="2"/>
          </rPr>
          <t>Schedule Performance Index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V125" authorId="1">
      <text>
        <r>
          <rPr>
            <b/>
            <sz val="8"/>
            <color indexed="81"/>
            <rFont val="Tahoma"/>
            <family val="2"/>
          </rPr>
          <t xml:space="preserve">Estimation to </t>
        </r>
        <r>
          <rPr>
            <b/>
            <sz val="8"/>
            <color indexed="81"/>
            <rFont val="宋体"/>
            <family val="3"/>
            <charset val="134"/>
          </rPr>
          <t>ｃ</t>
        </r>
        <r>
          <rPr>
            <b/>
            <sz val="8"/>
            <color indexed="81"/>
            <rFont val="Tahoma"/>
            <family val="2"/>
          </rPr>
          <t>omplete</t>
        </r>
      </text>
    </comment>
    <comment ref="W125" authorId="1">
      <text>
        <r>
          <rPr>
            <b/>
            <sz val="8"/>
            <color indexed="81"/>
            <rFont val="Tahoma"/>
            <family val="2"/>
          </rPr>
          <t>Estimation at complete</t>
        </r>
      </text>
    </comment>
  </commentList>
</comments>
</file>

<file path=xl/sharedStrings.xml><?xml version="1.0" encoding="utf-8"?>
<sst xmlns="http://schemas.openxmlformats.org/spreadsheetml/2006/main" count="698" uniqueCount="303">
  <si>
    <t>口座確認</t>
  </si>
  <si>
    <t>他行宛振込</t>
  </si>
  <si>
    <t>受付業務結果照会</t>
  </si>
  <si>
    <t>電話（NTT）</t>
  </si>
  <si>
    <t>携帯電話（Docomo）</t>
  </si>
  <si>
    <t>住所変更受付</t>
  </si>
  <si>
    <t>開発</t>
  </si>
  <si>
    <t>定期預金</t>
  </si>
  <si>
    <t>金利照会</t>
  </si>
  <si>
    <t>メンテナンス</t>
  </si>
  <si>
    <t>softbank</t>
  </si>
  <si>
    <t>オンライン収納</t>
  </si>
  <si>
    <t>国庫</t>
  </si>
  <si>
    <t>国税庁</t>
  </si>
  <si>
    <t>地公体</t>
  </si>
  <si>
    <t>民間</t>
  </si>
  <si>
    <t>照会</t>
  </si>
  <si>
    <t>WBS For eMuSC地銀展開（関東つくば銀行）</t>
  </si>
  <si>
    <t>劉　嵩斌</t>
  </si>
  <si>
    <t>NHK</t>
  </si>
  <si>
    <t>電気</t>
  </si>
  <si>
    <t>入出金明細照会（期間指定）</t>
  </si>
  <si>
    <t>PC</t>
  </si>
  <si>
    <t>i-mode</t>
  </si>
  <si>
    <t>Ezweb</t>
  </si>
  <si>
    <t>PeerReview
担当</t>
  </si>
  <si>
    <t>(NTT DoCoMo)</t>
  </si>
  <si>
    <t>(vodafone)</t>
  </si>
  <si>
    <t>(au)</t>
  </si>
  <si>
    <t>予定工数(人時間）</t>
  </si>
  <si>
    <t>BCWS</t>
  </si>
  <si>
    <t>BCWP</t>
  </si>
  <si>
    <t>ACWP</t>
  </si>
  <si>
    <t>事前準備</t>
  </si>
  <si>
    <t>開発環境の準備</t>
  </si>
  <si>
    <t>開発方針・コーディングガイド理解</t>
  </si>
  <si>
    <t>全員</t>
  </si>
  <si>
    <t>基盤クラスの理解(Skill横展開)</t>
  </si>
  <si>
    <t>実現（CD&amp;UT&amp;PeerReview)</t>
  </si>
  <si>
    <t>コード整合と修正</t>
  </si>
  <si>
    <t>コード・レビュー実施</t>
  </si>
  <si>
    <t>コード・レビュー結果対応</t>
  </si>
  <si>
    <t>UTレビュー結果対応</t>
  </si>
  <si>
    <t>SUM:</t>
  </si>
  <si>
    <t>MM</t>
  </si>
  <si>
    <t>PV</t>
  </si>
  <si>
    <t>EV</t>
  </si>
  <si>
    <t>AC</t>
  </si>
  <si>
    <t>SV</t>
  </si>
  <si>
    <t>ログオフ</t>
  </si>
  <si>
    <t>残高照会</t>
  </si>
  <si>
    <t>税金・各種料金の払込</t>
  </si>
  <si>
    <t>纏め作業</t>
  </si>
  <si>
    <t>結果照会</t>
  </si>
  <si>
    <t>成果物
(予定)</t>
  </si>
  <si>
    <t>Start(YMD)</t>
  </si>
  <si>
    <t>End(YMD)</t>
  </si>
  <si>
    <r>
      <t>Task</t>
    </r>
    <r>
      <rPr>
        <b/>
        <sz val="12"/>
        <rFont val="ＭＳ Ｐゴシック"/>
        <family val="2"/>
        <charset val="128"/>
      </rPr>
      <t>名</t>
    </r>
  </si>
  <si>
    <t>実績工数(人時間）</t>
  </si>
  <si>
    <t>●</t>
  </si>
  <si>
    <t>公共料金口座振替</t>
  </si>
  <si>
    <t>作成者</t>
  </si>
  <si>
    <t>作成日</t>
  </si>
  <si>
    <t>更新者</t>
  </si>
  <si>
    <t>更新日</t>
  </si>
  <si>
    <t>予定</t>
  </si>
  <si>
    <t>実績</t>
  </si>
  <si>
    <t>Task - ID</t>
  </si>
  <si>
    <t>担当</t>
  </si>
  <si>
    <t>Sub担当</t>
  </si>
  <si>
    <t>進捗</t>
  </si>
  <si>
    <t>ユーザ認証</t>
  </si>
  <si>
    <t>ログオンパスワードの変更</t>
  </si>
  <si>
    <t>メールアドレスの登録・変更</t>
  </si>
  <si>
    <t>メッセージ</t>
  </si>
  <si>
    <t>お知らせ</t>
  </si>
  <si>
    <t>お取引内容</t>
  </si>
  <si>
    <t>情報リンク</t>
  </si>
  <si>
    <t>セッションタイムアウト</t>
  </si>
  <si>
    <t>システムエラー</t>
  </si>
  <si>
    <t>ヘルプ</t>
  </si>
  <si>
    <t>呉　文俊</t>
  </si>
  <si>
    <t>郭　秀山</t>
  </si>
  <si>
    <t>潘　基徳</t>
  </si>
  <si>
    <t>徐　淳</t>
  </si>
  <si>
    <t>田　志軍</t>
  </si>
  <si>
    <t>振込限度額の照会・変更</t>
  </si>
  <si>
    <t>ネットローンサービス</t>
  </si>
  <si>
    <t>ネットローン</t>
  </si>
  <si>
    <t>お預入れ</t>
  </si>
  <si>
    <t>お引出し</t>
  </si>
  <si>
    <t>明細照会</t>
  </si>
  <si>
    <t>商品内容</t>
  </si>
  <si>
    <t>状況照会</t>
  </si>
  <si>
    <t>お振替</t>
  </si>
  <si>
    <t>お振込</t>
  </si>
  <si>
    <t>予約取消</t>
  </si>
  <si>
    <t>登録先削除</t>
  </si>
  <si>
    <t>UTレビュー</t>
  </si>
  <si>
    <t>振込・振替</t>
  </si>
  <si>
    <t>自行宛振込</t>
  </si>
  <si>
    <t>その他</t>
  </si>
  <si>
    <t>IB業務個別修正</t>
  </si>
  <si>
    <t>行内業務修正</t>
  </si>
  <si>
    <t>プロジェクト管理</t>
  </si>
  <si>
    <t>プロジェクト計画の作成</t>
  </si>
  <si>
    <t>ピアーレビュー計画の作成</t>
  </si>
  <si>
    <t>プロジェクト日常管理</t>
  </si>
  <si>
    <t>仕様理解</t>
  </si>
  <si>
    <t>個別機能の調査・確認</t>
  </si>
  <si>
    <t>Q&amp;Aやりとり</t>
  </si>
  <si>
    <t>丁</t>
  </si>
  <si>
    <t>毛、楊、劉</t>
  </si>
  <si>
    <t>PKG障害取込み</t>
  </si>
  <si>
    <t>劉</t>
  </si>
  <si>
    <t>資金移動時のソフトウェアパスワード</t>
  </si>
  <si>
    <t>丁、毛</t>
  </si>
  <si>
    <t>技術サポート（Traning）・開発レビュー・共通作業</t>
  </si>
  <si>
    <t>内部設計</t>
  </si>
  <si>
    <t>SQL一覧</t>
  </si>
  <si>
    <t>SQL一覧/内部レビュー（必要な場合）</t>
  </si>
  <si>
    <t>業務コンポーネント一覧/内部レビュー（必要な場合）</t>
  </si>
  <si>
    <t>共通コンポーネント一覧/内部レビュー（必要な場合）</t>
  </si>
  <si>
    <t>ISSC内部計画など</t>
  </si>
  <si>
    <t>WBSなど</t>
  </si>
  <si>
    <t>進捗報告・ISSC内部報告</t>
  </si>
  <si>
    <t>なし</t>
  </si>
  <si>
    <t>Q&amp;A票</t>
  </si>
  <si>
    <t>ソース</t>
  </si>
  <si>
    <t>同上</t>
  </si>
  <si>
    <t>レビュー結果</t>
  </si>
  <si>
    <t>レビュー対応結果</t>
  </si>
  <si>
    <t>UTチェックリスト・ガイド</t>
  </si>
  <si>
    <t>コンポーネント一覧</t>
  </si>
  <si>
    <t>PQA・QAレビューおよび対応</t>
  </si>
  <si>
    <t>ISSC内部報告</t>
  </si>
  <si>
    <t>李　鄂林</t>
  </si>
  <si>
    <t>张　文旭</t>
  </si>
  <si>
    <t>叶　海波</t>
  </si>
  <si>
    <t>李　明军</t>
  </si>
  <si>
    <t>劉  嵩斌</t>
  </si>
  <si>
    <t>戚　灿灿</t>
  </si>
  <si>
    <t>受付業務</t>
  </si>
  <si>
    <t>CV</t>
    <phoneticPr fontId="2"/>
  </si>
  <si>
    <t>CPI</t>
    <phoneticPr fontId="2"/>
  </si>
  <si>
    <t>SPI</t>
    <phoneticPr fontId="2"/>
  </si>
  <si>
    <t>注：</t>
    <phoneticPr fontId="2"/>
  </si>
  <si>
    <t>2、SV=EV-PV, CV=EV-AC</t>
    <phoneticPr fontId="2"/>
  </si>
  <si>
    <t>3、CPI=EV/AC, SPI=EV/PV</t>
    <phoneticPr fontId="2"/>
  </si>
  <si>
    <t>４、ETC=BAC-EV, EAC=AC+ETC</t>
    <phoneticPr fontId="2"/>
  </si>
  <si>
    <t>１、BCWS=PV, BCWP=EV, ACWP=AC, BAC（Budget at Completion）,</t>
    <phoneticPr fontId="2"/>
  </si>
  <si>
    <t>BAC</t>
    <phoneticPr fontId="26"/>
  </si>
  <si>
    <t>No</t>
    <phoneticPr fontId="25" type="noConversion"/>
  </si>
  <si>
    <t>Task - ID</t>
    <phoneticPr fontId="24" type="noConversion"/>
  </si>
  <si>
    <t>计划完成日期</t>
    <phoneticPr fontId="26"/>
  </si>
  <si>
    <t>计划工时总计</t>
    <phoneticPr fontId="26"/>
  </si>
  <si>
    <t>实际工时总计</t>
    <phoneticPr fontId="24" type="noConversion"/>
  </si>
  <si>
    <t>实际完成日期</t>
    <phoneticPr fontId="26"/>
  </si>
  <si>
    <t>周四</t>
    <rPh sb="0" eb="1">
      <t>ド</t>
    </rPh>
    <phoneticPr fontId="26"/>
  </si>
  <si>
    <t>周五</t>
    <rPh sb="0" eb="1">
      <t>ニチ</t>
    </rPh>
    <phoneticPr fontId="26"/>
  </si>
  <si>
    <t>周六</t>
    <rPh sb="0" eb="1">
      <t>ゲツ</t>
    </rPh>
    <phoneticPr fontId="26"/>
  </si>
  <si>
    <t>周日</t>
    <rPh sb="0" eb="1">
      <t>ニチ</t>
    </rPh>
    <phoneticPr fontId="26"/>
  </si>
  <si>
    <t>周一</t>
    <rPh sb="0" eb="1">
      <t>ゲツ</t>
    </rPh>
    <phoneticPr fontId="26"/>
  </si>
  <si>
    <t>周二</t>
    <rPh sb="0" eb="1">
      <t>ゲツ</t>
    </rPh>
    <phoneticPr fontId="26"/>
  </si>
  <si>
    <t>周三</t>
    <rPh sb="0" eb="1">
      <t>ゲツ</t>
    </rPh>
    <phoneticPr fontId="26"/>
  </si>
  <si>
    <t>周四</t>
    <rPh sb="0" eb="1">
      <t>ゲツ</t>
    </rPh>
    <phoneticPr fontId="26"/>
  </si>
  <si>
    <t>周五</t>
    <rPh sb="0" eb="1">
      <t>ゲツ</t>
    </rPh>
    <phoneticPr fontId="26"/>
  </si>
  <si>
    <t>项目全体管理</t>
    <phoneticPr fontId="24" type="noConversion"/>
  </si>
  <si>
    <t>BCWS</t>
    <phoneticPr fontId="24" type="noConversion"/>
  </si>
  <si>
    <t>BCWP</t>
    <phoneticPr fontId="24" type="noConversion"/>
  </si>
  <si>
    <t>PV</t>
    <phoneticPr fontId="24" type="noConversion"/>
  </si>
  <si>
    <t>ETC</t>
    <phoneticPr fontId="2"/>
  </si>
  <si>
    <t>EAC</t>
    <phoneticPr fontId="2"/>
  </si>
  <si>
    <t xml:space="preserve">   ETC(Estimation to complete), EAC(Estimation at complete)</t>
    <phoneticPr fontId="2"/>
  </si>
  <si>
    <t>Reviewer</t>
    <phoneticPr fontId="24" type="noConversion"/>
  </si>
  <si>
    <t>Plan</t>
    <phoneticPr fontId="24" type="noConversion"/>
  </si>
  <si>
    <t>Actuality</t>
    <phoneticPr fontId="24" type="noConversion"/>
  </si>
  <si>
    <t>Cost
(human hour）</t>
    <phoneticPr fontId="24" type="noConversion"/>
  </si>
  <si>
    <t>Deliverable</t>
    <phoneticPr fontId="24" type="noConversion"/>
  </si>
  <si>
    <t>Creater</t>
    <phoneticPr fontId="24" type="noConversion"/>
  </si>
  <si>
    <t>Updater</t>
    <phoneticPr fontId="24" type="noConversion"/>
  </si>
  <si>
    <t>Levi's CMS System SI</t>
    <phoneticPr fontId="24" type="noConversion"/>
  </si>
  <si>
    <t>Task Name</t>
    <phoneticPr fontId="24" type="noConversion"/>
  </si>
  <si>
    <t>Create Date</t>
    <phoneticPr fontId="24" type="noConversion"/>
  </si>
  <si>
    <t>UpdateDate</t>
    <phoneticPr fontId="24" type="noConversion"/>
  </si>
  <si>
    <t>Completion
Rate</t>
    <phoneticPr fontId="24" type="noConversion"/>
  </si>
  <si>
    <t>End
(YMD)</t>
    <phoneticPr fontId="24" type="noConversion"/>
  </si>
  <si>
    <t>Start
(YMD)</t>
    <phoneticPr fontId="24" type="noConversion"/>
  </si>
  <si>
    <t>设备选型POC</t>
    <phoneticPr fontId="24" type="noConversion"/>
  </si>
  <si>
    <t>设备制造/采购</t>
    <phoneticPr fontId="24" type="noConversion"/>
  </si>
  <si>
    <t>设备物流</t>
    <phoneticPr fontId="24" type="noConversion"/>
  </si>
  <si>
    <t>设备安装</t>
    <phoneticPr fontId="24" type="noConversion"/>
  </si>
  <si>
    <t>项目测试</t>
    <phoneticPr fontId="24" type="noConversion"/>
  </si>
  <si>
    <t>项目验收</t>
    <phoneticPr fontId="24" type="noConversion"/>
  </si>
  <si>
    <t>Resource</t>
    <phoneticPr fontId="24" type="noConversion"/>
  </si>
  <si>
    <t>LED播放盒(V8)机型选型</t>
    <phoneticPr fontId="24" type="noConversion"/>
  </si>
  <si>
    <t>LED播放盒(V8)制造</t>
    <phoneticPr fontId="24" type="noConversion"/>
  </si>
  <si>
    <t>设备检收确认</t>
    <phoneticPr fontId="24" type="noConversion"/>
  </si>
  <si>
    <t>设备长时间运行测试</t>
    <phoneticPr fontId="24" type="noConversion"/>
  </si>
  <si>
    <t>LED内容确认(音频/视频/图片)</t>
    <phoneticPr fontId="24" type="noConversion"/>
  </si>
  <si>
    <t>CMS内容推送测试</t>
    <phoneticPr fontId="24" type="noConversion"/>
  </si>
  <si>
    <t>导入准备</t>
    <phoneticPr fontId="24" type="noConversion"/>
  </si>
  <si>
    <t>导入执行</t>
    <phoneticPr fontId="24" type="noConversion"/>
  </si>
  <si>
    <t>完工报告书编制</t>
    <phoneticPr fontId="24" type="noConversion"/>
  </si>
  <si>
    <t>移动终端设备</t>
    <phoneticPr fontId="24" type="noConversion"/>
  </si>
  <si>
    <t>移动终端设备交付</t>
    <phoneticPr fontId="24" type="noConversion"/>
  </si>
  <si>
    <t>移动终端内容确认(音频/视频/图片)</t>
    <phoneticPr fontId="24" type="noConversion"/>
  </si>
  <si>
    <t>CMS&amp;屏幕&amp;盒子绑定确认</t>
    <phoneticPr fontId="24" type="noConversion"/>
  </si>
  <si>
    <t>端午节(CN)</t>
    <phoneticPr fontId="25" type="noConversion"/>
  </si>
  <si>
    <t>海洋节(JP)</t>
    <phoneticPr fontId="25" type="noConversion"/>
  </si>
  <si>
    <t>holiday</t>
    <phoneticPr fontId="25" type="noConversion"/>
  </si>
  <si>
    <t>Date</t>
    <phoneticPr fontId="25" type="noConversion"/>
  </si>
  <si>
    <t>Transfer Date</t>
    <phoneticPr fontId="25" type="noConversion"/>
  </si>
  <si>
    <t>汪</t>
    <phoneticPr fontId="24" type="noConversion"/>
  </si>
  <si>
    <t>汪</t>
    <phoneticPr fontId="24" type="noConversion"/>
  </si>
  <si>
    <t>暂无执行计划</t>
    <phoneticPr fontId="24" type="noConversion"/>
  </si>
  <si>
    <t>暂不计算工时</t>
    <phoneticPr fontId="24" type="noConversion"/>
  </si>
  <si>
    <t>张</t>
    <phoneticPr fontId="24" type="noConversion"/>
  </si>
  <si>
    <t>季</t>
    <phoneticPr fontId="24" type="noConversion"/>
  </si>
  <si>
    <t>移动终端设备预装</t>
    <phoneticPr fontId="24" type="noConversion"/>
  </si>
  <si>
    <t>移动终端设备验收</t>
    <phoneticPr fontId="24" type="noConversion"/>
  </si>
  <si>
    <t>LED设备</t>
    <phoneticPr fontId="24" type="noConversion"/>
  </si>
  <si>
    <t>项目管理用文档模板做成</t>
    <phoneticPr fontId="24" type="noConversion"/>
  </si>
  <si>
    <t>变更管理</t>
    <phoneticPr fontId="24" type="noConversion"/>
  </si>
  <si>
    <t>全体管理</t>
    <phoneticPr fontId="24" type="noConversion"/>
  </si>
  <si>
    <t>kickoff会议</t>
    <phoneticPr fontId="24" type="noConversion"/>
  </si>
  <si>
    <t>进度管理</t>
    <phoneticPr fontId="24" type="noConversion"/>
  </si>
  <si>
    <t>会议记录整理</t>
    <phoneticPr fontId="24" type="noConversion"/>
  </si>
  <si>
    <t>LED设备整体效果图编制</t>
    <phoneticPr fontId="24" type="noConversion"/>
  </si>
  <si>
    <t>LED设备配置说明文档编制</t>
    <phoneticPr fontId="24" type="noConversion"/>
  </si>
  <si>
    <t>移动终端设备整体效果图编制</t>
    <phoneticPr fontId="24" type="noConversion"/>
  </si>
  <si>
    <t>移动终端设备选型</t>
    <phoneticPr fontId="24" type="noConversion"/>
  </si>
  <si>
    <t>移动终端CMS软件功能测试</t>
    <phoneticPr fontId="24" type="noConversion"/>
  </si>
  <si>
    <t>移动终端CMS软件下载安装测试</t>
    <phoneticPr fontId="24" type="noConversion"/>
  </si>
  <si>
    <t>LED设备交付</t>
    <phoneticPr fontId="24" type="noConversion"/>
  </si>
  <si>
    <t>各楼层拼接屏设备内容编制</t>
    <phoneticPr fontId="24" type="noConversion"/>
  </si>
  <si>
    <t>各楼层拼接屏设备内容审核</t>
    <phoneticPr fontId="24" type="noConversion"/>
  </si>
  <si>
    <t>导入计划编制</t>
    <phoneticPr fontId="24" type="noConversion"/>
  </si>
  <si>
    <t>现场验收取证</t>
    <phoneticPr fontId="24" type="noConversion"/>
  </si>
  <si>
    <t>LED设备施工点位图编制</t>
    <phoneticPr fontId="24" type="noConversion"/>
  </si>
  <si>
    <t>LED设备施工图编制</t>
    <phoneticPr fontId="24" type="noConversion"/>
  </si>
  <si>
    <t>移动终端设备配置说明文档编制</t>
    <phoneticPr fontId="24" type="noConversion"/>
  </si>
  <si>
    <t>LED播放盒(V8)出口审核</t>
    <phoneticPr fontId="24" type="noConversion"/>
  </si>
  <si>
    <t>移动终端设备</t>
    <phoneticPr fontId="24" type="noConversion"/>
  </si>
  <si>
    <t>汪</t>
    <phoneticPr fontId="24" type="noConversion"/>
  </si>
  <si>
    <t>无需求</t>
    <phoneticPr fontId="24" type="noConversion"/>
  </si>
  <si>
    <t>专用账号登记</t>
    <phoneticPr fontId="24" type="noConversion"/>
  </si>
  <si>
    <t>安装线路设计</t>
    <phoneticPr fontId="24" type="noConversion"/>
  </si>
  <si>
    <t>现场勘察</t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</si>
  <si>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</si>
  <si>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ED</t>
    </r>
    <r>
      <rPr>
        <sz val="9"/>
        <rFont val="宋体"/>
        <family val="3"/>
        <charset val="134"/>
      </rPr>
      <t>设备CMS导入</t>
    </r>
    <phoneticPr fontId="24" type="noConversion"/>
  </si>
  <si>
    <r>
      <t>L</t>
    </r>
    <r>
      <rPr>
        <sz val="9"/>
        <rFont val="宋体"/>
        <family val="3"/>
        <charset val="134"/>
      </rPr>
      <t>CD</t>
    </r>
    <r>
      <rPr>
        <sz val="9"/>
        <rFont val="宋体"/>
        <family val="3"/>
        <charset val="134"/>
      </rPr>
      <t>内容确认(音频/视频/图片)</t>
    </r>
    <phoneticPr fontId="24" type="noConversion"/>
  </si>
  <si>
    <t>汪</t>
  </si>
  <si>
    <t>LCD设备</t>
  </si>
  <si>
    <t>LCD设备</t>
    <phoneticPr fontId="24" type="noConversion"/>
  </si>
  <si>
    <t>LCD设备整体效果图编制</t>
    <phoneticPr fontId="24" type="noConversion"/>
  </si>
  <si>
    <t>LCD设备选型</t>
  </si>
  <si>
    <t>LCD设备配置说明文档编制</t>
  </si>
  <si>
    <t>LCD设备施工点位图编制</t>
  </si>
  <si>
    <t>LCD设备安装配件选型</t>
  </si>
  <si>
    <t>LCD设备安装配件说明文档编制</t>
  </si>
  <si>
    <t>LCD设备施工图编制</t>
  </si>
  <si>
    <t>LCD设备采购规划</t>
  </si>
  <si>
    <t>SA</t>
  </si>
  <si>
    <t>SA</t>
    <phoneticPr fontId="24" type="noConversion"/>
  </si>
  <si>
    <t>SA</t>
    <phoneticPr fontId="24" type="noConversion"/>
  </si>
  <si>
    <t>Hennry</t>
    <phoneticPr fontId="24" type="noConversion"/>
  </si>
  <si>
    <t>LCD设备采购下单</t>
  </si>
  <si>
    <t>LCD设备制造</t>
  </si>
  <si>
    <t>LCD设备验收</t>
  </si>
  <si>
    <t>LCD设备出口审核</t>
  </si>
  <si>
    <t>LCD系统导入</t>
  </si>
  <si>
    <t>LCD设备物流方式确认</t>
    <phoneticPr fontId="24" type="noConversion"/>
  </si>
  <si>
    <t>LCD设备物流采购</t>
    <phoneticPr fontId="24" type="noConversion"/>
  </si>
  <si>
    <t>LCD设备装箱</t>
    <phoneticPr fontId="24" type="noConversion"/>
  </si>
  <si>
    <t>LCD设备中国出关</t>
    <phoneticPr fontId="24" type="noConversion"/>
  </si>
  <si>
    <t>LCD设备运输</t>
    <phoneticPr fontId="24" type="noConversion"/>
  </si>
  <si>
    <t>LCD设备入关</t>
    <phoneticPr fontId="24" type="noConversion"/>
  </si>
  <si>
    <t>LCD设备仓库至门店配送</t>
    <phoneticPr fontId="24" type="noConversion"/>
  </si>
  <si>
    <t>LCD设备检收</t>
    <phoneticPr fontId="24" type="noConversion"/>
  </si>
  <si>
    <t>LCD设备交付</t>
    <phoneticPr fontId="24" type="noConversion"/>
  </si>
  <si>
    <t>DY</t>
    <phoneticPr fontId="24" type="noConversion"/>
  </si>
  <si>
    <t>ST</t>
    <phoneticPr fontId="24" type="noConversion"/>
  </si>
  <si>
    <t>LED播放盒(V8)采购下单</t>
    <phoneticPr fontId="24" type="noConversion"/>
  </si>
  <si>
    <t>LED播放盒(V8)物流方式确认</t>
    <phoneticPr fontId="24" type="noConversion"/>
  </si>
  <si>
    <t>LED播放盒(V8)物流采购</t>
    <phoneticPr fontId="24" type="noConversion"/>
  </si>
  <si>
    <t>LED播放盒(V8)装箱</t>
    <phoneticPr fontId="24" type="noConversion"/>
  </si>
  <si>
    <t>LED播放盒(V8)中国出关</t>
    <phoneticPr fontId="24" type="noConversion"/>
  </si>
  <si>
    <t>LED播放盒(V8)运输</t>
    <phoneticPr fontId="24" type="noConversion"/>
  </si>
  <si>
    <t>LED播放盒(V8)入关</t>
    <phoneticPr fontId="24" type="noConversion"/>
  </si>
  <si>
    <t>LED播放盒(V8)仓库至门店配送</t>
    <phoneticPr fontId="24" type="noConversion"/>
  </si>
  <si>
    <t>LED播放盒(V8)检收</t>
    <phoneticPr fontId="24" type="noConversion"/>
  </si>
  <si>
    <t>LS</t>
    <phoneticPr fontId="24" type="noConversion"/>
  </si>
  <si>
    <t>SA IND</t>
  </si>
  <si>
    <t>SA IND</t>
    <phoneticPr fontId="24" type="noConversion"/>
  </si>
  <si>
    <t>各楼层单屏内容编制</t>
    <phoneticPr fontId="24" type="noConversion"/>
  </si>
  <si>
    <t>各楼层单屏内容审核</t>
    <phoneticPr fontId="24" type="noConversion"/>
  </si>
  <si>
    <t>路由器询价</t>
    <phoneticPr fontId="24" type="noConversion"/>
  </si>
  <si>
    <t>路由器采购</t>
    <phoneticPr fontId="24" type="noConversion"/>
  </si>
  <si>
    <t>路由器采购&amp;配送</t>
    <phoneticPr fontId="24" type="noConversion"/>
  </si>
  <si>
    <t>LS CHN</t>
    <phoneticPr fontId="24" type="noConversion"/>
  </si>
  <si>
    <t>LS CHN</t>
    <phoneticPr fontId="24" type="noConversion"/>
  </si>
  <si>
    <t>网络防火墙设置沟通（for CMS）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</si>
</sst>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_ "/>
    <numFmt numFmtId="178" formatCode="0.0_);[Red]\(0.0\)"/>
    <numFmt numFmtId="179" formatCode="0.0"/>
    <numFmt numFmtId="180" formatCode="#,##0;\-#,##0;&quot;-&quot;"/>
    <numFmt numFmtId="181" formatCode="m/d;@"/>
    <numFmt numFmtId="182" formatCode="[$-804]aaaa;@"/>
    <numFmt numFmtId="183" formatCode="0.0_ ;[Red]\-0.0\ "/>
  </numFmts>
  <fonts count="46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8"/>
      <name val="ＭＳ Ｐゴシック"/>
      <family val="2"/>
      <charset val="128"/>
    </font>
    <font>
      <sz val="8"/>
      <name val="Arial"/>
      <family val="2"/>
    </font>
    <font>
      <sz val="12"/>
      <name val="Arial"/>
      <family val="2"/>
    </font>
    <font>
      <b/>
      <sz val="14"/>
      <name val="ＭＳ Ｐゴシック"/>
      <family val="2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12"/>
      <name val="Arial"/>
      <family val="2"/>
    </font>
    <font>
      <b/>
      <sz val="12"/>
      <name val="ＭＳ Ｐゴシック"/>
      <family val="2"/>
      <charset val="128"/>
    </font>
    <font>
      <b/>
      <sz val="9"/>
      <name val="Arial"/>
      <family val="2"/>
    </font>
    <font>
      <b/>
      <sz val="9"/>
      <name val="ＭＳ Ｐゴシック"/>
      <family val="2"/>
      <charset val="128"/>
    </font>
    <font>
      <b/>
      <sz val="12"/>
      <color indexed="9"/>
      <name val="Arial"/>
      <family val="2"/>
    </font>
    <font>
      <b/>
      <sz val="8"/>
      <name val="Arial"/>
      <family val="2"/>
    </font>
    <font>
      <b/>
      <sz val="8"/>
      <name val="ＭＳ Ｐゴシック"/>
      <family val="2"/>
      <charset val="128"/>
    </font>
    <font>
      <sz val="8"/>
      <color indexed="10"/>
      <name val="ＭＳ Ｐゴシック"/>
      <family val="2"/>
      <charset val="128"/>
    </font>
    <font>
      <sz val="10"/>
      <color indexed="8"/>
      <name val="Arial"/>
      <family val="2"/>
    </font>
    <font>
      <sz val="10"/>
      <name val="ＭＳ ゴシック"/>
      <family val="3"/>
      <charset val="128"/>
    </font>
    <font>
      <sz val="14"/>
      <name val="ＭＳ 明朝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6"/>
      <name val="ＭＳ Ｐゴシック"/>
      <family val="2"/>
      <charset val="128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8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11"/>
      <name val="Arial Unicode MS"/>
      <family val="2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b/>
      <sz val="14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9"/>
      <name val="Arial Unicode MS"/>
      <family val="2"/>
      <charset val="134"/>
    </font>
    <font>
      <b/>
      <sz val="12"/>
      <color indexed="9"/>
      <name val="Arial Unicode MS"/>
      <family val="2"/>
      <charset val="134"/>
    </font>
    <font>
      <sz val="8"/>
      <name val="Arial Unicode MS"/>
      <family val="2"/>
      <charset val="134"/>
    </font>
    <font>
      <i/>
      <sz val="8"/>
      <name val="Arial Unicode MS"/>
      <family val="2"/>
      <charset val="134"/>
    </font>
    <font>
      <sz val="16"/>
      <name val="Arial Unicode MS"/>
      <family val="2"/>
      <charset val="134"/>
    </font>
    <font>
      <i/>
      <sz val="9"/>
      <color indexed="12"/>
      <name val="Arial Unicode MS"/>
      <family val="2"/>
      <charset val="134"/>
    </font>
    <font>
      <sz val="12"/>
      <color rgb="FFFF0000"/>
      <name val="Arial Unicode MS"/>
      <family val="2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/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</borders>
  <cellStyleXfs count="8">
    <xf numFmtId="0" fontId="0" fillId="0" borderId="0">
      <alignment vertical="center"/>
    </xf>
    <xf numFmtId="180" fontId="18" fillId="0" borderId="0" applyFill="0" applyBorder="0" applyAlignment="0"/>
    <xf numFmtId="0" fontId="10" fillId="0" borderId="1" applyNumberFormat="0" applyAlignment="0" applyProtection="0">
      <alignment horizontal="left" vertical="center"/>
    </xf>
    <xf numFmtId="0" fontId="10" fillId="0" borderId="2">
      <alignment horizontal="left" vertical="center"/>
    </xf>
    <xf numFmtId="0" fontId="19" fillId="0" borderId="0" applyBorder="0"/>
    <xf numFmtId="0" fontId="19" fillId="0" borderId="0"/>
    <xf numFmtId="0" fontId="23" fillId="0" borderId="0"/>
    <xf numFmtId="1" fontId="20" fillId="0" borderId="0"/>
  </cellStyleXfs>
  <cellXfs count="349">
    <xf numFmtId="0" fontId="0" fillId="0" borderId="0" xfId="0">
      <alignment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4" fillId="0" borderId="5" xfId="0" applyFont="1" applyFill="1" applyBorder="1">
      <alignment vertical="center"/>
    </xf>
    <xf numFmtId="14" fontId="4" fillId="0" borderId="6" xfId="0" applyNumberFormat="1" applyFont="1" applyFill="1" applyBorder="1">
      <alignment vertical="center"/>
    </xf>
    <xf numFmtId="14" fontId="4" fillId="0" borderId="7" xfId="0" applyNumberFormat="1" applyFont="1" applyFill="1" applyBorder="1">
      <alignment vertical="center"/>
    </xf>
    <xf numFmtId="176" fontId="4" fillId="0" borderId="5" xfId="0" applyNumberFormat="1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>
      <alignment vertical="center"/>
    </xf>
    <xf numFmtId="0" fontId="4" fillId="0" borderId="22" xfId="0" applyFont="1" applyFill="1" applyBorder="1">
      <alignment vertical="center"/>
    </xf>
    <xf numFmtId="0" fontId="3" fillId="0" borderId="8" xfId="0" applyFont="1" applyFill="1" applyBorder="1" applyAlignment="1">
      <alignment horizontal="left" vertical="center"/>
    </xf>
    <xf numFmtId="179" fontId="4" fillId="0" borderId="23" xfId="0" applyNumberFormat="1" applyFont="1" applyFill="1" applyBorder="1">
      <alignment vertical="center"/>
    </xf>
    <xf numFmtId="9" fontId="4" fillId="0" borderId="7" xfId="0" applyNumberFormat="1" applyFont="1" applyFill="1" applyBorder="1">
      <alignment vertical="center"/>
    </xf>
    <xf numFmtId="0" fontId="1" fillId="0" borderId="0" xfId="0" applyFont="1" applyFill="1">
      <alignment vertical="center"/>
    </xf>
    <xf numFmtId="0" fontId="14" fillId="2" borderId="0" xfId="0" applyFont="1" applyFill="1">
      <alignment vertical="center"/>
    </xf>
    <xf numFmtId="0" fontId="3" fillId="0" borderId="21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10" fillId="0" borderId="24" xfId="0" applyFont="1" applyFill="1" applyBorder="1" applyAlignment="1">
      <alignment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1"/>
    </xf>
    <xf numFmtId="0" fontId="4" fillId="0" borderId="30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23" xfId="0" applyFont="1" applyFill="1" applyBorder="1">
      <alignment vertical="center"/>
    </xf>
    <xf numFmtId="0" fontId="4" fillId="0" borderId="32" xfId="0" applyFont="1" applyFill="1" applyBorder="1">
      <alignment vertical="center"/>
    </xf>
    <xf numFmtId="0" fontId="4" fillId="0" borderId="21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0" borderId="8" xfId="0" applyFont="1" applyBorder="1" applyAlignment="1">
      <alignment horizontal="left" vertical="center" indent="1"/>
    </xf>
    <xf numFmtId="0" fontId="3" fillId="0" borderId="8" xfId="0" applyFont="1" applyBorder="1" applyAlignment="1">
      <alignment horizontal="left" vertical="center" indent="2"/>
    </xf>
    <xf numFmtId="0" fontId="3" fillId="0" borderId="8" xfId="0" applyFont="1" applyBorder="1" applyAlignment="1">
      <alignment horizontal="left" indent="2"/>
    </xf>
    <xf numFmtId="0" fontId="3" fillId="0" borderId="8" xfId="0" applyFont="1" applyBorder="1" applyAlignment="1">
      <alignment horizontal="left" indent="3"/>
    </xf>
    <xf numFmtId="14" fontId="3" fillId="0" borderId="32" xfId="0" applyNumberFormat="1" applyFont="1" applyFill="1" applyBorder="1">
      <alignment vertical="center"/>
    </xf>
    <xf numFmtId="14" fontId="4" fillId="0" borderId="32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wrapText="1" indent="2"/>
    </xf>
    <xf numFmtId="14" fontId="4" fillId="0" borderId="21" xfId="0" applyNumberFormat="1" applyFont="1" applyFill="1" applyBorder="1">
      <alignment vertical="center"/>
    </xf>
    <xf numFmtId="9" fontId="4" fillId="0" borderId="21" xfId="0" applyNumberFormat="1" applyFont="1" applyFill="1" applyBorder="1">
      <alignment vertical="center"/>
    </xf>
    <xf numFmtId="176" fontId="4" fillId="0" borderId="23" xfId="0" applyNumberFormat="1" applyFont="1" applyFill="1" applyBorder="1">
      <alignment vertical="center"/>
    </xf>
    <xf numFmtId="14" fontId="16" fillId="0" borderId="32" xfId="0" applyNumberFormat="1" applyFont="1" applyFill="1" applyBorder="1" applyAlignment="1">
      <alignment horizontal="right" vertical="center"/>
    </xf>
    <xf numFmtId="176" fontId="15" fillId="0" borderId="5" xfId="0" applyNumberFormat="1" applyFont="1" applyFill="1" applyBorder="1" applyAlignment="1">
      <alignment horizontal="right" vertical="center"/>
    </xf>
    <xf numFmtId="0" fontId="17" fillId="0" borderId="21" xfId="0" applyFont="1" applyFill="1" applyBorder="1" applyAlignment="1">
      <alignment horizontal="center" vertical="center"/>
    </xf>
    <xf numFmtId="0" fontId="5" fillId="3" borderId="0" xfId="0" applyFont="1" applyFill="1">
      <alignment vertical="center"/>
    </xf>
    <xf numFmtId="177" fontId="5" fillId="3" borderId="0" xfId="0" applyNumberFormat="1" applyFont="1" applyFill="1">
      <alignment vertical="center"/>
    </xf>
    <xf numFmtId="178" fontId="5" fillId="3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8" fontId="5" fillId="0" borderId="0" xfId="0" applyNumberFormat="1" applyFont="1" applyFill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>
      <alignment vertical="center"/>
    </xf>
    <xf numFmtId="0" fontId="4" fillId="4" borderId="5" xfId="0" applyFont="1" applyFill="1" applyBorder="1">
      <alignment vertical="center"/>
    </xf>
    <xf numFmtId="14" fontId="3" fillId="4" borderId="32" xfId="0" applyNumberFormat="1" applyFont="1" applyFill="1" applyBorder="1">
      <alignment vertical="center"/>
    </xf>
    <xf numFmtId="176" fontId="4" fillId="4" borderId="5" xfId="0" applyNumberFormat="1" applyFont="1" applyFill="1" applyBorder="1">
      <alignment vertical="center"/>
    </xf>
    <xf numFmtId="14" fontId="4" fillId="4" borderId="6" xfId="0" applyNumberFormat="1" applyFont="1" applyFill="1" applyBorder="1">
      <alignment vertical="center"/>
    </xf>
    <xf numFmtId="9" fontId="4" fillId="4" borderId="7" xfId="0" applyNumberFormat="1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0" xfId="0" applyFont="1" applyFill="1">
      <alignment vertical="center"/>
    </xf>
    <xf numFmtId="178" fontId="4" fillId="4" borderId="0" xfId="0" applyNumberFormat="1" applyFont="1" applyFill="1">
      <alignment vertical="center"/>
    </xf>
    <xf numFmtId="176" fontId="4" fillId="5" borderId="5" xfId="0" applyNumberFormat="1" applyFont="1" applyFill="1" applyBorder="1">
      <alignment vertical="center"/>
    </xf>
    <xf numFmtId="0" fontId="4" fillId="5" borderId="0" xfId="0" applyFont="1" applyFill="1">
      <alignment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right" vertical="center"/>
    </xf>
    <xf numFmtId="0" fontId="4" fillId="5" borderId="23" xfId="0" applyFont="1" applyFill="1" applyBorder="1">
      <alignment vertical="center"/>
    </xf>
    <xf numFmtId="14" fontId="4" fillId="5" borderId="32" xfId="0" applyNumberFormat="1" applyFont="1" applyFill="1" applyBorder="1">
      <alignment vertical="center"/>
    </xf>
    <xf numFmtId="14" fontId="4" fillId="5" borderId="21" xfId="0" applyNumberFormat="1" applyFont="1" applyFill="1" applyBorder="1">
      <alignment vertical="center"/>
    </xf>
    <xf numFmtId="176" fontId="4" fillId="5" borderId="23" xfId="0" applyNumberFormat="1" applyFont="1" applyFill="1" applyBorder="1">
      <alignment vertical="center"/>
    </xf>
    <xf numFmtId="9" fontId="4" fillId="5" borderId="21" xfId="0" applyNumberFormat="1" applyFont="1" applyFill="1" applyBorder="1">
      <alignment vertical="center"/>
    </xf>
    <xf numFmtId="0" fontId="4" fillId="5" borderId="22" xfId="0" applyFont="1" applyFill="1" applyBorder="1">
      <alignment vertical="center"/>
    </xf>
    <xf numFmtId="177" fontId="5" fillId="5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0" fontId="11" fillId="5" borderId="8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/>
    </xf>
    <xf numFmtId="14" fontId="4" fillId="0" borderId="33" xfId="0" applyNumberFormat="1" applyFont="1" applyFill="1" applyBorder="1">
      <alignment vertical="center"/>
    </xf>
    <xf numFmtId="0" fontId="3" fillId="0" borderId="8" xfId="0" applyFont="1" applyBorder="1" applyAlignment="1">
      <alignment horizontal="left" vertical="center" indent="1" shrinkToFit="1"/>
    </xf>
    <xf numFmtId="0" fontId="4" fillId="6" borderId="3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 indent="1"/>
    </xf>
    <xf numFmtId="0" fontId="3" fillId="6" borderId="21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right" vertical="center"/>
    </xf>
    <xf numFmtId="0" fontId="4" fillId="6" borderId="5" xfId="0" applyFont="1" applyFill="1" applyBorder="1">
      <alignment vertical="center"/>
    </xf>
    <xf numFmtId="14" fontId="4" fillId="6" borderId="6" xfId="0" applyNumberFormat="1" applyFont="1" applyFill="1" applyBorder="1">
      <alignment vertical="center"/>
    </xf>
    <xf numFmtId="176" fontId="4" fillId="6" borderId="5" xfId="0" applyNumberFormat="1" applyFont="1" applyFill="1" applyBorder="1">
      <alignment vertical="center"/>
    </xf>
    <xf numFmtId="0" fontId="3" fillId="6" borderId="8" xfId="0" applyFont="1" applyFill="1" applyBorder="1" applyAlignment="1">
      <alignment horizontal="left" indent="2"/>
    </xf>
    <xf numFmtId="0" fontId="3" fillId="6" borderId="21" xfId="0" applyFont="1" applyFill="1" applyBorder="1" applyAlignment="1">
      <alignment horizontal="right" vertical="center"/>
    </xf>
    <xf numFmtId="14" fontId="4" fillId="6" borderId="32" xfId="0" applyNumberFormat="1" applyFont="1" applyFill="1" applyBorder="1">
      <alignment vertical="center"/>
    </xf>
    <xf numFmtId="0" fontId="31" fillId="0" borderId="0" xfId="0" applyFont="1">
      <alignment vertical="center"/>
    </xf>
    <xf numFmtId="0" fontId="33" fillId="0" borderId="9" xfId="0" applyFont="1" applyFill="1" applyBorder="1" applyAlignment="1">
      <alignment horizontal="center" vertical="center"/>
    </xf>
    <xf numFmtId="0" fontId="31" fillId="0" borderId="0" xfId="0" applyFont="1" applyFill="1">
      <alignment vertical="center"/>
    </xf>
    <xf numFmtId="0" fontId="33" fillId="0" borderId="13" xfId="0" applyFont="1" applyFill="1" applyBorder="1" applyAlignment="1">
      <alignment horizontal="center" vertical="center"/>
    </xf>
    <xf numFmtId="14" fontId="33" fillId="0" borderId="13" xfId="0" applyNumberFormat="1" applyFont="1" applyFill="1" applyBorder="1" applyAlignment="1">
      <alignment horizontal="center" vertical="center"/>
    </xf>
    <xf numFmtId="0" fontId="36" fillId="0" borderId="0" xfId="0" applyFont="1" applyFill="1">
      <alignment vertical="center"/>
    </xf>
    <xf numFmtId="0" fontId="43" fillId="0" borderId="0" xfId="0" applyFont="1" applyFill="1">
      <alignment vertical="center"/>
    </xf>
    <xf numFmtId="14" fontId="43" fillId="0" borderId="0" xfId="0" applyNumberFormat="1" applyFont="1" applyFill="1">
      <alignment vertical="center"/>
    </xf>
    <xf numFmtId="181" fontId="35" fillId="0" borderId="36" xfId="0" applyNumberFormat="1" applyFont="1" applyBorder="1" applyAlignment="1">
      <alignment horizontal="center" vertical="center"/>
    </xf>
    <xf numFmtId="181" fontId="35" fillId="0" borderId="37" xfId="0" applyNumberFormat="1" applyFont="1" applyBorder="1" applyAlignment="1">
      <alignment horizontal="center" vertical="center"/>
    </xf>
    <xf numFmtId="181" fontId="35" fillId="0" borderId="38" xfId="0" applyNumberFormat="1" applyFont="1" applyBorder="1" applyAlignment="1">
      <alignment horizontal="center" vertical="center"/>
    </xf>
    <xf numFmtId="0" fontId="37" fillId="0" borderId="19" xfId="0" applyFont="1" applyFill="1" applyBorder="1" applyAlignment="1">
      <alignment horizontal="center" vertical="center" wrapText="1"/>
    </xf>
    <xf numFmtId="0" fontId="38" fillId="2" borderId="0" xfId="0" applyFont="1" applyFill="1">
      <alignment vertical="center"/>
    </xf>
    <xf numFmtId="182" fontId="35" fillId="0" borderId="39" xfId="0" applyNumberFormat="1" applyFont="1" applyFill="1" applyBorder="1" applyAlignment="1">
      <alignment horizontal="center" vertical="center"/>
    </xf>
    <xf numFmtId="182" fontId="35" fillId="0" borderId="40" xfId="0" applyNumberFormat="1" applyFont="1" applyFill="1" applyBorder="1" applyAlignment="1">
      <alignment horizontal="center" vertical="center"/>
    </xf>
    <xf numFmtId="182" fontId="35" fillId="0" borderId="41" xfId="0" applyNumberFormat="1" applyFont="1" applyFill="1" applyBorder="1" applyAlignment="1">
      <alignment horizontal="center" vertical="center"/>
    </xf>
    <xf numFmtId="0" fontId="39" fillId="0" borderId="0" xfId="0" applyFont="1" applyFill="1">
      <alignment vertical="center"/>
    </xf>
    <xf numFmtId="177" fontId="36" fillId="3" borderId="0" xfId="0" applyNumberFormat="1" applyFont="1" applyFill="1">
      <alignment vertical="center"/>
    </xf>
    <xf numFmtId="0" fontId="39" fillId="0" borderId="0" xfId="0" applyFont="1" applyFill="1" applyAlignment="1">
      <alignment horizontal="center" vertical="center"/>
    </xf>
    <xf numFmtId="0" fontId="31" fillId="0" borderId="39" xfId="0" applyFont="1" applyFill="1" applyBorder="1" applyAlignment="1">
      <alignment horizontal="center" vertical="center"/>
    </xf>
    <xf numFmtId="0" fontId="31" fillId="0" borderId="40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0" fontId="31" fillId="0" borderId="42" xfId="0" applyFont="1" applyFill="1" applyBorder="1" applyAlignment="1">
      <alignment horizontal="center" vertical="center"/>
    </xf>
    <xf numFmtId="0" fontId="31" fillId="0" borderId="43" xfId="0" applyFont="1" applyFill="1" applyBorder="1" applyAlignment="1">
      <alignment horizontal="center" vertical="center"/>
    </xf>
    <xf numFmtId="0" fontId="31" fillId="0" borderId="44" xfId="0" applyFont="1" applyFill="1" applyBorder="1" applyAlignment="1">
      <alignment horizontal="center" vertical="center"/>
    </xf>
    <xf numFmtId="0" fontId="39" fillId="4" borderId="0" xfId="0" applyFont="1" applyFill="1">
      <alignment vertical="center"/>
    </xf>
    <xf numFmtId="178" fontId="39" fillId="4" borderId="0" xfId="0" applyNumberFormat="1" applyFont="1" applyFill="1">
      <alignment vertical="center"/>
    </xf>
    <xf numFmtId="178" fontId="39" fillId="3" borderId="0" xfId="0" applyNumberFormat="1" applyFont="1" applyFill="1">
      <alignment vertical="center"/>
    </xf>
    <xf numFmtId="0" fontId="39" fillId="3" borderId="0" xfId="0" applyFont="1" applyFill="1">
      <alignment vertical="center"/>
    </xf>
    <xf numFmtId="178" fontId="39" fillId="3" borderId="0" xfId="0" applyNumberFormat="1" applyFont="1" applyFill="1" applyAlignment="1">
      <alignment horizontal="left" vertical="center"/>
    </xf>
    <xf numFmtId="178" fontId="36" fillId="0" borderId="0" xfId="0" applyNumberFormat="1" applyFont="1" applyFill="1">
      <alignment vertical="center"/>
    </xf>
    <xf numFmtId="178" fontId="39" fillId="0" borderId="0" xfId="0" applyNumberFormat="1" applyFont="1" applyFill="1">
      <alignment vertical="center"/>
    </xf>
    <xf numFmtId="178" fontId="31" fillId="0" borderId="0" xfId="0" applyNumberFormat="1" applyFont="1">
      <alignment vertical="center"/>
    </xf>
    <xf numFmtId="183" fontId="39" fillId="3" borderId="0" xfId="0" applyNumberFormat="1" applyFont="1" applyFill="1" applyAlignment="1">
      <alignment horizontal="left" vertical="center"/>
    </xf>
    <xf numFmtId="9" fontId="39" fillId="3" borderId="0" xfId="0" applyNumberFormat="1" applyFont="1" applyFill="1" applyAlignment="1">
      <alignment horizontal="left" vertical="center"/>
    </xf>
    <xf numFmtId="178" fontId="40" fillId="0" borderId="0" xfId="0" applyNumberFormat="1" applyFont="1" applyFill="1">
      <alignment vertical="center"/>
    </xf>
    <xf numFmtId="0" fontId="40" fillId="0" borderId="0" xfId="0" applyFont="1" applyFill="1">
      <alignment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17" xfId="0" applyFont="1" applyFill="1" applyBorder="1" applyAlignment="1">
      <alignment horizontal="center" vertical="center" wrapText="1"/>
    </xf>
    <xf numFmtId="0" fontId="42" fillId="8" borderId="30" xfId="0" applyFont="1" applyFill="1" applyBorder="1" applyAlignment="1">
      <alignment horizontal="center" vertical="center"/>
    </xf>
    <xf numFmtId="0" fontId="42" fillId="8" borderId="31" xfId="0" applyFont="1" applyFill="1" applyBorder="1" applyAlignment="1">
      <alignment horizontal="center" vertical="center"/>
    </xf>
    <xf numFmtId="0" fontId="42" fillId="8" borderId="23" xfId="0" applyFont="1" applyFill="1" applyBorder="1" applyAlignment="1">
      <alignment horizontal="center" vertical="center"/>
    </xf>
    <xf numFmtId="14" fontId="35" fillId="9" borderId="32" xfId="0" applyNumberFormat="1" applyFont="1" applyFill="1" applyBorder="1">
      <alignment vertical="center"/>
    </xf>
    <xf numFmtId="176" fontId="35" fillId="9" borderId="5" xfId="0" applyNumberFormat="1" applyFont="1" applyFill="1" applyBorder="1">
      <alignment vertical="center"/>
    </xf>
    <xf numFmtId="0" fontId="35" fillId="9" borderId="32" xfId="0" applyFont="1" applyFill="1" applyBorder="1">
      <alignment vertical="center"/>
    </xf>
    <xf numFmtId="0" fontId="35" fillId="9" borderId="21" xfId="0" applyFont="1" applyFill="1" applyBorder="1">
      <alignment vertical="center"/>
    </xf>
    <xf numFmtId="179" fontId="35" fillId="9" borderId="23" xfId="0" applyNumberFormat="1" applyFont="1" applyFill="1" applyBorder="1">
      <alignment vertical="center"/>
    </xf>
    <xf numFmtId="0" fontId="42" fillId="9" borderId="22" xfId="0" applyFont="1" applyFill="1" applyBorder="1">
      <alignment vertical="center"/>
    </xf>
    <xf numFmtId="0" fontId="42" fillId="0" borderId="30" xfId="0" applyFont="1" applyFill="1" applyBorder="1" applyAlignment="1">
      <alignment horizontal="center" vertical="center"/>
    </xf>
    <xf numFmtId="0" fontId="42" fillId="0" borderId="31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left" vertical="center" indent="1"/>
    </xf>
    <xf numFmtId="14" fontId="35" fillId="0" borderId="32" xfId="0" applyNumberFormat="1" applyFont="1" applyFill="1" applyBorder="1">
      <alignment vertical="center"/>
    </xf>
    <xf numFmtId="176" fontId="35" fillId="0" borderId="5" xfId="0" applyNumberFormat="1" applyFont="1" applyFill="1" applyBorder="1">
      <alignment vertical="center"/>
    </xf>
    <xf numFmtId="179" fontId="35" fillId="0" borderId="23" xfId="0" applyNumberFormat="1" applyFont="1" applyFill="1" applyBorder="1">
      <alignment vertical="center"/>
    </xf>
    <xf numFmtId="9" fontId="35" fillId="0" borderId="21" xfId="0" applyNumberFormat="1" applyFont="1" applyFill="1" applyBorder="1">
      <alignment vertical="center"/>
    </xf>
    <xf numFmtId="0" fontId="42" fillId="0" borderId="22" xfId="0" applyFont="1" applyFill="1" applyBorder="1">
      <alignment vertical="center"/>
    </xf>
    <xf numFmtId="0" fontId="35" fillId="0" borderId="3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7" xfId="0" applyFont="1" applyFill="1" applyBorder="1">
      <alignment vertical="center"/>
    </xf>
    <xf numFmtId="0" fontId="35" fillId="0" borderId="47" xfId="0" applyFont="1" applyFill="1" applyBorder="1">
      <alignment vertical="center"/>
    </xf>
    <xf numFmtId="14" fontId="37" fillId="0" borderId="32" xfId="0" applyNumberFormat="1" applyFont="1" applyFill="1" applyBorder="1" applyAlignment="1">
      <alignment horizontal="center" vertical="center"/>
    </xf>
    <xf numFmtId="176" fontId="37" fillId="0" borderId="5" xfId="0" applyNumberFormat="1" applyFont="1" applyFill="1" applyBorder="1" applyAlignment="1">
      <alignment horizontal="center" vertical="center"/>
    </xf>
    <xf numFmtId="14" fontId="37" fillId="0" borderId="6" xfId="0" applyNumberFormat="1" applyFont="1" applyFill="1" applyBorder="1" applyAlignment="1">
      <alignment horizontal="center" vertical="center"/>
    </xf>
    <xf numFmtId="9" fontId="35" fillId="0" borderId="7" xfId="0" applyNumberFormat="1" applyFont="1" applyFill="1" applyBorder="1">
      <alignment vertical="center"/>
    </xf>
    <xf numFmtId="0" fontId="35" fillId="0" borderId="8" xfId="0" applyFont="1" applyFill="1" applyBorder="1">
      <alignment vertical="center"/>
    </xf>
    <xf numFmtId="0" fontId="35" fillId="4" borderId="3" xfId="0" applyFont="1" applyFill="1" applyBorder="1" applyAlignment="1">
      <alignment horizontal="center" vertical="center"/>
    </xf>
    <xf numFmtId="0" fontId="35" fillId="4" borderId="4" xfId="0" applyFont="1" applyFill="1" applyBorder="1" applyAlignment="1">
      <alignment horizontal="center" vertical="center"/>
    </xf>
    <xf numFmtId="0" fontId="35" fillId="4" borderId="5" xfId="0" applyFont="1" applyFill="1" applyBorder="1" applyAlignment="1">
      <alignment horizontal="center" vertical="center"/>
    </xf>
    <xf numFmtId="0" fontId="35" fillId="4" borderId="8" xfId="0" applyFont="1" applyFill="1" applyBorder="1" applyAlignment="1">
      <alignment horizontal="left" vertical="center"/>
    </xf>
    <xf numFmtId="14" fontId="35" fillId="4" borderId="32" xfId="0" applyNumberFormat="1" applyFont="1" applyFill="1" applyBorder="1">
      <alignment vertical="center"/>
    </xf>
    <xf numFmtId="176" fontId="35" fillId="4" borderId="5" xfId="0" applyNumberFormat="1" applyFont="1" applyFill="1" applyBorder="1">
      <alignment vertical="center"/>
    </xf>
    <xf numFmtId="14" fontId="35" fillId="4" borderId="6" xfId="0" applyNumberFormat="1" applyFont="1" applyFill="1" applyBorder="1">
      <alignment vertical="center"/>
    </xf>
    <xf numFmtId="9" fontId="35" fillId="4" borderId="7" xfId="0" applyNumberFormat="1" applyFont="1" applyFill="1" applyBorder="1">
      <alignment vertical="center"/>
    </xf>
    <xf numFmtId="0" fontId="35" fillId="4" borderId="8" xfId="0" applyFont="1" applyFill="1" applyBorder="1">
      <alignment vertical="center"/>
    </xf>
    <xf numFmtId="0" fontId="35" fillId="0" borderId="8" xfId="0" applyFont="1" applyFill="1" applyBorder="1" applyAlignment="1">
      <alignment horizontal="left" vertical="center"/>
    </xf>
    <xf numFmtId="14" fontId="35" fillId="0" borderId="6" xfId="0" applyNumberFormat="1" applyFont="1" applyFill="1" applyBorder="1">
      <alignment vertical="center"/>
    </xf>
    <xf numFmtId="0" fontId="35" fillId="0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5" fillId="0" borderId="50" xfId="0" applyFont="1" applyBorder="1" applyAlignment="1">
      <alignment horizontal="left" vertical="center" indent="1"/>
    </xf>
    <xf numFmtId="0" fontId="35" fillId="0" borderId="18" xfId="0" applyFont="1" applyFill="1" applyBorder="1" applyAlignment="1">
      <alignment horizontal="right" vertical="center"/>
    </xf>
    <xf numFmtId="0" fontId="35" fillId="0" borderId="51" xfId="0" applyFont="1" applyFill="1" applyBorder="1" applyAlignment="1">
      <alignment horizontal="right" vertical="center"/>
    </xf>
    <xf numFmtId="14" fontId="35" fillId="0" borderId="17" xfId="0" applyNumberFormat="1" applyFont="1" applyFill="1" applyBorder="1">
      <alignment vertical="center"/>
    </xf>
    <xf numFmtId="176" fontId="35" fillId="0" borderId="19" xfId="0" applyNumberFormat="1" applyFont="1" applyFill="1" applyBorder="1">
      <alignment vertical="center"/>
    </xf>
    <xf numFmtId="9" fontId="35" fillId="0" borderId="18" xfId="0" applyNumberFormat="1" applyFont="1" applyFill="1" applyBorder="1">
      <alignment vertical="center"/>
    </xf>
    <xf numFmtId="0" fontId="35" fillId="0" borderId="50" xfId="0" applyFont="1" applyFill="1" applyBorder="1">
      <alignment vertical="center"/>
    </xf>
    <xf numFmtId="0" fontId="30" fillId="9" borderId="8" xfId="0" applyFont="1" applyFill="1" applyBorder="1" applyAlignment="1">
      <alignment vertical="center"/>
    </xf>
    <xf numFmtId="0" fontId="42" fillId="11" borderId="30" xfId="0" applyFont="1" applyFill="1" applyBorder="1" applyAlignment="1">
      <alignment horizontal="center" vertical="center"/>
    </xf>
    <xf numFmtId="0" fontId="42" fillId="11" borderId="31" xfId="0" applyFont="1" applyFill="1" applyBorder="1" applyAlignment="1">
      <alignment horizontal="center" vertical="center"/>
    </xf>
    <xf numFmtId="0" fontId="42" fillId="11" borderId="23" xfId="0" applyFont="1" applyFill="1" applyBorder="1" applyAlignment="1">
      <alignment horizontal="center" vertical="center"/>
    </xf>
    <xf numFmtId="0" fontId="32" fillId="11" borderId="8" xfId="0" applyFont="1" applyFill="1" applyBorder="1" applyAlignment="1">
      <alignment horizontal="left" vertical="center" indent="1"/>
    </xf>
    <xf numFmtId="14" fontId="35" fillId="11" borderId="32" xfId="0" applyNumberFormat="1" applyFont="1" applyFill="1" applyBorder="1">
      <alignment vertical="center"/>
    </xf>
    <xf numFmtId="176" fontId="35" fillId="11" borderId="5" xfId="0" applyNumberFormat="1" applyFont="1" applyFill="1" applyBorder="1">
      <alignment vertical="center"/>
    </xf>
    <xf numFmtId="179" fontId="35" fillId="11" borderId="23" xfId="0" applyNumberFormat="1" applyFont="1" applyFill="1" applyBorder="1">
      <alignment vertical="center"/>
    </xf>
    <xf numFmtId="9" fontId="35" fillId="11" borderId="21" xfId="0" applyNumberFormat="1" applyFont="1" applyFill="1" applyBorder="1">
      <alignment vertical="center"/>
    </xf>
    <xf numFmtId="0" fontId="42" fillId="11" borderId="22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right" vertical="center" shrinkToFit="1"/>
    </xf>
    <xf numFmtId="0" fontId="44" fillId="11" borderId="46" xfId="0" applyFont="1" applyFill="1" applyBorder="1" applyAlignment="1">
      <alignment horizontal="left" vertical="center" shrinkToFit="1"/>
    </xf>
    <xf numFmtId="0" fontId="44" fillId="0" borderId="7" xfId="0" applyFont="1" applyFill="1" applyBorder="1">
      <alignment vertical="center"/>
    </xf>
    <xf numFmtId="0" fontId="44" fillId="0" borderId="47" xfId="0" applyFont="1" applyFill="1" applyBorder="1">
      <alignment vertical="center"/>
    </xf>
    <xf numFmtId="0" fontId="44" fillId="4" borderId="7" xfId="0" applyFont="1" applyFill="1" applyBorder="1">
      <alignment vertical="center"/>
    </xf>
    <xf numFmtId="0" fontId="44" fillId="4" borderId="47" xfId="0" applyFont="1" applyFill="1" applyBorder="1">
      <alignment vertical="center"/>
    </xf>
    <xf numFmtId="0" fontId="44" fillId="0" borderId="8" xfId="0" applyFont="1" applyFill="1" applyBorder="1" applyAlignment="1">
      <alignment horizontal="left" vertical="center" indent="2"/>
    </xf>
    <xf numFmtId="0" fontId="44" fillId="9" borderId="21" xfId="0" applyFont="1" applyFill="1" applyBorder="1" applyAlignment="1">
      <alignment horizontal="center" vertical="center"/>
    </xf>
    <xf numFmtId="0" fontId="44" fillId="9" borderId="45" xfId="0" applyFont="1" applyFill="1" applyBorder="1" applyAlignment="1">
      <alignment horizontal="center" vertical="center"/>
    </xf>
    <xf numFmtId="0" fontId="44" fillId="0" borderId="46" xfId="0" applyFont="1" applyFill="1" applyBorder="1" applyAlignment="1">
      <alignment horizontal="center" vertical="center" shrinkToFit="1"/>
    </xf>
    <xf numFmtId="0" fontId="31" fillId="7" borderId="34" xfId="0" applyFont="1" applyFill="1" applyBorder="1" applyAlignment="1">
      <alignment horizontal="center" vertical="center"/>
    </xf>
    <xf numFmtId="0" fontId="31" fillId="0" borderId="34" xfId="0" applyFont="1" applyBorder="1" applyAlignment="1">
      <alignment horizontal="center" vertical="center"/>
    </xf>
    <xf numFmtId="0" fontId="45" fillId="0" borderId="34" xfId="0" applyFont="1" applyBorder="1" applyAlignment="1">
      <alignment horizontal="left" vertical="center"/>
    </xf>
    <xf numFmtId="14" fontId="45" fillId="0" borderId="34" xfId="0" applyNumberFormat="1" applyFont="1" applyBorder="1" applyAlignment="1">
      <alignment horizontal="left" vertical="center"/>
    </xf>
    <xf numFmtId="0" fontId="45" fillId="0" borderId="34" xfId="0" applyFont="1" applyBorder="1" applyAlignment="1">
      <alignment vertical="center" wrapText="1"/>
    </xf>
    <xf numFmtId="0" fontId="45" fillId="0" borderId="34" xfId="0" applyFont="1" applyBorder="1" applyAlignment="1">
      <alignment vertical="center"/>
    </xf>
    <xf numFmtId="0" fontId="45" fillId="0" borderId="35" xfId="0" applyFont="1" applyBorder="1" applyAlignment="1">
      <alignment horizontal="left" vertical="center"/>
    </xf>
    <xf numFmtId="0" fontId="24" fillId="0" borderId="21" xfId="0" applyFont="1" applyFill="1" applyBorder="1" applyAlignment="1">
      <alignment horizontal="center" vertical="center" shrinkToFit="1"/>
    </xf>
    <xf numFmtId="0" fontId="24" fillId="0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2"/>
    </xf>
    <xf numFmtId="0" fontId="42" fillId="8" borderId="71" xfId="0" applyFont="1" applyFill="1" applyBorder="1" applyAlignment="1">
      <alignment horizontal="center" vertical="center"/>
    </xf>
    <xf numFmtId="0" fontId="42" fillId="8" borderId="72" xfId="0" applyFont="1" applyFill="1" applyBorder="1" applyAlignment="1">
      <alignment horizontal="center" vertical="center"/>
    </xf>
    <xf numFmtId="0" fontId="42" fillId="8" borderId="73" xfId="0" applyFont="1" applyFill="1" applyBorder="1" applyAlignment="1">
      <alignment horizontal="center" vertical="center"/>
    </xf>
    <xf numFmtId="0" fontId="30" fillId="9" borderId="74" xfId="0" applyFont="1" applyFill="1" applyBorder="1" applyAlignment="1">
      <alignment vertical="center"/>
    </xf>
    <xf numFmtId="0" fontId="44" fillId="9" borderId="75" xfId="0" applyFont="1" applyFill="1" applyBorder="1" applyAlignment="1">
      <alignment horizontal="center" vertical="center"/>
    </xf>
    <xf numFmtId="0" fontId="44" fillId="9" borderId="76" xfId="0" applyFont="1" applyFill="1" applyBorder="1" applyAlignment="1">
      <alignment horizontal="center" vertical="center"/>
    </xf>
    <xf numFmtId="14" fontId="35" fillId="9" borderId="77" xfId="0" applyNumberFormat="1" applyFont="1" applyFill="1" applyBorder="1">
      <alignment vertical="center"/>
    </xf>
    <xf numFmtId="176" fontId="35" fillId="9" borderId="73" xfId="0" applyNumberFormat="1" applyFont="1" applyFill="1" applyBorder="1">
      <alignment vertical="center"/>
    </xf>
    <xf numFmtId="0" fontId="35" fillId="9" borderId="77" xfId="0" applyFont="1" applyFill="1" applyBorder="1">
      <alignment vertical="center"/>
    </xf>
    <xf numFmtId="0" fontId="35" fillId="9" borderId="75" xfId="0" applyFont="1" applyFill="1" applyBorder="1">
      <alignment vertical="center"/>
    </xf>
    <xf numFmtId="179" fontId="35" fillId="9" borderId="73" xfId="0" applyNumberFormat="1" applyFont="1" applyFill="1" applyBorder="1">
      <alignment vertical="center"/>
    </xf>
    <xf numFmtId="0" fontId="42" fillId="9" borderId="74" xfId="0" applyFont="1" applyFill="1" applyBorder="1">
      <alignment vertical="center"/>
    </xf>
    <xf numFmtId="0" fontId="42" fillId="10" borderId="71" xfId="0" applyFont="1" applyFill="1" applyBorder="1" applyAlignment="1">
      <alignment horizontal="center" vertical="center"/>
    </xf>
    <xf numFmtId="0" fontId="42" fillId="10" borderId="72" xfId="0" applyFont="1" applyFill="1" applyBorder="1" applyAlignment="1">
      <alignment horizontal="center" vertical="center"/>
    </xf>
    <xf numFmtId="0" fontId="42" fillId="10" borderId="73" xfId="0" applyFont="1" applyFill="1" applyBorder="1" applyAlignment="1">
      <alignment horizontal="center" vertical="center"/>
    </xf>
    <xf numFmtId="0" fontId="44" fillId="10" borderId="75" xfId="0" applyFont="1" applyFill="1" applyBorder="1" applyAlignment="1">
      <alignment horizontal="center" vertical="center"/>
    </xf>
    <xf numFmtId="0" fontId="44" fillId="10" borderId="76" xfId="0" applyFont="1" applyFill="1" applyBorder="1" applyAlignment="1">
      <alignment horizontal="center" vertical="center"/>
    </xf>
    <xf numFmtId="14" fontId="35" fillId="10" borderId="77" xfId="0" applyNumberFormat="1" applyFont="1" applyFill="1" applyBorder="1">
      <alignment vertical="center"/>
    </xf>
    <xf numFmtId="176" fontId="35" fillId="10" borderId="73" xfId="0" applyNumberFormat="1" applyFont="1" applyFill="1" applyBorder="1">
      <alignment vertical="center"/>
    </xf>
    <xf numFmtId="0" fontId="35" fillId="10" borderId="77" xfId="0" applyFont="1" applyFill="1" applyBorder="1">
      <alignment vertical="center"/>
    </xf>
    <xf numFmtId="0" fontId="35" fillId="10" borderId="75" xfId="0" applyFont="1" applyFill="1" applyBorder="1">
      <alignment vertical="center"/>
    </xf>
    <xf numFmtId="179" fontId="35" fillId="10" borderId="73" xfId="0" applyNumberFormat="1" applyFont="1" applyFill="1" applyBorder="1">
      <alignment vertical="center"/>
    </xf>
    <xf numFmtId="0" fontId="42" fillId="10" borderId="74" xfId="0" applyFont="1" applyFill="1" applyBorder="1">
      <alignment vertical="center"/>
    </xf>
    <xf numFmtId="0" fontId="30" fillId="10" borderId="74" xfId="0" applyFont="1" applyFill="1" applyBorder="1" applyAlignment="1">
      <alignment horizontal="left" vertical="center" indent="1"/>
    </xf>
    <xf numFmtId="0" fontId="44" fillId="11" borderId="8" xfId="0" applyFont="1" applyFill="1" applyBorder="1" applyAlignment="1">
      <alignment horizontal="left" vertical="center" indent="1"/>
    </xf>
    <xf numFmtId="0" fontId="44" fillId="11" borderId="21" xfId="0" applyFont="1" applyFill="1" applyBorder="1" applyAlignment="1">
      <alignment horizontal="center" vertical="center" shrinkToFit="1"/>
    </xf>
    <xf numFmtId="0" fontId="44" fillId="11" borderId="46" xfId="0" applyFont="1" applyFill="1" applyBorder="1" applyAlignment="1">
      <alignment horizontal="center" vertical="center" shrinkToFit="1"/>
    </xf>
    <xf numFmtId="0" fontId="24" fillId="11" borderId="21" xfId="0" applyFont="1" applyFill="1" applyBorder="1" applyAlignment="1">
      <alignment horizontal="center" vertical="center" shrinkToFit="1"/>
    </xf>
    <xf numFmtId="0" fontId="42" fillId="11" borderId="63" xfId="0" applyFont="1" applyFill="1" applyBorder="1" applyAlignment="1">
      <alignment horizontal="center" vertical="center"/>
    </xf>
    <xf numFmtId="0" fontId="42" fillId="11" borderId="64" xfId="0" applyFont="1" applyFill="1" applyBorder="1" applyAlignment="1">
      <alignment horizontal="center" vertical="center"/>
    </xf>
    <xf numFmtId="0" fontId="42" fillId="11" borderId="65" xfId="0" applyFont="1" applyFill="1" applyBorder="1" applyAlignment="1">
      <alignment horizontal="center" vertical="center"/>
    </xf>
    <xf numFmtId="0" fontId="44" fillId="11" borderId="66" xfId="0" applyFont="1" applyFill="1" applyBorder="1" applyAlignment="1">
      <alignment horizontal="left" vertical="center" indent="1"/>
    </xf>
    <xf numFmtId="0" fontId="44" fillId="11" borderId="0" xfId="0" applyFont="1" applyFill="1" applyBorder="1" applyAlignment="1">
      <alignment horizontal="center" vertical="center" shrinkToFit="1"/>
    </xf>
    <xf numFmtId="0" fontId="44" fillId="11" borderId="67" xfId="0" applyFont="1" applyFill="1" applyBorder="1" applyAlignment="1">
      <alignment horizontal="center" vertical="center" shrinkToFit="1"/>
    </xf>
    <xf numFmtId="14" fontId="35" fillId="11" borderId="68" xfId="0" applyNumberFormat="1" applyFont="1" applyFill="1" applyBorder="1">
      <alignment vertical="center"/>
    </xf>
    <xf numFmtId="176" fontId="35" fillId="11" borderId="69" xfId="0" applyNumberFormat="1" applyFont="1" applyFill="1" applyBorder="1">
      <alignment vertical="center"/>
    </xf>
    <xf numFmtId="179" fontId="35" fillId="11" borderId="65" xfId="0" applyNumberFormat="1" applyFont="1" applyFill="1" applyBorder="1">
      <alignment vertical="center"/>
    </xf>
    <xf numFmtId="9" fontId="35" fillId="11" borderId="0" xfId="0" applyNumberFormat="1" applyFont="1" applyFill="1" applyBorder="1">
      <alignment vertical="center"/>
    </xf>
    <xf numFmtId="0" fontId="42" fillId="11" borderId="70" xfId="0" applyFont="1" applyFill="1" applyBorder="1">
      <alignment vertical="center"/>
    </xf>
    <xf numFmtId="0" fontId="44" fillId="11" borderId="8" xfId="0" applyFont="1" applyFill="1" applyBorder="1" applyAlignment="1">
      <alignment horizontal="left" vertical="center" indent="2"/>
    </xf>
    <xf numFmtId="0" fontId="24" fillId="11" borderId="8" xfId="0" applyFont="1" applyFill="1" applyBorder="1" applyAlignment="1">
      <alignment horizontal="left" vertical="center" indent="2"/>
    </xf>
    <xf numFmtId="0" fontId="24" fillId="11" borderId="46" xfId="0" applyFont="1" applyFill="1" applyBorder="1" applyAlignment="1">
      <alignment horizontal="center" vertical="center" shrinkToFit="1"/>
    </xf>
    <xf numFmtId="0" fontId="24" fillId="0" borderId="8" xfId="0" applyFont="1" applyFill="1" applyBorder="1" applyAlignment="1">
      <alignment horizontal="left" vertical="center" indent="1"/>
    </xf>
    <xf numFmtId="0" fontId="42" fillId="12" borderId="30" xfId="0" applyFont="1" applyFill="1" applyBorder="1" applyAlignment="1">
      <alignment horizontal="center" vertical="center"/>
    </xf>
    <xf numFmtId="0" fontId="42" fillId="12" borderId="31" xfId="0" applyFont="1" applyFill="1" applyBorder="1" applyAlignment="1">
      <alignment horizontal="center" vertical="center"/>
    </xf>
    <xf numFmtId="0" fontId="42" fillId="12" borderId="23" xfId="0" applyFont="1" applyFill="1" applyBorder="1" applyAlignment="1">
      <alignment horizontal="center" vertical="center"/>
    </xf>
    <xf numFmtId="0" fontId="24" fillId="12" borderId="8" xfId="0" applyFont="1" applyFill="1" applyBorder="1" applyAlignment="1">
      <alignment horizontal="left" vertical="center" indent="2"/>
    </xf>
    <xf numFmtId="0" fontId="24" fillId="12" borderId="21" xfId="0" applyFont="1" applyFill="1" applyBorder="1" applyAlignment="1">
      <alignment horizontal="center" vertical="center" shrinkToFit="1"/>
    </xf>
    <xf numFmtId="0" fontId="44" fillId="12" borderId="46" xfId="0" applyFont="1" applyFill="1" applyBorder="1" applyAlignment="1">
      <alignment horizontal="center" vertical="center" shrinkToFit="1"/>
    </xf>
    <xf numFmtId="14" fontId="35" fillId="12" borderId="32" xfId="0" applyNumberFormat="1" applyFont="1" applyFill="1" applyBorder="1">
      <alignment vertical="center"/>
    </xf>
    <xf numFmtId="176" fontId="35" fillId="12" borderId="5" xfId="0" applyNumberFormat="1" applyFont="1" applyFill="1" applyBorder="1">
      <alignment vertical="center"/>
    </xf>
    <xf numFmtId="179" fontId="35" fillId="12" borderId="23" xfId="0" applyNumberFormat="1" applyFont="1" applyFill="1" applyBorder="1">
      <alignment vertical="center"/>
    </xf>
    <xf numFmtId="9" fontId="35" fillId="12" borderId="21" xfId="0" applyNumberFormat="1" applyFont="1" applyFill="1" applyBorder="1">
      <alignment vertical="center"/>
    </xf>
    <xf numFmtId="0" fontId="42" fillId="12" borderId="22" xfId="0" applyFont="1" applyFill="1" applyBorder="1">
      <alignment vertical="center"/>
    </xf>
    <xf numFmtId="0" fontId="42" fillId="12" borderId="22" xfId="0" applyFont="1" applyFill="1" applyBorder="1" applyAlignment="1">
      <alignment vertical="center" wrapText="1"/>
    </xf>
    <xf numFmtId="0" fontId="44" fillId="12" borderId="21" xfId="0" applyFont="1" applyFill="1" applyBorder="1" applyAlignment="1">
      <alignment horizontal="center" vertical="center" shrinkToFit="1"/>
    </xf>
    <xf numFmtId="0" fontId="44" fillId="12" borderId="8" xfId="0" applyFont="1" applyFill="1" applyBorder="1" applyAlignment="1">
      <alignment horizontal="left" vertical="center" indent="2"/>
    </xf>
    <xf numFmtId="0" fontId="41" fillId="0" borderId="10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4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37" fillId="0" borderId="59" xfId="0" applyFont="1" applyFill="1" applyBorder="1" applyAlignment="1">
      <alignment horizontal="center" vertical="center" wrapText="1"/>
    </xf>
    <xf numFmtId="0" fontId="37" fillId="0" borderId="60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 wrapText="1"/>
    </xf>
    <xf numFmtId="0" fontId="37" fillId="0" borderId="53" xfId="0" applyFont="1" applyFill="1" applyBorder="1" applyAlignment="1">
      <alignment horizontal="center" vertical="center" wrapText="1"/>
    </xf>
    <xf numFmtId="0" fontId="37" fillId="0" borderId="25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5" fillId="0" borderId="53" xfId="0" applyFont="1" applyBorder="1">
      <alignment vertical="center"/>
    </xf>
    <xf numFmtId="0" fontId="37" fillId="0" borderId="54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54" xfId="0" applyFont="1" applyFill="1" applyBorder="1" applyAlignment="1">
      <alignment horizontal="center" vertical="center" wrapText="1"/>
    </xf>
    <xf numFmtId="0" fontId="37" fillId="0" borderId="56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58" xfId="0" applyFont="1" applyFill="1" applyBorder="1" applyAlignment="1">
      <alignment horizontal="center" vertical="center"/>
    </xf>
    <xf numFmtId="0" fontId="34" fillId="0" borderId="10" xfId="0" applyFont="1" applyFill="1" applyBorder="1" applyAlignment="1">
      <alignment horizontal="center" vertical="center"/>
    </xf>
    <xf numFmtId="0" fontId="34" fillId="0" borderId="12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3" fillId="0" borderId="10" xfId="0" applyFont="1" applyFill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14" fontId="35" fillId="0" borderId="14" xfId="0" applyNumberFormat="1" applyFont="1" applyFill="1" applyBorder="1" applyAlignment="1">
      <alignment horizontal="center" vertical="center"/>
    </xf>
    <xf numFmtId="14" fontId="35" fillId="0" borderId="16" xfId="0" applyNumberFormat="1" applyFont="1" applyFill="1" applyBorder="1" applyAlignment="1">
      <alignment horizontal="center" vertical="center"/>
    </xf>
    <xf numFmtId="14" fontId="35" fillId="0" borderId="15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13" fillId="0" borderId="52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2" fillId="0" borderId="56" xfId="0" applyFont="1" applyFill="1" applyBorder="1" applyAlignment="1">
      <alignment horizontal="center" vertical="center"/>
    </xf>
    <xf numFmtId="0" fontId="12" fillId="0" borderId="57" xfId="0" applyFont="1" applyFill="1" applyBorder="1" applyAlignment="1">
      <alignment horizontal="center" vertical="center"/>
    </xf>
    <xf numFmtId="0" fontId="12" fillId="0" borderId="58" xfId="0" applyFont="1" applyFill="1" applyBorder="1" applyAlignment="1">
      <alignment horizontal="center" vertical="center"/>
    </xf>
    <xf numFmtId="0" fontId="11" fillId="0" borderId="61" xfId="0" applyFont="1" applyFill="1" applyBorder="1" applyAlignment="1">
      <alignment horizontal="center" vertical="center"/>
    </xf>
    <xf numFmtId="0" fontId="11" fillId="0" borderId="62" xfId="0" applyFont="1" applyFill="1" applyBorder="1" applyAlignment="1">
      <alignment horizontal="center" vertical="center"/>
    </xf>
    <xf numFmtId="0" fontId="13" fillId="0" borderId="59" xfId="0" applyFont="1" applyFill="1" applyBorder="1" applyAlignment="1">
      <alignment horizontal="center" vertical="center"/>
    </xf>
    <xf numFmtId="0" fontId="13" fillId="0" borderId="6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0" fillId="0" borderId="53" xfId="0" applyBorder="1">
      <alignment vertical="center"/>
    </xf>
  </cellXfs>
  <cellStyles count="8">
    <cellStyle name="Calc Currency (0)" xfId="1"/>
    <cellStyle name="Header1" xfId="2"/>
    <cellStyle name="Header2" xfId="3"/>
    <cellStyle name="IBM(401K)" xfId="4"/>
    <cellStyle name="J401K" xfId="5"/>
    <cellStyle name="Normal" xfId="0" builtinId="0"/>
    <cellStyle name="Normal 2" xfId="6"/>
    <cellStyle name="未定義" xfId="7"/>
  </cellStyles>
  <dxfs count="7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4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7" name="Text Box 1">
          <a:extLst>
            <a:ext uri="{FF2B5EF4-FFF2-40B4-BE49-F238E27FC236}">
              <a16:creationId xmlns="" xmlns:a16="http://schemas.microsoft.com/office/drawing/2014/main" id="{00000000-0008-0000-0100-000001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4</xdr:row>
      <xdr:rowOff>0</xdr:rowOff>
    </xdr:from>
    <xdr:to>
      <xdr:col>21</xdr:col>
      <xdr:colOff>0</xdr:colOff>
      <xdr:row>4</xdr:row>
      <xdr:rowOff>0</xdr:rowOff>
    </xdr:to>
    <xdr:sp macro="" textlink="">
      <xdr:nvSpPr>
        <xdr:cNvPr id="1869066" name="Line 2">
          <a:extLst>
            <a:ext uri="{FF2B5EF4-FFF2-40B4-BE49-F238E27FC236}">
              <a16:creationId xmlns="" xmlns:a16="http://schemas.microsoft.com/office/drawing/2014/main" id="{00000000-0008-0000-0100-00000A851C00}"/>
            </a:ext>
          </a:extLst>
        </xdr:cNvPr>
        <xdr:cNvSpPr>
          <a:spLocks noChangeShapeType="1"/>
        </xdr:cNvSpPr>
      </xdr:nvSpPr>
      <xdr:spPr bwMode="auto">
        <a:xfrm>
          <a:off x="12001500" y="70866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</xdr:colOff>
      <xdr:row>5</xdr:row>
      <xdr:rowOff>0</xdr:rowOff>
    </xdr:from>
    <xdr:to>
      <xdr:col>20</xdr:col>
      <xdr:colOff>76280</xdr:colOff>
      <xdr:row>5</xdr:row>
      <xdr:rowOff>0</xdr:rowOff>
    </xdr:to>
    <xdr:sp macro="" textlink="">
      <xdr:nvSpPr>
        <xdr:cNvPr id="19459" name="Text Box 3">
          <a:extLst>
            <a:ext uri="{FF2B5EF4-FFF2-40B4-BE49-F238E27FC236}">
              <a16:creationId xmlns="" xmlns:a16="http://schemas.microsoft.com/office/drawing/2014/main" id="{00000000-0008-0000-0100-0000034C0000}"/>
            </a:ext>
          </a:extLst>
        </xdr:cNvPr>
        <xdr:cNvSpPr txBox="1">
          <a:spLocks noChangeArrowheads="1"/>
        </xdr:cNvSpPr>
      </xdr:nvSpPr>
      <xdr:spPr bwMode="auto">
        <a:xfrm>
          <a:off x="9029700" y="1028700"/>
          <a:ext cx="2857500" cy="0"/>
        </a:xfrm>
        <a:prstGeom prst="rect">
          <a:avLst/>
        </a:prstGeom>
        <a:solidFill>
          <a:srgbClr val="00FFFF">
            <a:alpha val="5000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1">
            <a:defRPr sz="1000"/>
          </a:pP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江越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さんに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確認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する</a:t>
          </a:r>
          <a:r>
            <a:rPr lang="zh-CN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必要</a:t>
          </a:r>
          <a:r>
            <a:rPr lang="ja-JP" altLang="en-US" sz="900" b="0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がある。</a:t>
          </a:r>
        </a:p>
      </xdr:txBody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8" name="Line 6">
          <a:extLst>
            <a:ext uri="{FF2B5EF4-FFF2-40B4-BE49-F238E27FC236}">
              <a16:creationId xmlns="" xmlns:a16="http://schemas.microsoft.com/office/drawing/2014/main" id="{00000000-0008-0000-0100-00000C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69" name="Line 7">
          <a:extLst>
            <a:ext uri="{FF2B5EF4-FFF2-40B4-BE49-F238E27FC236}">
              <a16:creationId xmlns="" xmlns:a16="http://schemas.microsoft.com/office/drawing/2014/main" id="{00000000-0008-0000-0100-00000D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0" name="Line 8">
          <a:extLst>
            <a:ext uri="{FF2B5EF4-FFF2-40B4-BE49-F238E27FC236}">
              <a16:creationId xmlns="" xmlns:a16="http://schemas.microsoft.com/office/drawing/2014/main" id="{00000000-0008-0000-0100-00000E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1" name="Line 9">
          <a:extLst>
            <a:ext uri="{FF2B5EF4-FFF2-40B4-BE49-F238E27FC236}">
              <a16:creationId xmlns="" xmlns:a16="http://schemas.microsoft.com/office/drawing/2014/main" id="{00000000-0008-0000-0100-00000F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109</xdr:row>
      <xdr:rowOff>0</xdr:rowOff>
    </xdr:from>
    <xdr:to>
      <xdr:col>21</xdr:col>
      <xdr:colOff>0</xdr:colOff>
      <xdr:row>109</xdr:row>
      <xdr:rowOff>0</xdr:rowOff>
    </xdr:to>
    <xdr:sp macro="" textlink="">
      <xdr:nvSpPr>
        <xdr:cNvPr id="1869072" name="Line 10">
          <a:extLst>
            <a:ext uri="{FF2B5EF4-FFF2-40B4-BE49-F238E27FC236}">
              <a16:creationId xmlns="" xmlns:a16="http://schemas.microsoft.com/office/drawing/2014/main" id="{00000000-0008-0000-0100-000010851C00}"/>
            </a:ext>
          </a:extLst>
        </xdr:cNvPr>
        <xdr:cNvSpPr>
          <a:spLocks noChangeShapeType="1"/>
        </xdr:cNvSpPr>
      </xdr:nvSpPr>
      <xdr:spPr bwMode="auto">
        <a:xfrm flipV="1">
          <a:off x="12001500" y="200863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3" name="Line 11">
          <a:extLst>
            <a:ext uri="{FF2B5EF4-FFF2-40B4-BE49-F238E27FC236}">
              <a16:creationId xmlns="" xmlns:a16="http://schemas.microsoft.com/office/drawing/2014/main" id="{00000000-0008-0000-0100-000011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4" name="Line 12">
          <a:extLst>
            <a:ext uri="{FF2B5EF4-FFF2-40B4-BE49-F238E27FC236}">
              <a16:creationId xmlns="" xmlns:a16="http://schemas.microsoft.com/office/drawing/2014/main" id="{00000000-0008-0000-0100-000012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5" name="Line 13">
          <a:extLst>
            <a:ext uri="{FF2B5EF4-FFF2-40B4-BE49-F238E27FC236}">
              <a16:creationId xmlns="" xmlns:a16="http://schemas.microsoft.com/office/drawing/2014/main" id="{00000000-0008-0000-0100-000013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6" name="Line 14">
          <a:extLst>
            <a:ext uri="{FF2B5EF4-FFF2-40B4-BE49-F238E27FC236}">
              <a16:creationId xmlns="" xmlns:a16="http://schemas.microsoft.com/office/drawing/2014/main" id="{00000000-0008-0000-0100-000014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0</xdr:colOff>
      <xdr:row>72</xdr:row>
      <xdr:rowOff>0</xdr:rowOff>
    </xdr:from>
    <xdr:to>
      <xdr:col>21</xdr:col>
      <xdr:colOff>0</xdr:colOff>
      <xdr:row>72</xdr:row>
      <xdr:rowOff>0</xdr:rowOff>
    </xdr:to>
    <xdr:sp macro="" textlink="">
      <xdr:nvSpPr>
        <xdr:cNvPr id="1869077" name="Line 15">
          <a:extLst>
            <a:ext uri="{FF2B5EF4-FFF2-40B4-BE49-F238E27FC236}">
              <a16:creationId xmlns="" xmlns:a16="http://schemas.microsoft.com/office/drawing/2014/main" id="{00000000-0008-0000-0100-000015851C00}"/>
            </a:ext>
          </a:extLst>
        </xdr:cNvPr>
        <xdr:cNvSpPr>
          <a:spLocks noChangeShapeType="1"/>
        </xdr:cNvSpPr>
      </xdr:nvSpPr>
      <xdr:spPr bwMode="auto">
        <a:xfrm flipV="1">
          <a:off x="12001500" y="1303782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68580</xdr:rowOff>
        </xdr:from>
        <xdr:to>
          <xdr:col>3</xdr:col>
          <xdr:colOff>175260</xdr:colOff>
          <xdr:row>1</xdr:row>
          <xdr:rowOff>182880</xdr:rowOff>
        </xdr:to>
        <xdr:sp macro="" textlink="">
          <xdr:nvSpPr>
            <xdr:cNvPr id="19460" name="Object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l52c065\doc\WINDOWS\TEMP\&#65411;&#65434;&#65418;&#65438;&#65437;_&#26481;&#28023;B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ﾚﾊﾞﾝ専用"/>
      <sheetName val="ﾃﾚﾊﾞﾝRTGS共用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134"/>
  <sheetViews>
    <sheetView tabSelected="1" zoomScaleNormal="100" zoomScaleSheetLayoutView="100" workbookViewId="0">
      <pane ySplit="5" topLeftCell="A6" activePane="bottomLeft" state="frozen"/>
      <selection activeCell="F1" sqref="F1"/>
      <selection pane="bottomLeft" activeCell="L11" sqref="L11"/>
    </sheetView>
  </sheetViews>
  <sheetFormatPr defaultColWidth="8.88671875" defaultRowHeight="15.6" outlineLevelRow="1"/>
  <cols>
    <col min="1" max="5" width="2.77734375" style="117" customWidth="1"/>
    <col min="6" max="6" width="33.33203125" style="117" customWidth="1"/>
    <col min="7" max="14" width="9.44140625" style="117" customWidth="1"/>
    <col min="15" max="15" width="10.44140625" style="117" customWidth="1"/>
    <col min="16" max="16" width="23.44140625" style="117" customWidth="1"/>
    <col min="17" max="17" width="2.33203125" style="117" customWidth="1"/>
    <col min="18" max="18" width="7.21875" style="117" customWidth="1"/>
    <col min="19" max="20" width="8.33203125" style="117" customWidth="1"/>
    <col min="21" max="22" width="7.33203125" style="117" customWidth="1"/>
    <col min="23" max="24" width="8.88671875" style="117"/>
    <col min="25" max="59" width="5.21875" style="117" customWidth="1"/>
    <col min="60" max="16384" width="8.88671875" style="117"/>
  </cols>
  <sheetData>
    <row r="1" spans="1:59" ht="19.5" customHeight="1" thickTop="1">
      <c r="A1" s="293" t="s">
        <v>181</v>
      </c>
      <c r="B1" s="294"/>
      <c r="C1" s="294"/>
      <c r="D1" s="294"/>
      <c r="E1" s="294"/>
      <c r="F1" s="294"/>
      <c r="G1" s="294"/>
      <c r="H1" s="294"/>
      <c r="I1" s="118" t="s">
        <v>179</v>
      </c>
      <c r="J1" s="318" t="s">
        <v>183</v>
      </c>
      <c r="K1" s="319"/>
      <c r="L1" s="118" t="s">
        <v>180</v>
      </c>
      <c r="M1" s="318" t="s">
        <v>184</v>
      </c>
      <c r="N1" s="320"/>
      <c r="O1" s="314"/>
      <c r="P1" s="315"/>
      <c r="Q1" s="119"/>
      <c r="R1" s="119"/>
      <c r="S1" s="119"/>
      <c r="T1" s="119"/>
      <c r="U1" s="119"/>
      <c r="V1" s="119"/>
      <c r="W1" s="119"/>
    </row>
    <row r="2" spans="1:59" ht="17.25" customHeight="1" thickBot="1">
      <c r="A2" s="295"/>
      <c r="B2" s="296"/>
      <c r="C2" s="296"/>
      <c r="D2" s="296"/>
      <c r="E2" s="296"/>
      <c r="F2" s="296"/>
      <c r="G2" s="296"/>
      <c r="H2" s="296"/>
      <c r="I2" s="120" t="s">
        <v>244</v>
      </c>
      <c r="J2" s="321">
        <v>43775</v>
      </c>
      <c r="K2" s="322"/>
      <c r="L2" s="121" t="s">
        <v>213</v>
      </c>
      <c r="M2" s="321">
        <v>43775</v>
      </c>
      <c r="N2" s="323"/>
      <c r="O2" s="316"/>
      <c r="P2" s="317"/>
      <c r="Q2" s="119"/>
      <c r="R2" s="119"/>
      <c r="S2" s="119"/>
      <c r="T2" s="119"/>
      <c r="U2" s="119"/>
      <c r="V2" s="119"/>
      <c r="W2" s="119"/>
    </row>
    <row r="3" spans="1:59" ht="12.75" customHeight="1" thickTop="1" thickBot="1">
      <c r="A3" s="122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  <c r="O3" s="122"/>
      <c r="P3" s="122"/>
      <c r="Q3" s="122"/>
      <c r="R3" s="123"/>
      <c r="S3" s="122"/>
      <c r="T3" s="122"/>
      <c r="U3" s="122"/>
      <c r="V3" s="122"/>
      <c r="W3" s="122"/>
    </row>
    <row r="4" spans="1:59" ht="23.25" customHeight="1">
      <c r="A4" s="301" t="s">
        <v>153</v>
      </c>
      <c r="B4" s="302"/>
      <c r="C4" s="302"/>
      <c r="D4" s="303"/>
      <c r="E4" s="303"/>
      <c r="F4" s="306" t="s">
        <v>182</v>
      </c>
      <c r="G4" s="308" t="s">
        <v>194</v>
      </c>
      <c r="H4" s="310" t="s">
        <v>174</v>
      </c>
      <c r="I4" s="311" t="s">
        <v>175</v>
      </c>
      <c r="J4" s="312"/>
      <c r="K4" s="313"/>
      <c r="L4" s="311" t="s">
        <v>176</v>
      </c>
      <c r="M4" s="312"/>
      <c r="N4" s="313"/>
      <c r="O4" s="297" t="s">
        <v>185</v>
      </c>
      <c r="P4" s="299" t="s">
        <v>178</v>
      </c>
      <c r="Q4" s="122"/>
      <c r="R4" s="123"/>
      <c r="S4" s="124"/>
      <c r="T4" s="122"/>
      <c r="U4" s="122"/>
      <c r="V4" s="122"/>
      <c r="W4" s="122"/>
      <c r="Y4" s="125">
        <v>43757</v>
      </c>
      <c r="Z4" s="126">
        <f>Y4+1</f>
        <v>43758</v>
      </c>
      <c r="AA4" s="126">
        <f t="shared" ref="AA4:BG4" si="0">Z4+1</f>
        <v>43759</v>
      </c>
      <c r="AB4" s="126">
        <f t="shared" si="0"/>
        <v>43760</v>
      </c>
      <c r="AC4" s="126">
        <f t="shared" si="0"/>
        <v>43761</v>
      </c>
      <c r="AD4" s="126">
        <f t="shared" si="0"/>
        <v>43762</v>
      </c>
      <c r="AE4" s="126">
        <f t="shared" si="0"/>
        <v>43763</v>
      </c>
      <c r="AF4" s="126">
        <f t="shared" si="0"/>
        <v>43764</v>
      </c>
      <c r="AG4" s="126">
        <f t="shared" si="0"/>
        <v>43765</v>
      </c>
      <c r="AH4" s="126">
        <f t="shared" si="0"/>
        <v>43766</v>
      </c>
      <c r="AI4" s="126">
        <f t="shared" si="0"/>
        <v>43767</v>
      </c>
      <c r="AJ4" s="126">
        <f t="shared" si="0"/>
        <v>43768</v>
      </c>
      <c r="AK4" s="126">
        <f t="shared" si="0"/>
        <v>43769</v>
      </c>
      <c r="AL4" s="126">
        <f t="shared" si="0"/>
        <v>43770</v>
      </c>
      <c r="AM4" s="126">
        <f t="shared" si="0"/>
        <v>43771</v>
      </c>
      <c r="AN4" s="126">
        <f t="shared" si="0"/>
        <v>43772</v>
      </c>
      <c r="AO4" s="126">
        <f t="shared" si="0"/>
        <v>43773</v>
      </c>
      <c r="AP4" s="126">
        <f t="shared" si="0"/>
        <v>43774</v>
      </c>
      <c r="AQ4" s="126">
        <f t="shared" si="0"/>
        <v>43775</v>
      </c>
      <c r="AR4" s="126">
        <f t="shared" si="0"/>
        <v>43776</v>
      </c>
      <c r="AS4" s="126">
        <f t="shared" si="0"/>
        <v>43777</v>
      </c>
      <c r="AT4" s="126">
        <f t="shared" si="0"/>
        <v>43778</v>
      </c>
      <c r="AU4" s="126">
        <f t="shared" si="0"/>
        <v>43779</v>
      </c>
      <c r="AV4" s="126">
        <f t="shared" si="0"/>
        <v>43780</v>
      </c>
      <c r="AW4" s="126">
        <f t="shared" si="0"/>
        <v>43781</v>
      </c>
      <c r="AX4" s="126">
        <f t="shared" si="0"/>
        <v>43782</v>
      </c>
      <c r="AY4" s="126">
        <f t="shared" si="0"/>
        <v>43783</v>
      </c>
      <c r="AZ4" s="126">
        <f t="shared" si="0"/>
        <v>43784</v>
      </c>
      <c r="BA4" s="126">
        <f t="shared" si="0"/>
        <v>43785</v>
      </c>
      <c r="BB4" s="126">
        <f t="shared" si="0"/>
        <v>43786</v>
      </c>
      <c r="BC4" s="126">
        <f t="shared" si="0"/>
        <v>43787</v>
      </c>
      <c r="BD4" s="126">
        <f t="shared" si="0"/>
        <v>43788</v>
      </c>
      <c r="BE4" s="126">
        <f t="shared" si="0"/>
        <v>43789</v>
      </c>
      <c r="BF4" s="126">
        <f t="shared" si="0"/>
        <v>43790</v>
      </c>
      <c r="BG4" s="127">
        <f t="shared" si="0"/>
        <v>43791</v>
      </c>
    </row>
    <row r="5" spans="1:59" ht="40.200000000000003" thickBot="1">
      <c r="A5" s="304"/>
      <c r="B5" s="305"/>
      <c r="C5" s="305"/>
      <c r="D5" s="305"/>
      <c r="E5" s="305"/>
      <c r="F5" s="307"/>
      <c r="G5" s="309"/>
      <c r="H5" s="309"/>
      <c r="I5" s="155" t="s">
        <v>187</v>
      </c>
      <c r="J5" s="154" t="s">
        <v>186</v>
      </c>
      <c r="K5" s="128" t="s">
        <v>177</v>
      </c>
      <c r="L5" s="155" t="s">
        <v>187</v>
      </c>
      <c r="M5" s="154" t="s">
        <v>186</v>
      </c>
      <c r="N5" s="128" t="s">
        <v>177</v>
      </c>
      <c r="O5" s="298"/>
      <c r="P5" s="300"/>
      <c r="Q5" s="122"/>
      <c r="R5" s="129" t="s">
        <v>168</v>
      </c>
      <c r="S5" s="129" t="s">
        <v>169</v>
      </c>
      <c r="T5" s="129" t="s">
        <v>32</v>
      </c>
      <c r="U5" s="122"/>
      <c r="V5" s="122"/>
      <c r="W5" s="122"/>
      <c r="Y5" s="130" t="s">
        <v>158</v>
      </c>
      <c r="Z5" s="131" t="s">
        <v>159</v>
      </c>
      <c r="AA5" s="131" t="s">
        <v>160</v>
      </c>
      <c r="AB5" s="131" t="s">
        <v>161</v>
      </c>
      <c r="AC5" s="131" t="s">
        <v>162</v>
      </c>
      <c r="AD5" s="131" t="s">
        <v>163</v>
      </c>
      <c r="AE5" s="131" t="s">
        <v>164</v>
      </c>
      <c r="AF5" s="131" t="s">
        <v>165</v>
      </c>
      <c r="AG5" s="131" t="s">
        <v>166</v>
      </c>
      <c r="AH5" s="131" t="s">
        <v>160</v>
      </c>
      <c r="AI5" s="131" t="s">
        <v>161</v>
      </c>
      <c r="AJ5" s="131" t="s">
        <v>162</v>
      </c>
      <c r="AK5" s="131" t="s">
        <v>163</v>
      </c>
      <c r="AL5" s="131" t="s">
        <v>164</v>
      </c>
      <c r="AM5" s="131" t="s">
        <v>165</v>
      </c>
      <c r="AN5" s="131" t="s">
        <v>166</v>
      </c>
      <c r="AO5" s="131" t="s">
        <v>160</v>
      </c>
      <c r="AP5" s="131" t="s">
        <v>161</v>
      </c>
      <c r="AQ5" s="131" t="s">
        <v>162</v>
      </c>
      <c r="AR5" s="131" t="s">
        <v>163</v>
      </c>
      <c r="AS5" s="131" t="s">
        <v>164</v>
      </c>
      <c r="AT5" s="131" t="s">
        <v>165</v>
      </c>
      <c r="AU5" s="131" t="s">
        <v>166</v>
      </c>
      <c r="AV5" s="131" t="s">
        <v>160</v>
      </c>
      <c r="AW5" s="131" t="s">
        <v>161</v>
      </c>
      <c r="AX5" s="131" t="s">
        <v>162</v>
      </c>
      <c r="AY5" s="131" t="s">
        <v>163</v>
      </c>
      <c r="AZ5" s="131" t="s">
        <v>164</v>
      </c>
      <c r="BA5" s="131" t="s">
        <v>165</v>
      </c>
      <c r="BB5" s="131" t="s">
        <v>166</v>
      </c>
      <c r="BC5" s="131" t="s">
        <v>160</v>
      </c>
      <c r="BD5" s="131" t="s">
        <v>161</v>
      </c>
      <c r="BE5" s="131" t="s">
        <v>162</v>
      </c>
      <c r="BF5" s="131" t="s">
        <v>163</v>
      </c>
      <c r="BG5" s="132" t="s">
        <v>164</v>
      </c>
    </row>
    <row r="6" spans="1:59" ht="16.8">
      <c r="A6" s="156">
        <v>0</v>
      </c>
      <c r="B6" s="157"/>
      <c r="C6" s="157"/>
      <c r="D6" s="157"/>
      <c r="E6" s="158"/>
      <c r="F6" s="205" t="s">
        <v>167</v>
      </c>
      <c r="G6" s="223"/>
      <c r="H6" s="224"/>
      <c r="I6" s="159">
        <v>43780</v>
      </c>
      <c r="J6" s="159">
        <v>43802</v>
      </c>
      <c r="K6" s="160"/>
      <c r="L6" s="161"/>
      <c r="M6" s="162"/>
      <c r="N6" s="163"/>
      <c r="O6" s="162"/>
      <c r="P6" s="164"/>
      <c r="Q6" s="133"/>
      <c r="R6" s="134">
        <f>IF($J6="","",IF($J6&lt;=$L$2,$K6,IF($I6&lt;=$L$2,NETWORKDAYS($I6,$L$2,holiday!$C$3:$C$10)/NETWORKDAYS($I6,$J6,holiday!$C$3:$C$10)*$K6,0)))</f>
        <v>0</v>
      </c>
      <c r="S6" s="134">
        <f t="shared" ref="S6:S58" si="1">IF($J6="","",IF($L6&lt;=$L$2,$K6*IF($O6&lt;&gt;"",$O6,0),0))</f>
        <v>0</v>
      </c>
      <c r="T6" s="134">
        <f t="shared" ref="T6:T58" si="2">IF($J6="","",IF($L6&lt;=$L$2,IF($N6&lt;&gt;"",$N6,$K6*IF($O6&lt;&gt;"",$O6,0)),0))</f>
        <v>0</v>
      </c>
      <c r="U6" s="135"/>
      <c r="V6" s="133"/>
      <c r="W6" s="133"/>
      <c r="Y6" s="136" t="str">
        <f t="shared" ref="Y6:Z13" si="3">IF(Y$5&lt;&gt;"周日",IF(Y$5&lt;&gt;"周六",IF($L6="","",IF(Y$4&gt;=$L6,IF(Y$4&lt;=$M6,IF($O6=1,"★",""),""),"")),""),"")</f>
        <v/>
      </c>
      <c r="Z6" s="137" t="str">
        <f t="shared" si="3"/>
        <v/>
      </c>
      <c r="AA6" s="137" t="str">
        <f t="shared" ref="AA6:AJ7" si="4">IF(AA$5&lt;&gt;"周日",IF(AA$5&lt;&gt;"周六",IF($L6="","",IF(AA$4&gt;=$L6,IF(AA$4&lt;=$M6,IF($O6=1,"★",""),""),"")),""),"")</f>
        <v/>
      </c>
      <c r="AB6" s="137" t="str">
        <f t="shared" si="4"/>
        <v/>
      </c>
      <c r="AC6" s="137" t="str">
        <f t="shared" si="4"/>
        <v/>
      </c>
      <c r="AD6" s="137" t="str">
        <f t="shared" si="4"/>
        <v/>
      </c>
      <c r="AE6" s="137" t="str">
        <f t="shared" si="4"/>
        <v/>
      </c>
      <c r="AF6" s="137" t="str">
        <f t="shared" si="4"/>
        <v/>
      </c>
      <c r="AG6" s="137" t="str">
        <f t="shared" si="4"/>
        <v/>
      </c>
      <c r="AH6" s="137" t="str">
        <f t="shared" si="4"/>
        <v/>
      </c>
      <c r="AI6" s="137" t="str">
        <f t="shared" si="4"/>
        <v/>
      </c>
      <c r="AJ6" s="137" t="str">
        <f t="shared" si="4"/>
        <v/>
      </c>
      <c r="AK6" s="137" t="str">
        <f t="shared" ref="AK6:AT7" si="5">IF(AK$5&lt;&gt;"周日",IF(AK$5&lt;&gt;"周六",IF($L6="","",IF(AK$4&gt;=$L6,IF(AK$4&lt;=$M6,IF($O6=1,"★",""),""),"")),""),"")</f>
        <v/>
      </c>
      <c r="AL6" s="137" t="str">
        <f t="shared" si="5"/>
        <v/>
      </c>
      <c r="AM6" s="137" t="str">
        <f t="shared" si="5"/>
        <v/>
      </c>
      <c r="AN6" s="137" t="str">
        <f t="shared" si="5"/>
        <v/>
      </c>
      <c r="AO6" s="137" t="str">
        <f t="shared" si="5"/>
        <v/>
      </c>
      <c r="AP6" s="137" t="str">
        <f t="shared" si="5"/>
        <v/>
      </c>
      <c r="AQ6" s="137" t="str">
        <f t="shared" si="5"/>
        <v/>
      </c>
      <c r="AR6" s="137" t="str">
        <f t="shared" si="5"/>
        <v/>
      </c>
      <c r="AS6" s="137" t="str">
        <f t="shared" si="5"/>
        <v/>
      </c>
      <c r="AT6" s="137" t="str">
        <f t="shared" si="5"/>
        <v/>
      </c>
      <c r="AU6" s="137" t="str">
        <f t="shared" ref="AU6:BF7" si="6">IF(AU$5&lt;&gt;"周日",IF(AU$5&lt;&gt;"周六",IF($L6="","",IF(AU$4&gt;=$L6,IF(AU$4&lt;=$M6,IF($O6=1,"★",""),""),"")),""),"")</f>
        <v/>
      </c>
      <c r="AV6" s="137" t="str">
        <f t="shared" si="6"/>
        <v/>
      </c>
      <c r="AW6" s="137" t="str">
        <f t="shared" si="6"/>
        <v/>
      </c>
      <c r="AX6" s="137" t="str">
        <f t="shared" si="6"/>
        <v/>
      </c>
      <c r="AY6" s="137" t="str">
        <f t="shared" si="6"/>
        <v/>
      </c>
      <c r="AZ6" s="137" t="str">
        <f t="shared" si="6"/>
        <v/>
      </c>
      <c r="BA6" s="137" t="str">
        <f t="shared" si="6"/>
        <v/>
      </c>
      <c r="BB6" s="137" t="str">
        <f t="shared" si="6"/>
        <v/>
      </c>
      <c r="BC6" s="137" t="str">
        <f t="shared" si="6"/>
        <v/>
      </c>
      <c r="BD6" s="137" t="str">
        <f t="shared" si="6"/>
        <v/>
      </c>
      <c r="BE6" s="137" t="str">
        <f t="shared" si="6"/>
        <v/>
      </c>
      <c r="BF6" s="137" t="str">
        <f t="shared" si="6"/>
        <v/>
      </c>
      <c r="BG6" s="138" t="str">
        <f t="shared" ref="BG6:BG108" si="7">IF(BG$5&lt;&gt;"周日",IF(BG$5&lt;&gt;"周六",IF($L6="","",IF(BG$4&gt;=$L6,IF(BG$4&lt;=$M6,IF($O6=1,"★",""),""),"")),""),"")</f>
        <v/>
      </c>
    </row>
    <row r="7" spans="1:59" ht="16.8" outlineLevel="1">
      <c r="A7" s="165">
        <v>0</v>
      </c>
      <c r="B7" s="166">
        <v>1</v>
      </c>
      <c r="C7" s="166"/>
      <c r="D7" s="166"/>
      <c r="E7" s="167"/>
      <c r="F7" s="215" t="s">
        <v>225</v>
      </c>
      <c r="G7" s="233" t="s">
        <v>265</v>
      </c>
      <c r="H7" s="225" t="s">
        <v>214</v>
      </c>
      <c r="I7" s="169">
        <v>43780</v>
      </c>
      <c r="J7" s="169">
        <v>43780</v>
      </c>
      <c r="K7" s="170">
        <v>0</v>
      </c>
      <c r="L7" s="169"/>
      <c r="M7" s="169"/>
      <c r="N7" s="171"/>
      <c r="O7" s="172"/>
      <c r="P7" s="173" t="s">
        <v>216</v>
      </c>
      <c r="Q7" s="133"/>
      <c r="R7" s="134">
        <f>IF($J7="","",IF($J7&lt;=$L$2,$K7,IF($I7&lt;=$L$2,NETWORKDAYS($I7,$L$2,holiday!$C$3:$C$10)/NETWORKDAYS($I7,$J7,holiday!$C$3:$C$10)*$K7,0)))</f>
        <v>0</v>
      </c>
      <c r="S7" s="134">
        <f t="shared" si="1"/>
        <v>0</v>
      </c>
      <c r="T7" s="134">
        <f t="shared" si="2"/>
        <v>0</v>
      </c>
      <c r="U7" s="135"/>
      <c r="V7" s="133"/>
      <c r="W7" s="133"/>
      <c r="Y7" s="136" t="str">
        <f t="shared" si="3"/>
        <v/>
      </c>
      <c r="Z7" s="137" t="str">
        <f t="shared" si="3"/>
        <v/>
      </c>
      <c r="AA7" s="137" t="str">
        <f t="shared" si="4"/>
        <v/>
      </c>
      <c r="AB7" s="137" t="str">
        <f t="shared" si="4"/>
        <v/>
      </c>
      <c r="AC7" s="137" t="str">
        <f t="shared" si="4"/>
        <v/>
      </c>
      <c r="AD7" s="137" t="str">
        <f t="shared" si="4"/>
        <v/>
      </c>
      <c r="AE7" s="137" t="str">
        <f t="shared" si="4"/>
        <v/>
      </c>
      <c r="AF7" s="137" t="str">
        <f t="shared" si="4"/>
        <v/>
      </c>
      <c r="AG7" s="137" t="str">
        <f t="shared" si="4"/>
        <v/>
      </c>
      <c r="AH7" s="137" t="str">
        <f t="shared" si="4"/>
        <v/>
      </c>
      <c r="AI7" s="137" t="str">
        <f t="shared" si="4"/>
        <v/>
      </c>
      <c r="AJ7" s="137" t="str">
        <f t="shared" si="4"/>
        <v/>
      </c>
      <c r="AK7" s="137" t="str">
        <f t="shared" si="5"/>
        <v/>
      </c>
      <c r="AL7" s="137" t="str">
        <f t="shared" si="5"/>
        <v/>
      </c>
      <c r="AM7" s="137" t="str">
        <f t="shared" si="5"/>
        <v/>
      </c>
      <c r="AN7" s="137" t="str">
        <f t="shared" si="5"/>
        <v/>
      </c>
      <c r="AO7" s="137" t="str">
        <f t="shared" si="5"/>
        <v/>
      </c>
      <c r="AP7" s="137" t="str">
        <f t="shared" si="5"/>
        <v/>
      </c>
      <c r="AQ7" s="137" t="str">
        <f t="shared" si="5"/>
        <v/>
      </c>
      <c r="AR7" s="137" t="str">
        <f t="shared" si="5"/>
        <v/>
      </c>
      <c r="AS7" s="137" t="str">
        <f t="shared" si="5"/>
        <v/>
      </c>
      <c r="AT7" s="137" t="str">
        <f t="shared" si="5"/>
        <v/>
      </c>
      <c r="AU7" s="137" t="str">
        <f t="shared" si="6"/>
        <v/>
      </c>
      <c r="AV7" s="137" t="str">
        <f t="shared" si="6"/>
        <v/>
      </c>
      <c r="AW7" s="137" t="str">
        <f t="shared" si="6"/>
        <v/>
      </c>
      <c r="AX7" s="137" t="str">
        <f t="shared" si="6"/>
        <v/>
      </c>
      <c r="AY7" s="137" t="str">
        <f t="shared" si="6"/>
        <v/>
      </c>
      <c r="AZ7" s="137" t="str">
        <f t="shared" si="6"/>
        <v/>
      </c>
      <c r="BA7" s="137" t="str">
        <f t="shared" si="6"/>
        <v/>
      </c>
      <c r="BB7" s="137" t="str">
        <f t="shared" si="6"/>
        <v/>
      </c>
      <c r="BC7" s="137" t="str">
        <f t="shared" si="6"/>
        <v/>
      </c>
      <c r="BD7" s="137" t="str">
        <f t="shared" si="6"/>
        <v/>
      </c>
      <c r="BE7" s="137" t="str">
        <f t="shared" si="6"/>
        <v/>
      </c>
      <c r="BF7" s="137" t="str">
        <f t="shared" si="6"/>
        <v/>
      </c>
      <c r="BG7" s="138" t="str">
        <f t="shared" si="7"/>
        <v/>
      </c>
    </row>
    <row r="8" spans="1:59" ht="16.8" outlineLevel="1">
      <c r="A8" s="165">
        <v>0</v>
      </c>
      <c r="B8" s="166">
        <v>2</v>
      </c>
      <c r="C8" s="166"/>
      <c r="D8" s="166"/>
      <c r="E8" s="167"/>
      <c r="F8" s="215" t="s">
        <v>222</v>
      </c>
      <c r="G8" s="233" t="s">
        <v>265</v>
      </c>
      <c r="H8" s="225" t="s">
        <v>213</v>
      </c>
      <c r="I8" s="169">
        <v>43780</v>
      </c>
      <c r="J8" s="169">
        <v>43780</v>
      </c>
      <c r="K8" s="170">
        <v>8</v>
      </c>
      <c r="L8" s="169">
        <v>43780</v>
      </c>
      <c r="M8" s="169">
        <v>43780</v>
      </c>
      <c r="N8" s="171">
        <v>8</v>
      </c>
      <c r="O8" s="172">
        <v>1</v>
      </c>
      <c r="P8" s="173"/>
      <c r="Q8" s="133"/>
      <c r="R8" s="134">
        <f>IF($J8="","",IF($J8&lt;=$L$2,$K8,IF($I8&lt;=$L$2,NETWORKDAYS($I8,$L$2,holiday!$C$3:$C$10)/NETWORKDAYS($I8,$J8,holiday!$C$3:$C$10)*$K8,0)))</f>
        <v>8</v>
      </c>
      <c r="S8" s="134">
        <f t="shared" si="1"/>
        <v>8</v>
      </c>
      <c r="T8" s="134">
        <f t="shared" si="2"/>
        <v>8</v>
      </c>
      <c r="U8" s="135"/>
      <c r="V8" s="133"/>
      <c r="W8" s="133"/>
      <c r="Y8" s="136" t="str">
        <f t="shared" si="3"/>
        <v/>
      </c>
      <c r="Z8" s="137" t="str">
        <f t="shared" si="3"/>
        <v/>
      </c>
      <c r="AA8" s="137" t="str">
        <f t="shared" ref="AA8:BG8" si="8">IF(AA$5&lt;&gt;"周日",IF(AA$5&lt;&gt;"周六",IF($L8="","",IF(AA$4&gt;=$L8,IF(AA$4&lt;=$M8,IF($O8=1,"★",""),""),"")),""),"")</f>
        <v/>
      </c>
      <c r="AB8" s="137" t="str">
        <f t="shared" si="8"/>
        <v/>
      </c>
      <c r="AC8" s="137" t="str">
        <f t="shared" si="8"/>
        <v/>
      </c>
      <c r="AD8" s="137" t="str">
        <f t="shared" si="8"/>
        <v/>
      </c>
      <c r="AE8" s="137" t="str">
        <f t="shared" si="8"/>
        <v/>
      </c>
      <c r="AF8" s="137" t="str">
        <f t="shared" si="8"/>
        <v/>
      </c>
      <c r="AG8" s="137" t="str">
        <f t="shared" si="8"/>
        <v/>
      </c>
      <c r="AH8" s="137" t="str">
        <f t="shared" si="8"/>
        <v/>
      </c>
      <c r="AI8" s="137" t="str">
        <f t="shared" si="8"/>
        <v/>
      </c>
      <c r="AJ8" s="137" t="str">
        <f t="shared" si="8"/>
        <v/>
      </c>
      <c r="AK8" s="137" t="str">
        <f t="shared" si="8"/>
        <v/>
      </c>
      <c r="AL8" s="137" t="str">
        <f t="shared" si="8"/>
        <v/>
      </c>
      <c r="AM8" s="137" t="str">
        <f t="shared" si="8"/>
        <v/>
      </c>
      <c r="AN8" s="137" t="str">
        <f t="shared" si="8"/>
        <v/>
      </c>
      <c r="AO8" s="137" t="str">
        <f t="shared" si="8"/>
        <v/>
      </c>
      <c r="AP8" s="137" t="str">
        <f t="shared" si="8"/>
        <v/>
      </c>
      <c r="AQ8" s="137" t="str">
        <f t="shared" si="8"/>
        <v/>
      </c>
      <c r="AR8" s="137" t="str">
        <f t="shared" si="8"/>
        <v/>
      </c>
      <c r="AS8" s="137" t="str">
        <f t="shared" si="8"/>
        <v/>
      </c>
      <c r="AT8" s="137" t="str">
        <f t="shared" si="8"/>
        <v/>
      </c>
      <c r="AU8" s="137" t="str">
        <f t="shared" si="8"/>
        <v/>
      </c>
      <c r="AV8" s="137" t="str">
        <f t="shared" si="8"/>
        <v/>
      </c>
      <c r="AW8" s="137" t="str">
        <f t="shared" si="8"/>
        <v/>
      </c>
      <c r="AX8" s="137" t="str">
        <f t="shared" si="8"/>
        <v/>
      </c>
      <c r="AY8" s="137" t="str">
        <f t="shared" si="8"/>
        <v/>
      </c>
      <c r="AZ8" s="137" t="str">
        <f t="shared" si="8"/>
        <v/>
      </c>
      <c r="BA8" s="137" t="str">
        <f t="shared" si="8"/>
        <v/>
      </c>
      <c r="BB8" s="137" t="str">
        <f t="shared" si="8"/>
        <v/>
      </c>
      <c r="BC8" s="137" t="str">
        <f t="shared" si="8"/>
        <v/>
      </c>
      <c r="BD8" s="137" t="str">
        <f t="shared" si="8"/>
        <v/>
      </c>
      <c r="BE8" s="137" t="str">
        <f t="shared" si="8"/>
        <v/>
      </c>
      <c r="BF8" s="137" t="str">
        <f t="shared" si="8"/>
        <v/>
      </c>
      <c r="BG8" s="138" t="str">
        <f t="shared" si="8"/>
        <v/>
      </c>
    </row>
    <row r="9" spans="1:59" ht="16.8" outlineLevel="1">
      <c r="A9" s="165">
        <v>0</v>
      </c>
      <c r="B9" s="166">
        <v>3</v>
      </c>
      <c r="C9" s="166"/>
      <c r="D9" s="166"/>
      <c r="E9" s="167"/>
      <c r="F9" s="215" t="s">
        <v>226</v>
      </c>
      <c r="G9" s="233" t="s">
        <v>265</v>
      </c>
      <c r="H9" s="225" t="s">
        <v>213</v>
      </c>
      <c r="I9" s="169">
        <v>43780</v>
      </c>
      <c r="J9" s="169">
        <v>43802</v>
      </c>
      <c r="K9" s="170">
        <v>8</v>
      </c>
      <c r="L9" s="169"/>
      <c r="M9" s="169"/>
      <c r="N9" s="171"/>
      <c r="O9" s="172"/>
      <c r="P9" s="173"/>
      <c r="Q9" s="133"/>
      <c r="R9" s="134">
        <f>IF($J9="","",IF($J9&lt;=$L$2,$K9,IF($I9&lt;=$L$2,NETWORKDAYS($I9,$L$2,holiday!$C$3:$C$10)/NETWORKDAYS($I9,$J9,holiday!$C$3:$C$10)*$K9,0)))</f>
        <v>8</v>
      </c>
      <c r="S9" s="134">
        <f t="shared" si="1"/>
        <v>0</v>
      </c>
      <c r="T9" s="134">
        <f t="shared" si="2"/>
        <v>0</v>
      </c>
      <c r="U9" s="135"/>
      <c r="V9" s="133"/>
      <c r="W9" s="133"/>
      <c r="Y9" s="136" t="str">
        <f t="shared" si="3"/>
        <v/>
      </c>
      <c r="Z9" s="137" t="str">
        <f t="shared" si="3"/>
        <v/>
      </c>
      <c r="AA9" s="137" t="str">
        <f t="shared" ref="AA9:AJ9" si="9">IF(AA$5&lt;&gt;"周日",IF(AA$5&lt;&gt;"周六",IF($L9="","",IF(AA$4&gt;=$L9,IF(AA$4&lt;=$M9,IF($O9=1,"★",""),""),"")),""),"")</f>
        <v/>
      </c>
      <c r="AB9" s="137" t="str">
        <f t="shared" si="9"/>
        <v/>
      </c>
      <c r="AC9" s="137" t="str">
        <f t="shared" si="9"/>
        <v/>
      </c>
      <c r="AD9" s="137" t="str">
        <f t="shared" si="9"/>
        <v/>
      </c>
      <c r="AE9" s="137" t="str">
        <f t="shared" si="9"/>
        <v/>
      </c>
      <c r="AF9" s="137" t="str">
        <f t="shared" si="9"/>
        <v/>
      </c>
      <c r="AG9" s="137" t="str">
        <f t="shared" si="9"/>
        <v/>
      </c>
      <c r="AH9" s="137" t="str">
        <f t="shared" si="9"/>
        <v/>
      </c>
      <c r="AI9" s="137" t="str">
        <f t="shared" si="9"/>
        <v/>
      </c>
      <c r="AJ9" s="137" t="str">
        <f t="shared" si="9"/>
        <v/>
      </c>
      <c r="AK9" s="137" t="str">
        <f t="shared" ref="AK9:AT9" si="10">IF(AK$5&lt;&gt;"周日",IF(AK$5&lt;&gt;"周六",IF($L9="","",IF(AK$4&gt;=$L9,IF(AK$4&lt;=$M9,IF($O9=1,"★",""),""),"")),""),"")</f>
        <v/>
      </c>
      <c r="AL9" s="137" t="str">
        <f t="shared" si="10"/>
        <v/>
      </c>
      <c r="AM9" s="137" t="str">
        <f t="shared" si="10"/>
        <v/>
      </c>
      <c r="AN9" s="137" t="str">
        <f t="shared" si="10"/>
        <v/>
      </c>
      <c r="AO9" s="137" t="str">
        <f t="shared" si="10"/>
        <v/>
      </c>
      <c r="AP9" s="137" t="str">
        <f t="shared" si="10"/>
        <v/>
      </c>
      <c r="AQ9" s="137" t="str">
        <f t="shared" si="10"/>
        <v/>
      </c>
      <c r="AR9" s="137" t="str">
        <f t="shared" si="10"/>
        <v/>
      </c>
      <c r="AS9" s="137" t="str">
        <f t="shared" si="10"/>
        <v/>
      </c>
      <c r="AT9" s="137" t="str">
        <f t="shared" si="10"/>
        <v/>
      </c>
      <c r="AU9" s="137" t="str">
        <f t="shared" ref="AU9:BF9" si="11">IF(AU$5&lt;&gt;"周日",IF(AU$5&lt;&gt;"周六",IF($L9="","",IF(AU$4&gt;=$L9,IF(AU$4&lt;=$M9,IF($O9=1,"★",""),""),"")),""),"")</f>
        <v/>
      </c>
      <c r="AV9" s="137" t="str">
        <f t="shared" si="11"/>
        <v/>
      </c>
      <c r="AW9" s="137" t="str">
        <f t="shared" si="11"/>
        <v/>
      </c>
      <c r="AX9" s="137" t="str">
        <f t="shared" si="11"/>
        <v/>
      </c>
      <c r="AY9" s="137" t="str">
        <f t="shared" si="11"/>
        <v/>
      </c>
      <c r="AZ9" s="137" t="str">
        <f t="shared" si="11"/>
        <v/>
      </c>
      <c r="BA9" s="137" t="str">
        <f t="shared" si="11"/>
        <v/>
      </c>
      <c r="BB9" s="137" t="str">
        <f t="shared" si="11"/>
        <v/>
      </c>
      <c r="BC9" s="137" t="str">
        <f t="shared" si="11"/>
        <v/>
      </c>
      <c r="BD9" s="137" t="str">
        <f t="shared" si="11"/>
        <v/>
      </c>
      <c r="BE9" s="137" t="str">
        <f t="shared" si="11"/>
        <v/>
      </c>
      <c r="BF9" s="137" t="str">
        <f t="shared" si="11"/>
        <v/>
      </c>
      <c r="BG9" s="138" t="str">
        <f t="shared" si="7"/>
        <v/>
      </c>
    </row>
    <row r="10" spans="1:59" ht="16.8" outlineLevel="1">
      <c r="A10" s="206">
        <v>0</v>
      </c>
      <c r="B10" s="207">
        <v>4</v>
      </c>
      <c r="C10" s="207"/>
      <c r="D10" s="207"/>
      <c r="E10" s="208"/>
      <c r="F10" s="260" t="s">
        <v>227</v>
      </c>
      <c r="G10" s="261" t="s">
        <v>263</v>
      </c>
      <c r="H10" s="262" t="s">
        <v>252</v>
      </c>
      <c r="I10" s="210"/>
      <c r="J10" s="210"/>
      <c r="K10" s="211"/>
      <c r="L10" s="210"/>
      <c r="M10" s="210"/>
      <c r="N10" s="212"/>
      <c r="O10" s="213"/>
      <c r="P10" s="214" t="s">
        <v>215</v>
      </c>
      <c r="Q10" s="133"/>
      <c r="R10" s="134" t="str">
        <f>IF($J10="","",IF($J10&lt;=$L$2,$K10,IF($I10&lt;=$L$2,NETWORKDAYS($I10,$L$2,holiday!$C$3:$C$10)/NETWORKDAYS($I10,$J10,holiday!$C$3:$C$10)*$K10,0)))</f>
        <v/>
      </c>
      <c r="S10" s="134" t="str">
        <f t="shared" si="1"/>
        <v/>
      </c>
      <c r="T10" s="134" t="str">
        <f t="shared" si="2"/>
        <v/>
      </c>
      <c r="U10" s="135"/>
      <c r="V10" s="133"/>
      <c r="W10" s="133"/>
      <c r="Y10" s="136" t="str">
        <f t="shared" si="3"/>
        <v/>
      </c>
      <c r="Z10" s="137" t="str">
        <f t="shared" si="3"/>
        <v/>
      </c>
      <c r="AA10" s="137" t="str">
        <f t="shared" ref="AA10:AN10" si="12">IF(AA$5&lt;&gt;"周日",IF(AA$5&lt;&gt;"周六",IF($L10="","",IF(AA$4&gt;=$L10,IF(AA$4&lt;=$M10,IF($O10=1,"★",""),""),"")),""),"")</f>
        <v/>
      </c>
      <c r="AB10" s="137" t="str">
        <f t="shared" si="12"/>
        <v/>
      </c>
      <c r="AC10" s="137" t="str">
        <f t="shared" si="12"/>
        <v/>
      </c>
      <c r="AD10" s="137" t="str">
        <f t="shared" si="12"/>
        <v/>
      </c>
      <c r="AE10" s="137" t="str">
        <f t="shared" si="12"/>
        <v/>
      </c>
      <c r="AF10" s="137" t="str">
        <f t="shared" si="12"/>
        <v/>
      </c>
      <c r="AG10" s="137" t="str">
        <f t="shared" si="12"/>
        <v/>
      </c>
      <c r="AH10" s="137" t="str">
        <f t="shared" si="12"/>
        <v/>
      </c>
      <c r="AI10" s="137" t="str">
        <f t="shared" si="12"/>
        <v/>
      </c>
      <c r="AJ10" s="137" t="str">
        <f t="shared" si="12"/>
        <v/>
      </c>
      <c r="AK10" s="137" t="str">
        <f t="shared" si="12"/>
        <v/>
      </c>
      <c r="AL10" s="137" t="str">
        <f t="shared" si="12"/>
        <v/>
      </c>
      <c r="AM10" s="137" t="str">
        <f t="shared" si="12"/>
        <v/>
      </c>
      <c r="AN10" s="137" t="str">
        <f t="shared" si="12"/>
        <v/>
      </c>
      <c r="AO10" s="137" t="str">
        <f t="shared" ref="AO10:BF10" si="13">IF(AO$5&lt;&gt;"周日",IF(AO$5&lt;&gt;"周六",IF($L10="","",IF(AO$4&gt;=$L10,IF(AO$4&lt;=$M10,IF($O10=1,"★",""),""),"")),""),"")</f>
        <v/>
      </c>
      <c r="AP10" s="137" t="str">
        <f t="shared" si="13"/>
        <v/>
      </c>
      <c r="AQ10" s="137" t="str">
        <f t="shared" si="13"/>
        <v/>
      </c>
      <c r="AR10" s="137" t="str">
        <f t="shared" si="13"/>
        <v/>
      </c>
      <c r="AS10" s="137" t="str">
        <f t="shared" si="13"/>
        <v/>
      </c>
      <c r="AT10" s="137" t="str">
        <f t="shared" si="13"/>
        <v/>
      </c>
      <c r="AU10" s="137" t="str">
        <f t="shared" si="13"/>
        <v/>
      </c>
      <c r="AV10" s="137" t="str">
        <f t="shared" si="13"/>
        <v/>
      </c>
      <c r="AW10" s="137" t="str">
        <f t="shared" si="13"/>
        <v/>
      </c>
      <c r="AX10" s="137" t="str">
        <f t="shared" si="13"/>
        <v/>
      </c>
      <c r="AY10" s="137" t="str">
        <f t="shared" si="13"/>
        <v/>
      </c>
      <c r="AZ10" s="137" t="str">
        <f t="shared" si="13"/>
        <v/>
      </c>
      <c r="BA10" s="137" t="str">
        <f t="shared" si="13"/>
        <v/>
      </c>
      <c r="BB10" s="137" t="str">
        <f t="shared" si="13"/>
        <v/>
      </c>
      <c r="BC10" s="137" t="str">
        <f t="shared" si="13"/>
        <v/>
      </c>
      <c r="BD10" s="137" t="str">
        <f t="shared" si="13"/>
        <v/>
      </c>
      <c r="BE10" s="137" t="str">
        <f t="shared" si="13"/>
        <v/>
      </c>
      <c r="BF10" s="137" t="str">
        <f t="shared" si="13"/>
        <v/>
      </c>
      <c r="BG10" s="138" t="str">
        <f t="shared" si="7"/>
        <v/>
      </c>
    </row>
    <row r="11" spans="1:59" ht="16.8" outlineLevel="1">
      <c r="A11" s="206">
        <v>0</v>
      </c>
      <c r="B11" s="207">
        <v>5</v>
      </c>
      <c r="C11" s="207"/>
      <c r="D11" s="207"/>
      <c r="E11" s="208"/>
      <c r="F11" s="260" t="s">
        <v>223</v>
      </c>
      <c r="G11" s="263" t="s">
        <v>263</v>
      </c>
      <c r="H11" s="262" t="s">
        <v>252</v>
      </c>
      <c r="I11" s="210"/>
      <c r="J11" s="210"/>
      <c r="K11" s="211"/>
      <c r="L11" s="210"/>
      <c r="M11" s="210"/>
      <c r="N11" s="212"/>
      <c r="O11" s="213"/>
      <c r="P11" s="214" t="s">
        <v>215</v>
      </c>
      <c r="Q11" s="133"/>
      <c r="R11" s="134" t="str">
        <f>IF($J11="","",IF($J11&lt;=$L$2,$K11,IF($I11&lt;=$L$2,NETWORKDAYS($I11,$L$2,holiday!$C$3:$C$10)/NETWORKDAYS($I11,$J11,holiday!$C$3:$C$10)*$K11,0)))</f>
        <v/>
      </c>
      <c r="S11" s="134" t="str">
        <f t="shared" si="1"/>
        <v/>
      </c>
      <c r="T11" s="134" t="str">
        <f t="shared" si="2"/>
        <v/>
      </c>
      <c r="U11" s="135"/>
      <c r="V11" s="133"/>
      <c r="W11" s="133"/>
      <c r="Y11" s="136" t="str">
        <f t="shared" si="3"/>
        <v/>
      </c>
      <c r="Z11" s="137" t="str">
        <f t="shared" si="3"/>
        <v/>
      </c>
      <c r="AA11" s="137" t="str">
        <f t="shared" ref="AA11:BF11" si="14">IF(AA$5&lt;&gt;"周日",IF(AA$5&lt;&gt;"周六",IF($L11="","",IF(AA$4&gt;=$L11,IF(AA$4&lt;=$M11,IF($O11=1,"★",""),""),"")),""),"")</f>
        <v/>
      </c>
      <c r="AB11" s="137" t="str">
        <f t="shared" si="14"/>
        <v/>
      </c>
      <c r="AC11" s="137" t="str">
        <f t="shared" si="14"/>
        <v/>
      </c>
      <c r="AD11" s="137" t="str">
        <f t="shared" si="14"/>
        <v/>
      </c>
      <c r="AE11" s="137" t="str">
        <f t="shared" si="14"/>
        <v/>
      </c>
      <c r="AF11" s="137" t="str">
        <f t="shared" si="14"/>
        <v/>
      </c>
      <c r="AG11" s="137" t="str">
        <f t="shared" si="14"/>
        <v/>
      </c>
      <c r="AH11" s="137" t="str">
        <f t="shared" si="14"/>
        <v/>
      </c>
      <c r="AI11" s="137" t="str">
        <f t="shared" si="14"/>
        <v/>
      </c>
      <c r="AJ11" s="137" t="str">
        <f t="shared" si="14"/>
        <v/>
      </c>
      <c r="AK11" s="137" t="str">
        <f t="shared" si="14"/>
        <v/>
      </c>
      <c r="AL11" s="137" t="str">
        <f t="shared" si="14"/>
        <v/>
      </c>
      <c r="AM11" s="137" t="str">
        <f t="shared" si="14"/>
        <v/>
      </c>
      <c r="AN11" s="137" t="str">
        <f t="shared" si="14"/>
        <v/>
      </c>
      <c r="AO11" s="137" t="str">
        <f t="shared" si="14"/>
        <v/>
      </c>
      <c r="AP11" s="137" t="str">
        <f t="shared" si="14"/>
        <v/>
      </c>
      <c r="AQ11" s="137" t="str">
        <f t="shared" si="14"/>
        <v/>
      </c>
      <c r="AR11" s="137" t="str">
        <f t="shared" si="14"/>
        <v/>
      </c>
      <c r="AS11" s="137" t="str">
        <f t="shared" si="14"/>
        <v/>
      </c>
      <c r="AT11" s="137" t="str">
        <f t="shared" si="14"/>
        <v/>
      </c>
      <c r="AU11" s="137" t="str">
        <f t="shared" si="14"/>
        <v/>
      </c>
      <c r="AV11" s="137" t="str">
        <f t="shared" si="14"/>
        <v/>
      </c>
      <c r="AW11" s="137" t="str">
        <f t="shared" si="14"/>
        <v/>
      </c>
      <c r="AX11" s="137" t="str">
        <f t="shared" si="14"/>
        <v/>
      </c>
      <c r="AY11" s="137" t="str">
        <f t="shared" si="14"/>
        <v/>
      </c>
      <c r="AZ11" s="137" t="str">
        <f t="shared" si="14"/>
        <v/>
      </c>
      <c r="BA11" s="137" t="str">
        <f t="shared" si="14"/>
        <v/>
      </c>
      <c r="BB11" s="137" t="str">
        <f t="shared" si="14"/>
        <v/>
      </c>
      <c r="BC11" s="137" t="str">
        <f t="shared" si="14"/>
        <v/>
      </c>
      <c r="BD11" s="137" t="str">
        <f t="shared" si="14"/>
        <v/>
      </c>
      <c r="BE11" s="137" t="str">
        <f t="shared" si="14"/>
        <v/>
      </c>
      <c r="BF11" s="137" t="str">
        <f t="shared" si="14"/>
        <v/>
      </c>
      <c r="BG11" s="138" t="str">
        <f t="shared" si="7"/>
        <v/>
      </c>
    </row>
    <row r="12" spans="1:59" ht="16.8" outlineLevel="1">
      <c r="A12" s="206">
        <v>0</v>
      </c>
      <c r="B12" s="207">
        <v>6</v>
      </c>
      <c r="C12" s="207"/>
      <c r="D12" s="207"/>
      <c r="E12" s="208"/>
      <c r="F12" s="260" t="s">
        <v>224</v>
      </c>
      <c r="G12" s="261" t="s">
        <v>263</v>
      </c>
      <c r="H12" s="262" t="s">
        <v>252</v>
      </c>
      <c r="I12" s="210"/>
      <c r="J12" s="210"/>
      <c r="K12" s="211"/>
      <c r="L12" s="210"/>
      <c r="M12" s="210"/>
      <c r="N12" s="212"/>
      <c r="O12" s="213"/>
      <c r="P12" s="214" t="s">
        <v>215</v>
      </c>
      <c r="Q12" s="133"/>
      <c r="R12" s="134" t="str">
        <f>IF($J12="","",IF($J12&lt;=$L$2,$K12,IF($I12&lt;=$L$2,NETWORKDAYS($I12,$L$2,holiday!$C$3:$C$10)/NETWORKDAYS($I12,$J12,holiday!$C$3:$C$10)*$K12,0)))</f>
        <v/>
      </c>
      <c r="S12" s="134" t="str">
        <f t="shared" si="1"/>
        <v/>
      </c>
      <c r="T12" s="134" t="str">
        <f t="shared" si="2"/>
        <v/>
      </c>
      <c r="U12" s="135"/>
      <c r="V12" s="133"/>
      <c r="W12" s="133"/>
      <c r="Y12" s="136" t="str">
        <f t="shared" si="3"/>
        <v/>
      </c>
      <c r="Z12" s="137" t="str">
        <f t="shared" si="3"/>
        <v/>
      </c>
      <c r="AA12" s="137" t="str">
        <f t="shared" ref="AA12:AP15" si="15">IF(AA$5&lt;&gt;"周日",IF(AA$5&lt;&gt;"周六",IF($L12="","",IF(AA$4&gt;=$L12,IF(AA$4&lt;=$M12,IF($O12=1,"★",""),""),"")),""),"")</f>
        <v/>
      </c>
      <c r="AB12" s="137" t="str">
        <f t="shared" si="15"/>
        <v/>
      </c>
      <c r="AC12" s="137" t="str">
        <f t="shared" si="15"/>
        <v/>
      </c>
      <c r="AD12" s="137" t="str">
        <f t="shared" si="15"/>
        <v/>
      </c>
      <c r="AE12" s="137" t="str">
        <f t="shared" si="15"/>
        <v/>
      </c>
      <c r="AF12" s="137" t="str">
        <f t="shared" si="15"/>
        <v/>
      </c>
      <c r="AG12" s="137" t="str">
        <f t="shared" si="15"/>
        <v/>
      </c>
      <c r="AH12" s="137" t="str">
        <f t="shared" si="15"/>
        <v/>
      </c>
      <c r="AI12" s="137" t="str">
        <f t="shared" si="15"/>
        <v/>
      </c>
      <c r="AJ12" s="137" t="str">
        <f t="shared" si="15"/>
        <v/>
      </c>
      <c r="AK12" s="137" t="str">
        <f t="shared" si="15"/>
        <v/>
      </c>
      <c r="AL12" s="137" t="str">
        <f t="shared" si="15"/>
        <v/>
      </c>
      <c r="AM12" s="137" t="str">
        <f t="shared" si="15"/>
        <v/>
      </c>
      <c r="AN12" s="137" t="str">
        <f t="shared" si="15"/>
        <v/>
      </c>
      <c r="AO12" s="137" t="str">
        <f t="shared" ref="AO12:BF27" si="16">IF(AO$5&lt;&gt;"周日",IF(AO$5&lt;&gt;"周六",IF($L12="","",IF(AO$4&gt;=$L12,IF(AO$4&lt;=$M12,IF($O12=1,"★",""),""),"")),""),"")</f>
        <v/>
      </c>
      <c r="AP12" s="137" t="str">
        <f t="shared" si="16"/>
        <v/>
      </c>
      <c r="AQ12" s="137" t="str">
        <f t="shared" si="16"/>
        <v/>
      </c>
      <c r="AR12" s="137" t="str">
        <f t="shared" si="16"/>
        <v/>
      </c>
      <c r="AS12" s="137" t="str">
        <f t="shared" si="16"/>
        <v/>
      </c>
      <c r="AT12" s="137" t="str">
        <f t="shared" si="16"/>
        <v/>
      </c>
      <c r="AU12" s="137" t="str">
        <f t="shared" si="16"/>
        <v/>
      </c>
      <c r="AV12" s="137" t="str">
        <f t="shared" si="16"/>
        <v/>
      </c>
      <c r="AW12" s="137" t="str">
        <f t="shared" si="16"/>
        <v/>
      </c>
      <c r="AX12" s="137" t="str">
        <f t="shared" si="16"/>
        <v/>
      </c>
      <c r="AY12" s="137" t="str">
        <f t="shared" si="16"/>
        <v/>
      </c>
      <c r="AZ12" s="137" t="str">
        <f t="shared" si="16"/>
        <v/>
      </c>
      <c r="BA12" s="137" t="str">
        <f t="shared" si="16"/>
        <v/>
      </c>
      <c r="BB12" s="137" t="str">
        <f t="shared" si="16"/>
        <v/>
      </c>
      <c r="BC12" s="137" t="str">
        <f t="shared" si="16"/>
        <v/>
      </c>
      <c r="BD12" s="137" t="str">
        <f t="shared" si="16"/>
        <v/>
      </c>
      <c r="BE12" s="137" t="str">
        <f t="shared" si="16"/>
        <v/>
      </c>
      <c r="BF12" s="137" t="str">
        <f t="shared" si="16"/>
        <v/>
      </c>
      <c r="BG12" s="138" t="str">
        <f t="shared" si="7"/>
        <v/>
      </c>
    </row>
    <row r="13" spans="1:59" ht="16.8" outlineLevel="1">
      <c r="A13" s="264">
        <v>0</v>
      </c>
      <c r="B13" s="265">
        <v>7</v>
      </c>
      <c r="C13" s="265"/>
      <c r="D13" s="265"/>
      <c r="E13" s="266"/>
      <c r="F13" s="267"/>
      <c r="G13" s="268"/>
      <c r="H13" s="269"/>
      <c r="I13" s="270"/>
      <c r="J13" s="270"/>
      <c r="K13" s="271"/>
      <c r="L13" s="270"/>
      <c r="M13" s="270"/>
      <c r="N13" s="272"/>
      <c r="O13" s="273"/>
      <c r="P13" s="274"/>
      <c r="Q13" s="133"/>
      <c r="R13" s="134" t="str">
        <f>IF($J13="","",IF($J13&lt;=$L$2,$K13,IF($I13&lt;=$L$2,NETWORKDAYS($I13,$L$2,holiday!$C$3:$C$10)/NETWORKDAYS($I13,$J13,holiday!$C$3:$C$10)*$K13,0)))</f>
        <v/>
      </c>
      <c r="S13" s="134" t="str">
        <f t="shared" si="1"/>
        <v/>
      </c>
      <c r="T13" s="134" t="str">
        <f t="shared" si="2"/>
        <v/>
      </c>
      <c r="U13" s="135"/>
      <c r="V13" s="133"/>
      <c r="W13" s="133"/>
      <c r="Y13" s="136" t="str">
        <f t="shared" si="3"/>
        <v/>
      </c>
      <c r="Z13" s="137" t="str">
        <f t="shared" si="3"/>
        <v/>
      </c>
      <c r="AA13" s="137" t="str">
        <f t="shared" si="15"/>
        <v/>
      </c>
      <c r="AB13" s="137" t="str">
        <f t="shared" si="15"/>
        <v/>
      </c>
      <c r="AC13" s="137" t="str">
        <f t="shared" si="15"/>
        <v/>
      </c>
      <c r="AD13" s="137" t="str">
        <f t="shared" si="15"/>
        <v/>
      </c>
      <c r="AE13" s="137" t="str">
        <f t="shared" si="15"/>
        <v/>
      </c>
      <c r="AF13" s="137" t="str">
        <f t="shared" si="15"/>
        <v/>
      </c>
      <c r="AG13" s="137" t="str">
        <f t="shared" si="15"/>
        <v/>
      </c>
      <c r="AH13" s="137" t="str">
        <f t="shared" si="15"/>
        <v/>
      </c>
      <c r="AI13" s="137" t="str">
        <f t="shared" si="15"/>
        <v/>
      </c>
      <c r="AJ13" s="137" t="str">
        <f t="shared" si="15"/>
        <v/>
      </c>
      <c r="AK13" s="137" t="str">
        <f t="shared" si="15"/>
        <v/>
      </c>
      <c r="AL13" s="137" t="str">
        <f t="shared" si="15"/>
        <v/>
      </c>
      <c r="AM13" s="137" t="str">
        <f t="shared" si="15"/>
        <v/>
      </c>
      <c r="AN13" s="137" t="str">
        <f t="shared" si="15"/>
        <v/>
      </c>
      <c r="AO13" s="137" t="str">
        <f t="shared" si="15"/>
        <v/>
      </c>
      <c r="AP13" s="137" t="str">
        <f t="shared" si="15"/>
        <v/>
      </c>
      <c r="AQ13" s="137" t="str">
        <f t="shared" ref="AQ13:BF13" si="17">IF(AQ$5&lt;&gt;"周日",IF(AQ$5&lt;&gt;"周六",IF($L13="","",IF(AQ$4&gt;=$L13,IF(AQ$4&lt;=$M13,IF($O13=1,"★",""),""),"")),""),"")</f>
        <v/>
      </c>
      <c r="AR13" s="137" t="str">
        <f t="shared" si="17"/>
        <v/>
      </c>
      <c r="AS13" s="137" t="str">
        <f t="shared" si="17"/>
        <v/>
      </c>
      <c r="AT13" s="137" t="str">
        <f t="shared" si="17"/>
        <v/>
      </c>
      <c r="AU13" s="137" t="str">
        <f t="shared" si="17"/>
        <v/>
      </c>
      <c r="AV13" s="137" t="str">
        <f t="shared" si="17"/>
        <v/>
      </c>
      <c r="AW13" s="137" t="str">
        <f t="shared" si="17"/>
        <v/>
      </c>
      <c r="AX13" s="137" t="str">
        <f t="shared" si="17"/>
        <v/>
      </c>
      <c r="AY13" s="137" t="str">
        <f t="shared" si="17"/>
        <v/>
      </c>
      <c r="AZ13" s="137" t="str">
        <f t="shared" si="17"/>
        <v/>
      </c>
      <c r="BA13" s="137" t="str">
        <f t="shared" si="17"/>
        <v/>
      </c>
      <c r="BB13" s="137" t="str">
        <f t="shared" si="17"/>
        <v/>
      </c>
      <c r="BC13" s="137" t="str">
        <f t="shared" si="17"/>
        <v/>
      </c>
      <c r="BD13" s="137" t="str">
        <f t="shared" si="17"/>
        <v/>
      </c>
      <c r="BE13" s="137" t="str">
        <f t="shared" si="17"/>
        <v/>
      </c>
      <c r="BF13" s="137" t="str">
        <f t="shared" si="17"/>
        <v/>
      </c>
      <c r="BG13" s="138" t="str">
        <f t="shared" si="7"/>
        <v/>
      </c>
    </row>
    <row r="14" spans="1:59" ht="16.8">
      <c r="A14" s="236">
        <v>1</v>
      </c>
      <c r="B14" s="237"/>
      <c r="C14" s="237"/>
      <c r="D14" s="237"/>
      <c r="E14" s="238"/>
      <c r="F14" s="239" t="s">
        <v>188</v>
      </c>
      <c r="G14" s="240"/>
      <c r="H14" s="241"/>
      <c r="I14" s="242">
        <v>43780</v>
      </c>
      <c r="J14" s="242">
        <v>43784</v>
      </c>
      <c r="K14" s="243"/>
      <c r="L14" s="244"/>
      <c r="M14" s="245"/>
      <c r="N14" s="246"/>
      <c r="O14" s="245"/>
      <c r="P14" s="247"/>
      <c r="Q14" s="133"/>
      <c r="R14" s="134">
        <f>IF($J14="","",IF($J14&lt;=$L$2,$K14,IF($I14&lt;=$L$2,NETWORKDAYS($I14,$L$2,holiday!$C$3:$C$10)/NETWORKDAYS($I14,$J14,holiday!$C$3:$C$10)*$K14,0)))</f>
        <v>0</v>
      </c>
      <c r="S14" s="134">
        <f t="shared" si="1"/>
        <v>0</v>
      </c>
      <c r="T14" s="134">
        <f t="shared" si="2"/>
        <v>0</v>
      </c>
      <c r="U14" s="135"/>
      <c r="V14" s="133"/>
      <c r="W14" s="133"/>
      <c r="Y14" s="136" t="str">
        <f>IF(Y$5&lt;&gt;"周日",IF(Y$5&lt;&gt;"周六",IF($L14="","",IF(Y$4&gt;=$L14,IF(Y$4&lt;=$M14,IF($O14=1,"★",""),""),"")),""),"")</f>
        <v/>
      </c>
      <c r="Z14" s="137" t="str">
        <f>IF(Z$5&lt;&gt;"周日",IF(Z$5&lt;&gt;"周六",IF($L14="","",IF(Z$4&gt;=$L14,IF(Z$4&lt;=$M14,IF($O14=1,"★",""),""),"")),""),"")</f>
        <v/>
      </c>
      <c r="AA14" s="137" t="str">
        <f t="shared" si="15"/>
        <v/>
      </c>
      <c r="AB14" s="137" t="str">
        <f t="shared" si="15"/>
        <v/>
      </c>
      <c r="AC14" s="137" t="str">
        <f t="shared" si="15"/>
        <v/>
      </c>
      <c r="AD14" s="137" t="str">
        <f t="shared" si="15"/>
        <v/>
      </c>
      <c r="AE14" s="137" t="str">
        <f t="shared" si="15"/>
        <v/>
      </c>
      <c r="AF14" s="137" t="str">
        <f t="shared" si="15"/>
        <v/>
      </c>
      <c r="AG14" s="137" t="str">
        <f t="shared" si="15"/>
        <v/>
      </c>
      <c r="AH14" s="137" t="str">
        <f t="shared" si="15"/>
        <v/>
      </c>
      <c r="AI14" s="137" t="str">
        <f t="shared" si="15"/>
        <v/>
      </c>
      <c r="AJ14" s="137" t="str">
        <f t="shared" si="15"/>
        <v/>
      </c>
      <c r="AK14" s="137" t="str">
        <f t="shared" si="15"/>
        <v/>
      </c>
      <c r="AL14" s="137" t="str">
        <f t="shared" si="15"/>
        <v/>
      </c>
      <c r="AM14" s="137" t="str">
        <f t="shared" si="15"/>
        <v/>
      </c>
      <c r="AN14" s="137" t="str">
        <f t="shared" si="15"/>
        <v/>
      </c>
      <c r="AO14" s="137" t="str">
        <f t="shared" ref="AO14:AP28" si="18">IF(AO$5&lt;&gt;"周日",IF(AO$5&lt;&gt;"周六",IF($L14="","",IF(AO$4&gt;=$L14,IF(AO$4&lt;=$M14,IF($O14=1,"★",""),""),"")),""),"")</f>
        <v/>
      </c>
      <c r="AP14" s="137" t="str">
        <f t="shared" si="18"/>
        <v/>
      </c>
      <c r="AQ14" s="137" t="str">
        <f t="shared" si="16"/>
        <v/>
      </c>
      <c r="AR14" s="137" t="str">
        <f t="shared" si="16"/>
        <v/>
      </c>
      <c r="AS14" s="137" t="str">
        <f t="shared" si="16"/>
        <v/>
      </c>
      <c r="AT14" s="137" t="str">
        <f t="shared" si="16"/>
        <v/>
      </c>
      <c r="AU14" s="137" t="str">
        <f t="shared" si="16"/>
        <v/>
      </c>
      <c r="AV14" s="137" t="str">
        <f t="shared" si="16"/>
        <v/>
      </c>
      <c r="AW14" s="137" t="str">
        <f t="shared" si="16"/>
        <v/>
      </c>
      <c r="AX14" s="137" t="str">
        <f t="shared" si="16"/>
        <v/>
      </c>
      <c r="AY14" s="137" t="str">
        <f t="shared" si="16"/>
        <v/>
      </c>
      <c r="AZ14" s="137" t="str">
        <f t="shared" si="16"/>
        <v/>
      </c>
      <c r="BA14" s="137" t="str">
        <f t="shared" si="16"/>
        <v/>
      </c>
      <c r="BB14" s="137" t="str">
        <f t="shared" si="16"/>
        <v/>
      </c>
      <c r="BC14" s="137" t="str">
        <f t="shared" si="16"/>
        <v/>
      </c>
      <c r="BD14" s="137" t="str">
        <f t="shared" si="16"/>
        <v/>
      </c>
      <c r="BE14" s="137" t="str">
        <f t="shared" si="16"/>
        <v/>
      </c>
      <c r="BF14" s="137" t="str">
        <f t="shared" si="16"/>
        <v/>
      </c>
      <c r="BG14" s="138" t="str">
        <f t="shared" si="7"/>
        <v/>
      </c>
    </row>
    <row r="15" spans="1:59" ht="16.8" outlineLevel="1">
      <c r="A15" s="248">
        <v>1</v>
      </c>
      <c r="B15" s="249">
        <v>1</v>
      </c>
      <c r="C15" s="249"/>
      <c r="D15" s="249"/>
      <c r="E15" s="250"/>
      <c r="F15" s="259" t="s">
        <v>221</v>
      </c>
      <c r="G15" s="251"/>
      <c r="H15" s="252"/>
      <c r="I15" s="253">
        <v>43780</v>
      </c>
      <c r="J15" s="253">
        <v>43784</v>
      </c>
      <c r="K15" s="254"/>
      <c r="L15" s="255"/>
      <c r="M15" s="256"/>
      <c r="N15" s="257"/>
      <c r="O15" s="256"/>
      <c r="P15" s="258"/>
      <c r="Q15" s="133"/>
      <c r="R15" s="134">
        <f>IF($J15="","",IF($J15&lt;=$L$2,$K15,IF($I15&lt;=$L$2,NETWORKDAYS($I15,$L$2,holiday!$C$3:$C$10)/NETWORKDAYS($I15,$J15,holiday!$C$3:$C$10)*$K15,0)))</f>
        <v>0</v>
      </c>
      <c r="S15" s="134">
        <f t="shared" si="1"/>
        <v>0</v>
      </c>
      <c r="T15" s="134">
        <f t="shared" si="2"/>
        <v>0</v>
      </c>
      <c r="U15" s="135"/>
      <c r="V15" s="133"/>
      <c r="W15" s="133"/>
      <c r="Y15" s="136" t="str">
        <f>IF(Y$5&lt;&gt;"周日",IF(Y$5&lt;&gt;"周六",IF($L15="","",IF(Y$4&gt;=$L15,IF(Y$4&lt;=$M15,IF($O15=1,"★",""),""),"")),""),"")</f>
        <v/>
      </c>
      <c r="Z15" s="137" t="str">
        <f>IF(Z$5&lt;&gt;"周日",IF(Z$5&lt;&gt;"周六",IF($L15="","",IF(Z$4&gt;=$L15,IF(Z$4&lt;=$M15,IF($O15=1,"★",""),""),"")),""),"")</f>
        <v/>
      </c>
      <c r="AA15" s="137" t="str">
        <f t="shared" si="15"/>
        <v/>
      </c>
      <c r="AB15" s="137" t="str">
        <f t="shared" si="15"/>
        <v/>
      </c>
      <c r="AC15" s="137" t="str">
        <f t="shared" si="15"/>
        <v/>
      </c>
      <c r="AD15" s="137" t="str">
        <f t="shared" si="15"/>
        <v/>
      </c>
      <c r="AE15" s="137" t="str">
        <f t="shared" si="15"/>
        <v/>
      </c>
      <c r="AF15" s="137" t="str">
        <f t="shared" si="15"/>
        <v/>
      </c>
      <c r="AG15" s="137" t="str">
        <f t="shared" si="15"/>
        <v/>
      </c>
      <c r="AH15" s="137" t="str">
        <f t="shared" si="15"/>
        <v/>
      </c>
      <c r="AI15" s="137" t="str">
        <f t="shared" si="15"/>
        <v/>
      </c>
      <c r="AJ15" s="137" t="str">
        <f t="shared" si="15"/>
        <v/>
      </c>
      <c r="AK15" s="137" t="str">
        <f t="shared" si="15"/>
        <v/>
      </c>
      <c r="AL15" s="137" t="str">
        <f t="shared" si="15"/>
        <v/>
      </c>
      <c r="AM15" s="137" t="str">
        <f t="shared" si="15"/>
        <v/>
      </c>
      <c r="AN15" s="137" t="str">
        <f t="shared" si="15"/>
        <v/>
      </c>
      <c r="AO15" s="137" t="str">
        <f t="shared" si="18"/>
        <v/>
      </c>
      <c r="AP15" s="137" t="str">
        <f t="shared" si="18"/>
        <v/>
      </c>
      <c r="AQ15" s="137" t="str">
        <f t="shared" si="16"/>
        <v/>
      </c>
      <c r="AR15" s="137" t="str">
        <f t="shared" si="16"/>
        <v/>
      </c>
      <c r="AS15" s="137" t="str">
        <f t="shared" si="16"/>
        <v/>
      </c>
      <c r="AT15" s="137" t="str">
        <f t="shared" si="16"/>
        <v/>
      </c>
      <c r="AU15" s="137" t="str">
        <f t="shared" si="16"/>
        <v/>
      </c>
      <c r="AV15" s="137" t="str">
        <f t="shared" si="16"/>
        <v/>
      </c>
      <c r="AW15" s="137" t="str">
        <f t="shared" si="16"/>
        <v/>
      </c>
      <c r="AX15" s="137" t="str">
        <f t="shared" si="16"/>
        <v/>
      </c>
      <c r="AY15" s="137" t="str">
        <f t="shared" si="16"/>
        <v/>
      </c>
      <c r="AZ15" s="137" t="str">
        <f t="shared" si="16"/>
        <v/>
      </c>
      <c r="BA15" s="137" t="str">
        <f t="shared" si="16"/>
        <v/>
      </c>
      <c r="BB15" s="137" t="str">
        <f t="shared" si="16"/>
        <v/>
      </c>
      <c r="BC15" s="137" t="str">
        <f t="shared" si="16"/>
        <v/>
      </c>
      <c r="BD15" s="137" t="str">
        <f t="shared" si="16"/>
        <v/>
      </c>
      <c r="BE15" s="137" t="str">
        <f t="shared" si="16"/>
        <v/>
      </c>
      <c r="BF15" s="137" t="str">
        <f t="shared" si="16"/>
        <v/>
      </c>
      <c r="BG15" s="138" t="str">
        <f t="shared" si="7"/>
        <v/>
      </c>
    </row>
    <row r="16" spans="1:59" ht="16.8" outlineLevel="1">
      <c r="A16" s="165">
        <v>1</v>
      </c>
      <c r="B16" s="166">
        <v>1</v>
      </c>
      <c r="C16" s="166">
        <v>1</v>
      </c>
      <c r="D16" s="166"/>
      <c r="E16" s="167"/>
      <c r="F16" s="222" t="s">
        <v>228</v>
      </c>
      <c r="G16" s="233" t="s">
        <v>301</v>
      </c>
      <c r="H16" s="225" t="s">
        <v>266</v>
      </c>
      <c r="I16" s="169">
        <v>43780</v>
      </c>
      <c r="J16" s="169">
        <v>43784</v>
      </c>
      <c r="K16" s="170">
        <v>0</v>
      </c>
      <c r="L16" s="169"/>
      <c r="M16" s="169"/>
      <c r="N16" s="171"/>
      <c r="O16" s="172"/>
      <c r="P16" s="173"/>
      <c r="Q16" s="133"/>
      <c r="R16" s="134">
        <f>IF($J16="","",IF($J16&lt;=$L$2,$K16,IF($I16&lt;=$L$2,NETWORKDAYS($I16,$L$2,holiday!$C$3:$C$10)/NETWORKDAYS($I16,$J16,holiday!$C$3:$C$10)*$K16,0)))</f>
        <v>0</v>
      </c>
      <c r="S16" s="134">
        <f t="shared" si="1"/>
        <v>0</v>
      </c>
      <c r="T16" s="134">
        <f t="shared" si="2"/>
        <v>0</v>
      </c>
      <c r="U16" s="135"/>
      <c r="V16" s="133"/>
      <c r="W16" s="133"/>
      <c r="Y16" s="136" t="str">
        <f t="shared" ref="Y16:AN32" si="19">IF(Y$5&lt;&gt;"周日",IF(Y$5&lt;&gt;"周六",IF($L16="","",IF(Y$4&gt;=$L16,IF(Y$4&lt;=$M16,IF($O16=1,"★",""),""),"")),""),"")</f>
        <v/>
      </c>
      <c r="Z16" s="137" t="str">
        <f t="shared" si="19"/>
        <v/>
      </c>
      <c r="AA16" s="137" t="str">
        <f t="shared" si="19"/>
        <v/>
      </c>
      <c r="AB16" s="137" t="str">
        <f t="shared" si="19"/>
        <v/>
      </c>
      <c r="AC16" s="137" t="str">
        <f t="shared" si="19"/>
        <v/>
      </c>
      <c r="AD16" s="137" t="str">
        <f t="shared" si="19"/>
        <v/>
      </c>
      <c r="AE16" s="137" t="str">
        <f t="shared" si="19"/>
        <v/>
      </c>
      <c r="AF16" s="137" t="str">
        <f t="shared" si="19"/>
        <v/>
      </c>
      <c r="AG16" s="137" t="str">
        <f t="shared" si="19"/>
        <v/>
      </c>
      <c r="AH16" s="137" t="str">
        <f t="shared" si="19"/>
        <v/>
      </c>
      <c r="AI16" s="137" t="str">
        <f t="shared" si="19"/>
        <v/>
      </c>
      <c r="AJ16" s="137" t="str">
        <f t="shared" si="19"/>
        <v/>
      </c>
      <c r="AK16" s="137" t="str">
        <f t="shared" ref="AK16:AN28" si="20">IF(AK$5&lt;&gt;"周日",IF(AK$5&lt;&gt;"周六",IF($L16="","",IF(AK$4&gt;=$L16,IF(AK$4&lt;=$M16,IF($O16=1,"★",""),""),"")),""),"")</f>
        <v/>
      </c>
      <c r="AL16" s="137" t="str">
        <f t="shared" si="20"/>
        <v/>
      </c>
      <c r="AM16" s="137" t="str">
        <f t="shared" si="20"/>
        <v/>
      </c>
      <c r="AN16" s="137" t="str">
        <f t="shared" si="20"/>
        <v/>
      </c>
      <c r="AO16" s="137" t="str">
        <f t="shared" si="18"/>
        <v/>
      </c>
      <c r="AP16" s="137" t="str">
        <f t="shared" si="18"/>
        <v/>
      </c>
      <c r="AQ16" s="137" t="str">
        <f t="shared" si="16"/>
        <v/>
      </c>
      <c r="AR16" s="137" t="str">
        <f t="shared" si="16"/>
        <v/>
      </c>
      <c r="AS16" s="137" t="str">
        <f t="shared" si="16"/>
        <v/>
      </c>
      <c r="AT16" s="137" t="str">
        <f t="shared" si="16"/>
        <v/>
      </c>
      <c r="AU16" s="137" t="str">
        <f t="shared" si="16"/>
        <v/>
      </c>
      <c r="AV16" s="137" t="str">
        <f t="shared" si="16"/>
        <v/>
      </c>
      <c r="AW16" s="137" t="str">
        <f t="shared" si="16"/>
        <v/>
      </c>
      <c r="AX16" s="137" t="str">
        <f t="shared" si="16"/>
        <v/>
      </c>
      <c r="AY16" s="137" t="str">
        <f t="shared" si="16"/>
        <v/>
      </c>
      <c r="AZ16" s="137" t="str">
        <f t="shared" si="16"/>
        <v/>
      </c>
      <c r="BA16" s="137" t="str">
        <f t="shared" si="16"/>
        <v/>
      </c>
      <c r="BB16" s="137" t="str">
        <f t="shared" si="16"/>
        <v/>
      </c>
      <c r="BC16" s="137" t="str">
        <f t="shared" si="16"/>
        <v/>
      </c>
      <c r="BD16" s="137" t="str">
        <f t="shared" si="16"/>
        <v/>
      </c>
      <c r="BE16" s="137" t="str">
        <f t="shared" si="16"/>
        <v/>
      </c>
      <c r="BF16" s="137" t="str">
        <f t="shared" si="16"/>
        <v/>
      </c>
      <c r="BG16" s="138" t="str">
        <f t="shared" si="7"/>
        <v/>
      </c>
    </row>
    <row r="17" spans="1:59" ht="16.8" outlineLevel="1">
      <c r="A17" s="165">
        <v>1</v>
      </c>
      <c r="B17" s="166">
        <v>1</v>
      </c>
      <c r="C17" s="166">
        <v>2</v>
      </c>
      <c r="D17" s="166"/>
      <c r="E17" s="167"/>
      <c r="F17" s="222" t="s">
        <v>229</v>
      </c>
      <c r="G17" s="233" t="s">
        <v>300</v>
      </c>
      <c r="H17" s="225" t="s">
        <v>266</v>
      </c>
      <c r="I17" s="169">
        <v>43780</v>
      </c>
      <c r="J17" s="169">
        <v>43784</v>
      </c>
      <c r="K17" s="170">
        <v>0</v>
      </c>
      <c r="L17" s="169"/>
      <c r="M17" s="169"/>
      <c r="N17" s="171"/>
      <c r="O17" s="172"/>
      <c r="P17" s="173"/>
      <c r="Q17" s="133"/>
      <c r="R17" s="134">
        <f>IF($J17="","",IF($J17&lt;=$L$2,$K17,IF($I17&lt;=$L$2,NETWORKDAYS($I17,$L$2,holiday!$C$3:$C$10)/NETWORKDAYS($I17,$J17,holiday!$C$3:$C$10)*$K17,0)))</f>
        <v>0</v>
      </c>
      <c r="S17" s="134">
        <f t="shared" si="1"/>
        <v>0</v>
      </c>
      <c r="T17" s="134">
        <f t="shared" si="2"/>
        <v>0</v>
      </c>
      <c r="U17" s="135"/>
      <c r="V17" s="133"/>
      <c r="W17" s="133"/>
      <c r="Y17" s="136" t="str">
        <f t="shared" si="19"/>
        <v/>
      </c>
      <c r="Z17" s="137" t="str">
        <f t="shared" si="19"/>
        <v/>
      </c>
      <c r="AA17" s="137" t="str">
        <f t="shared" si="19"/>
        <v/>
      </c>
      <c r="AB17" s="137" t="str">
        <f t="shared" si="19"/>
        <v/>
      </c>
      <c r="AC17" s="137" t="str">
        <f t="shared" si="19"/>
        <v/>
      </c>
      <c r="AD17" s="137" t="str">
        <f t="shared" si="19"/>
        <v/>
      </c>
      <c r="AE17" s="137" t="str">
        <f t="shared" si="19"/>
        <v/>
      </c>
      <c r="AF17" s="137" t="str">
        <f t="shared" si="19"/>
        <v/>
      </c>
      <c r="AG17" s="137" t="str">
        <f t="shared" si="19"/>
        <v/>
      </c>
      <c r="AH17" s="137" t="str">
        <f t="shared" si="19"/>
        <v/>
      </c>
      <c r="AI17" s="137" t="str">
        <f t="shared" si="19"/>
        <v/>
      </c>
      <c r="AJ17" s="137" t="str">
        <f t="shared" si="19"/>
        <v/>
      </c>
      <c r="AK17" s="137" t="str">
        <f t="shared" si="20"/>
        <v/>
      </c>
      <c r="AL17" s="137" t="str">
        <f t="shared" si="20"/>
        <v/>
      </c>
      <c r="AM17" s="137" t="str">
        <f t="shared" si="20"/>
        <v/>
      </c>
      <c r="AN17" s="137" t="str">
        <f t="shared" si="20"/>
        <v/>
      </c>
      <c r="AO17" s="137" t="str">
        <f t="shared" si="18"/>
        <v/>
      </c>
      <c r="AP17" s="137" t="str">
        <f t="shared" si="18"/>
        <v/>
      </c>
      <c r="AQ17" s="137" t="str">
        <f t="shared" si="16"/>
        <v/>
      </c>
      <c r="AR17" s="137" t="str">
        <f t="shared" si="16"/>
        <v/>
      </c>
      <c r="AS17" s="137" t="str">
        <f t="shared" si="16"/>
        <v/>
      </c>
      <c r="AT17" s="137" t="str">
        <f t="shared" si="16"/>
        <v/>
      </c>
      <c r="AU17" s="137" t="str">
        <f t="shared" si="16"/>
        <v/>
      </c>
      <c r="AV17" s="137" t="str">
        <f t="shared" si="16"/>
        <v/>
      </c>
      <c r="AW17" s="137" t="str">
        <f t="shared" si="16"/>
        <v/>
      </c>
      <c r="AX17" s="137" t="str">
        <f t="shared" si="16"/>
        <v/>
      </c>
      <c r="AY17" s="137" t="str">
        <f t="shared" si="16"/>
        <v/>
      </c>
      <c r="AZ17" s="137" t="str">
        <f t="shared" si="16"/>
        <v/>
      </c>
      <c r="BA17" s="137" t="str">
        <f t="shared" si="16"/>
        <v/>
      </c>
      <c r="BB17" s="137" t="str">
        <f t="shared" si="16"/>
        <v/>
      </c>
      <c r="BC17" s="137" t="str">
        <f t="shared" si="16"/>
        <v/>
      </c>
      <c r="BD17" s="137" t="str">
        <f t="shared" si="16"/>
        <v/>
      </c>
      <c r="BE17" s="137" t="str">
        <f t="shared" si="16"/>
        <v/>
      </c>
      <c r="BF17" s="137" t="str">
        <f t="shared" si="16"/>
        <v/>
      </c>
      <c r="BG17" s="138" t="str">
        <f t="shared" si="7"/>
        <v/>
      </c>
    </row>
    <row r="18" spans="1:59" ht="16.8" outlineLevel="1">
      <c r="A18" s="165">
        <v>1</v>
      </c>
      <c r="B18" s="166">
        <v>1</v>
      </c>
      <c r="C18" s="166">
        <v>3</v>
      </c>
      <c r="D18" s="166"/>
      <c r="E18" s="167"/>
      <c r="F18" s="222" t="s">
        <v>195</v>
      </c>
      <c r="G18" s="233" t="s">
        <v>265</v>
      </c>
      <c r="H18" s="225" t="s">
        <v>213</v>
      </c>
      <c r="I18" s="169">
        <v>43780</v>
      </c>
      <c r="J18" s="169">
        <v>43784</v>
      </c>
      <c r="K18" s="170">
        <v>0</v>
      </c>
      <c r="L18" s="169"/>
      <c r="M18" s="169"/>
      <c r="N18" s="171"/>
      <c r="O18" s="172"/>
      <c r="P18" s="173"/>
      <c r="Q18" s="133"/>
      <c r="R18" s="134">
        <f>IF($J18="","",IF($J18&lt;=$L$2,$K18,IF($I18&lt;=$L$2,NETWORKDAYS($I18,$L$2,holiday!$C$3:$C$10)/NETWORKDAYS($I18,$J18,holiday!$C$3:$C$10)*$K18,0)))</f>
        <v>0</v>
      </c>
      <c r="S18" s="134">
        <f t="shared" si="1"/>
        <v>0</v>
      </c>
      <c r="T18" s="134">
        <f t="shared" si="2"/>
        <v>0</v>
      </c>
      <c r="U18" s="135"/>
      <c r="V18" s="133"/>
      <c r="W18" s="133"/>
      <c r="Y18" s="136" t="str">
        <f t="shared" si="19"/>
        <v/>
      </c>
      <c r="Z18" s="137" t="str">
        <f t="shared" si="19"/>
        <v/>
      </c>
      <c r="AA18" s="137" t="str">
        <f t="shared" si="19"/>
        <v/>
      </c>
      <c r="AB18" s="137" t="str">
        <f t="shared" si="19"/>
        <v/>
      </c>
      <c r="AC18" s="137" t="str">
        <f t="shared" si="19"/>
        <v/>
      </c>
      <c r="AD18" s="137" t="str">
        <f t="shared" si="19"/>
        <v/>
      </c>
      <c r="AE18" s="137" t="str">
        <f t="shared" si="19"/>
        <v/>
      </c>
      <c r="AF18" s="137" t="str">
        <f t="shared" si="19"/>
        <v/>
      </c>
      <c r="AG18" s="137" t="str">
        <f t="shared" si="19"/>
        <v/>
      </c>
      <c r="AH18" s="137" t="str">
        <f t="shared" si="19"/>
        <v/>
      </c>
      <c r="AI18" s="137" t="str">
        <f t="shared" si="19"/>
        <v/>
      </c>
      <c r="AJ18" s="137" t="str">
        <f t="shared" si="19"/>
        <v/>
      </c>
      <c r="AK18" s="137" t="str">
        <f t="shared" si="20"/>
        <v/>
      </c>
      <c r="AL18" s="137" t="str">
        <f t="shared" si="20"/>
        <v/>
      </c>
      <c r="AM18" s="137" t="str">
        <f t="shared" si="20"/>
        <v/>
      </c>
      <c r="AN18" s="137" t="str">
        <f t="shared" si="20"/>
        <v/>
      </c>
      <c r="AO18" s="137" t="str">
        <f t="shared" si="18"/>
        <v/>
      </c>
      <c r="AP18" s="137" t="str">
        <f t="shared" si="18"/>
        <v/>
      </c>
      <c r="AQ18" s="137" t="str">
        <f t="shared" ref="AQ18:BF18" si="21">IF(AQ$5&lt;&gt;"周日",IF(AQ$5&lt;&gt;"周六",IF($L18="","",IF(AQ$4&gt;=$L18,IF(AQ$4&lt;=$M18,IF($O18=1,"★",""),""),"")),""),"")</f>
        <v/>
      </c>
      <c r="AR18" s="137" t="str">
        <f t="shared" si="21"/>
        <v/>
      </c>
      <c r="AS18" s="137" t="str">
        <f t="shared" si="21"/>
        <v/>
      </c>
      <c r="AT18" s="137" t="str">
        <f t="shared" si="21"/>
        <v/>
      </c>
      <c r="AU18" s="137" t="str">
        <f t="shared" si="21"/>
        <v/>
      </c>
      <c r="AV18" s="137" t="str">
        <f t="shared" si="21"/>
        <v/>
      </c>
      <c r="AW18" s="137" t="str">
        <f t="shared" si="21"/>
        <v/>
      </c>
      <c r="AX18" s="137" t="str">
        <f t="shared" si="21"/>
        <v/>
      </c>
      <c r="AY18" s="137" t="str">
        <f t="shared" si="21"/>
        <v/>
      </c>
      <c r="AZ18" s="137" t="str">
        <f t="shared" si="21"/>
        <v/>
      </c>
      <c r="BA18" s="137" t="str">
        <f t="shared" si="21"/>
        <v/>
      </c>
      <c r="BB18" s="137" t="str">
        <f t="shared" si="21"/>
        <v/>
      </c>
      <c r="BC18" s="137" t="str">
        <f t="shared" si="21"/>
        <v/>
      </c>
      <c r="BD18" s="137" t="str">
        <f t="shared" si="21"/>
        <v/>
      </c>
      <c r="BE18" s="137" t="str">
        <f t="shared" si="21"/>
        <v/>
      </c>
      <c r="BF18" s="137" t="str">
        <f t="shared" si="21"/>
        <v/>
      </c>
      <c r="BG18" s="138" t="str">
        <f t="shared" si="7"/>
        <v/>
      </c>
    </row>
    <row r="19" spans="1:59" ht="16.8" outlineLevel="1">
      <c r="A19" s="165">
        <v>1</v>
      </c>
      <c r="B19" s="166">
        <v>1</v>
      </c>
      <c r="C19" s="166">
        <v>4</v>
      </c>
      <c r="D19" s="166"/>
      <c r="E19" s="167"/>
      <c r="F19" s="222" t="s">
        <v>239</v>
      </c>
      <c r="G19" s="233" t="s">
        <v>300</v>
      </c>
      <c r="H19" s="225" t="s">
        <v>266</v>
      </c>
      <c r="I19" s="169">
        <v>43780</v>
      </c>
      <c r="J19" s="169">
        <v>43784</v>
      </c>
      <c r="K19" s="170">
        <v>0</v>
      </c>
      <c r="L19" s="169"/>
      <c r="M19" s="169"/>
      <c r="N19" s="171"/>
      <c r="O19" s="172"/>
      <c r="P19" s="173"/>
      <c r="Q19" s="133"/>
      <c r="R19" s="134">
        <f>IF($J19="","",IF($J19&lt;=$L$2,$K19,IF($I19&lt;=$L$2,NETWORKDAYS($I19,$L$2,holiday!$C$3:$C$10)/NETWORKDAYS($I19,$J19,holiday!$C$3:$C$10)*$K19,0)))</f>
        <v>0</v>
      </c>
      <c r="S19" s="134">
        <f t="shared" si="1"/>
        <v>0</v>
      </c>
      <c r="T19" s="134">
        <f t="shared" si="2"/>
        <v>0</v>
      </c>
      <c r="U19" s="135"/>
      <c r="V19" s="133"/>
      <c r="W19" s="133"/>
      <c r="Y19" s="136" t="str">
        <f t="shared" si="19"/>
        <v/>
      </c>
      <c r="Z19" s="137" t="str">
        <f t="shared" si="19"/>
        <v/>
      </c>
      <c r="AA19" s="137" t="str">
        <f t="shared" si="19"/>
        <v/>
      </c>
      <c r="AB19" s="137" t="str">
        <f t="shared" si="19"/>
        <v/>
      </c>
      <c r="AC19" s="137" t="str">
        <f t="shared" si="19"/>
        <v/>
      </c>
      <c r="AD19" s="137" t="str">
        <f t="shared" si="19"/>
        <v/>
      </c>
      <c r="AE19" s="137" t="str">
        <f t="shared" si="19"/>
        <v/>
      </c>
      <c r="AF19" s="137" t="str">
        <f t="shared" si="19"/>
        <v/>
      </c>
      <c r="AG19" s="137" t="str">
        <f t="shared" si="19"/>
        <v/>
      </c>
      <c r="AH19" s="137" t="str">
        <f t="shared" si="19"/>
        <v/>
      </c>
      <c r="AI19" s="137" t="str">
        <f t="shared" si="19"/>
        <v/>
      </c>
      <c r="AJ19" s="137" t="str">
        <f t="shared" si="19"/>
        <v/>
      </c>
      <c r="AK19" s="137" t="str">
        <f t="shared" si="20"/>
        <v/>
      </c>
      <c r="AL19" s="137" t="str">
        <f t="shared" si="20"/>
        <v/>
      </c>
      <c r="AM19" s="137" t="str">
        <f t="shared" si="20"/>
        <v/>
      </c>
      <c r="AN19" s="137" t="str">
        <f t="shared" si="20"/>
        <v/>
      </c>
      <c r="AO19" s="137" t="str">
        <f t="shared" si="18"/>
        <v/>
      </c>
      <c r="AP19" s="137" t="str">
        <f t="shared" si="18"/>
        <v/>
      </c>
      <c r="AQ19" s="137" t="str">
        <f t="shared" si="16"/>
        <v/>
      </c>
      <c r="AR19" s="137" t="str">
        <f t="shared" si="16"/>
        <v/>
      </c>
      <c r="AS19" s="137" t="str">
        <f t="shared" si="16"/>
        <v/>
      </c>
      <c r="AT19" s="137" t="str">
        <f t="shared" si="16"/>
        <v/>
      </c>
      <c r="AU19" s="137" t="str">
        <f t="shared" si="16"/>
        <v/>
      </c>
      <c r="AV19" s="137" t="str">
        <f t="shared" si="16"/>
        <v/>
      </c>
      <c r="AW19" s="137" t="str">
        <f t="shared" si="16"/>
        <v/>
      </c>
      <c r="AX19" s="137" t="str">
        <f t="shared" si="16"/>
        <v/>
      </c>
      <c r="AY19" s="137" t="str">
        <f t="shared" si="16"/>
        <v/>
      </c>
      <c r="AZ19" s="137" t="str">
        <f t="shared" si="16"/>
        <v/>
      </c>
      <c r="BA19" s="137" t="str">
        <f t="shared" si="16"/>
        <v/>
      </c>
      <c r="BB19" s="137" t="str">
        <f t="shared" si="16"/>
        <v/>
      </c>
      <c r="BC19" s="137" t="str">
        <f t="shared" si="16"/>
        <v/>
      </c>
      <c r="BD19" s="137" t="str">
        <f t="shared" si="16"/>
        <v/>
      </c>
      <c r="BE19" s="137" t="str">
        <f t="shared" si="16"/>
        <v/>
      </c>
      <c r="BF19" s="137" t="str">
        <f t="shared" si="16"/>
        <v/>
      </c>
      <c r="BG19" s="138" t="str">
        <f t="shared" si="7"/>
        <v/>
      </c>
    </row>
    <row r="20" spans="1:59" ht="16.8" outlineLevel="1">
      <c r="A20" s="165">
        <v>1</v>
      </c>
      <c r="B20" s="166">
        <v>1</v>
      </c>
      <c r="C20" s="166">
        <v>5</v>
      </c>
      <c r="D20" s="166"/>
      <c r="E20" s="167"/>
      <c r="F20" s="222" t="s">
        <v>240</v>
      </c>
      <c r="G20" s="233" t="s">
        <v>265</v>
      </c>
      <c r="H20" s="225" t="s">
        <v>213</v>
      </c>
      <c r="I20" s="169">
        <v>43780</v>
      </c>
      <c r="J20" s="169">
        <v>43784</v>
      </c>
      <c r="K20" s="170">
        <v>0</v>
      </c>
      <c r="L20" s="169"/>
      <c r="M20" s="169"/>
      <c r="N20" s="171"/>
      <c r="O20" s="172"/>
      <c r="P20" s="173"/>
      <c r="Q20" s="133"/>
      <c r="R20" s="134">
        <f>IF($J20="","",IF($J20&lt;=$L$2,$K20,IF($I20&lt;=$L$2,NETWORKDAYS($I20,$L$2,holiday!$C$3:$C$10)/NETWORKDAYS($I20,$J20,holiday!$C$3:$C$10)*$K20,0)))</f>
        <v>0</v>
      </c>
      <c r="S20" s="134">
        <f t="shared" si="1"/>
        <v>0</v>
      </c>
      <c r="T20" s="134">
        <f t="shared" si="2"/>
        <v>0</v>
      </c>
      <c r="U20" s="135"/>
      <c r="V20" s="133"/>
      <c r="W20" s="133"/>
      <c r="Y20" s="136" t="str">
        <f t="shared" si="19"/>
        <v/>
      </c>
      <c r="Z20" s="137" t="str">
        <f t="shared" si="19"/>
        <v/>
      </c>
      <c r="AA20" s="137" t="str">
        <f t="shared" si="19"/>
        <v/>
      </c>
      <c r="AB20" s="137" t="str">
        <f t="shared" si="19"/>
        <v/>
      </c>
      <c r="AC20" s="137" t="str">
        <f t="shared" si="19"/>
        <v/>
      </c>
      <c r="AD20" s="137" t="str">
        <f t="shared" si="19"/>
        <v/>
      </c>
      <c r="AE20" s="137" t="str">
        <f t="shared" si="19"/>
        <v/>
      </c>
      <c r="AF20" s="137" t="str">
        <f t="shared" si="19"/>
        <v/>
      </c>
      <c r="AG20" s="137" t="str">
        <f t="shared" si="19"/>
        <v/>
      </c>
      <c r="AH20" s="137" t="str">
        <f t="shared" si="19"/>
        <v/>
      </c>
      <c r="AI20" s="137" t="str">
        <f t="shared" si="19"/>
        <v/>
      </c>
      <c r="AJ20" s="137" t="str">
        <f t="shared" si="19"/>
        <v/>
      </c>
      <c r="AK20" s="137" t="str">
        <f t="shared" si="20"/>
        <v/>
      </c>
      <c r="AL20" s="137" t="str">
        <f t="shared" si="20"/>
        <v/>
      </c>
      <c r="AM20" s="137" t="str">
        <f t="shared" si="20"/>
        <v/>
      </c>
      <c r="AN20" s="137" t="str">
        <f t="shared" si="20"/>
        <v/>
      </c>
      <c r="AO20" s="137" t="str">
        <f t="shared" si="18"/>
        <v/>
      </c>
      <c r="AP20" s="137" t="str">
        <f t="shared" si="18"/>
        <v/>
      </c>
      <c r="AQ20" s="137" t="str">
        <f t="shared" si="16"/>
        <v/>
      </c>
      <c r="AR20" s="137" t="str">
        <f t="shared" si="16"/>
        <v/>
      </c>
      <c r="AS20" s="137" t="str">
        <f t="shared" si="16"/>
        <v/>
      </c>
      <c r="AT20" s="137" t="str">
        <f t="shared" si="16"/>
        <v/>
      </c>
      <c r="AU20" s="137" t="str">
        <f t="shared" si="16"/>
        <v/>
      </c>
      <c r="AV20" s="137" t="str">
        <f t="shared" si="16"/>
        <v/>
      </c>
      <c r="AW20" s="137" t="str">
        <f t="shared" si="16"/>
        <v/>
      </c>
      <c r="AX20" s="137" t="str">
        <f t="shared" si="16"/>
        <v/>
      </c>
      <c r="AY20" s="137" t="str">
        <f t="shared" si="16"/>
        <v/>
      </c>
      <c r="AZ20" s="137" t="str">
        <f t="shared" si="16"/>
        <v/>
      </c>
      <c r="BA20" s="137" t="str">
        <f t="shared" si="16"/>
        <v/>
      </c>
      <c r="BB20" s="137" t="str">
        <f t="shared" si="16"/>
        <v/>
      </c>
      <c r="BC20" s="137" t="str">
        <f t="shared" si="16"/>
        <v/>
      </c>
      <c r="BD20" s="137" t="str">
        <f t="shared" si="16"/>
        <v/>
      </c>
      <c r="BE20" s="137" t="str">
        <f t="shared" si="16"/>
        <v/>
      </c>
      <c r="BF20" s="137" t="str">
        <f t="shared" si="16"/>
        <v/>
      </c>
      <c r="BG20" s="138" t="str">
        <f t="shared" si="7"/>
        <v/>
      </c>
    </row>
    <row r="21" spans="1:59" ht="16.8" outlineLevel="1">
      <c r="A21" s="165">
        <v>1</v>
      </c>
      <c r="B21" s="166">
        <v>1</v>
      </c>
      <c r="C21" s="166">
        <v>6</v>
      </c>
      <c r="D21" s="166"/>
      <c r="E21" s="167"/>
      <c r="F21" s="215"/>
      <c r="G21" s="233"/>
      <c r="H21" s="225"/>
      <c r="I21" s="169"/>
      <c r="J21" s="169"/>
      <c r="K21" s="170"/>
      <c r="L21" s="169"/>
      <c r="M21" s="169"/>
      <c r="N21" s="171"/>
      <c r="O21" s="172"/>
      <c r="P21" s="173"/>
      <c r="Q21" s="133"/>
      <c r="R21" s="134" t="str">
        <f>IF($J21="","",IF($J21&lt;=$L$2,$K21,IF($I21&lt;=$L$2,NETWORKDAYS($I21,$L$2,holiday!$C$3:$C$10)/NETWORKDAYS($I21,$J21,holiday!$C$3:$C$10)*$K21,0)))</f>
        <v/>
      </c>
      <c r="S21" s="134" t="str">
        <f t="shared" si="1"/>
        <v/>
      </c>
      <c r="T21" s="134" t="str">
        <f t="shared" si="2"/>
        <v/>
      </c>
      <c r="U21" s="135"/>
      <c r="V21" s="133"/>
      <c r="W21" s="133"/>
      <c r="Y21" s="136" t="str">
        <f t="shared" si="19"/>
        <v/>
      </c>
      <c r="Z21" s="137" t="str">
        <f t="shared" si="19"/>
        <v/>
      </c>
      <c r="AA21" s="137" t="str">
        <f t="shared" si="19"/>
        <v/>
      </c>
      <c r="AB21" s="137" t="str">
        <f t="shared" si="19"/>
        <v/>
      </c>
      <c r="AC21" s="137" t="str">
        <f t="shared" si="19"/>
        <v/>
      </c>
      <c r="AD21" s="137" t="str">
        <f t="shared" si="19"/>
        <v/>
      </c>
      <c r="AE21" s="137" t="str">
        <f t="shared" si="19"/>
        <v/>
      </c>
      <c r="AF21" s="137" t="str">
        <f t="shared" si="19"/>
        <v/>
      </c>
      <c r="AG21" s="137" t="str">
        <f t="shared" si="19"/>
        <v/>
      </c>
      <c r="AH21" s="137" t="str">
        <f t="shared" si="19"/>
        <v/>
      </c>
      <c r="AI21" s="137" t="str">
        <f t="shared" si="19"/>
        <v/>
      </c>
      <c r="AJ21" s="137" t="str">
        <f t="shared" si="19"/>
        <v/>
      </c>
      <c r="AK21" s="137" t="str">
        <f t="shared" si="20"/>
        <v/>
      </c>
      <c r="AL21" s="137" t="str">
        <f t="shared" si="20"/>
        <v/>
      </c>
      <c r="AM21" s="137" t="str">
        <f t="shared" si="20"/>
        <v/>
      </c>
      <c r="AN21" s="137" t="str">
        <f t="shared" si="20"/>
        <v/>
      </c>
      <c r="AO21" s="137" t="str">
        <f t="shared" si="18"/>
        <v/>
      </c>
      <c r="AP21" s="137" t="str">
        <f t="shared" si="18"/>
        <v/>
      </c>
      <c r="AQ21" s="137" t="str">
        <f t="shared" si="16"/>
        <v/>
      </c>
      <c r="AR21" s="137" t="str">
        <f t="shared" si="16"/>
        <v/>
      </c>
      <c r="AS21" s="137" t="str">
        <f t="shared" si="16"/>
        <v/>
      </c>
      <c r="AT21" s="137" t="str">
        <f t="shared" si="16"/>
        <v/>
      </c>
      <c r="AU21" s="137" t="str">
        <f t="shared" si="16"/>
        <v/>
      </c>
      <c r="AV21" s="137" t="str">
        <f t="shared" si="16"/>
        <v/>
      </c>
      <c r="AW21" s="137" t="str">
        <f t="shared" si="16"/>
        <v/>
      </c>
      <c r="AX21" s="137" t="str">
        <f t="shared" si="16"/>
        <v/>
      </c>
      <c r="AY21" s="137" t="str">
        <f t="shared" si="16"/>
        <v/>
      </c>
      <c r="AZ21" s="137" t="str">
        <f t="shared" si="16"/>
        <v/>
      </c>
      <c r="BA21" s="137" t="str">
        <f t="shared" si="16"/>
        <v/>
      </c>
      <c r="BB21" s="137" t="str">
        <f t="shared" si="16"/>
        <v/>
      </c>
      <c r="BC21" s="137" t="str">
        <f t="shared" si="16"/>
        <v/>
      </c>
      <c r="BD21" s="137" t="str">
        <f t="shared" si="16"/>
        <v/>
      </c>
      <c r="BE21" s="137" t="str">
        <f t="shared" si="16"/>
        <v/>
      </c>
      <c r="BF21" s="137" t="str">
        <f t="shared" si="16"/>
        <v/>
      </c>
      <c r="BG21" s="138" t="str">
        <f t="shared" si="7"/>
        <v/>
      </c>
    </row>
    <row r="22" spans="1:59" ht="16.8" outlineLevel="1">
      <c r="A22" s="248">
        <v>1</v>
      </c>
      <c r="B22" s="249">
        <v>2</v>
      </c>
      <c r="C22" s="249"/>
      <c r="D22" s="249"/>
      <c r="E22" s="250"/>
      <c r="F22" s="259" t="s">
        <v>254</v>
      </c>
      <c r="G22" s="251"/>
      <c r="H22" s="252"/>
      <c r="I22" s="253"/>
      <c r="J22" s="253"/>
      <c r="K22" s="254"/>
      <c r="L22" s="255"/>
      <c r="M22" s="256"/>
      <c r="N22" s="257"/>
      <c r="O22" s="256"/>
      <c r="P22" s="258"/>
      <c r="Q22" s="133"/>
      <c r="R22" s="134" t="str">
        <f>IF($J22="","",IF($J22&lt;=$L$2,$K22,IF($I22&lt;=$L$2,NETWORKDAYS($I22,$L$2,holiday!$C$3:$C$10)/NETWORKDAYS($I22,$J22,holiday!$C$3:$C$10)*$K22,0)))</f>
        <v/>
      </c>
      <c r="S22" s="134" t="str">
        <f t="shared" si="1"/>
        <v/>
      </c>
      <c r="T22" s="134" t="str">
        <f t="shared" si="2"/>
        <v/>
      </c>
      <c r="U22" s="135"/>
      <c r="V22" s="133"/>
      <c r="W22" s="133"/>
      <c r="Y22" s="136" t="str">
        <f t="shared" si="19"/>
        <v/>
      </c>
      <c r="Z22" s="137" t="str">
        <f t="shared" si="19"/>
        <v/>
      </c>
      <c r="AA22" s="137" t="str">
        <f t="shared" si="19"/>
        <v/>
      </c>
      <c r="AB22" s="137" t="str">
        <f t="shared" si="19"/>
        <v/>
      </c>
      <c r="AC22" s="137" t="str">
        <f t="shared" si="19"/>
        <v/>
      </c>
      <c r="AD22" s="137" t="str">
        <f t="shared" si="19"/>
        <v/>
      </c>
      <c r="AE22" s="137" t="str">
        <f t="shared" si="19"/>
        <v/>
      </c>
      <c r="AF22" s="137" t="str">
        <f t="shared" si="19"/>
        <v/>
      </c>
      <c r="AG22" s="137" t="str">
        <f t="shared" si="19"/>
        <v/>
      </c>
      <c r="AH22" s="137" t="str">
        <f t="shared" si="19"/>
        <v/>
      </c>
      <c r="AI22" s="137" t="str">
        <f t="shared" si="19"/>
        <v/>
      </c>
      <c r="AJ22" s="137" t="str">
        <f t="shared" si="19"/>
        <v/>
      </c>
      <c r="AK22" s="137" t="str">
        <f t="shared" si="20"/>
        <v/>
      </c>
      <c r="AL22" s="137" t="str">
        <f t="shared" si="20"/>
        <v/>
      </c>
      <c r="AM22" s="137" t="str">
        <f t="shared" si="20"/>
        <v/>
      </c>
      <c r="AN22" s="137" t="str">
        <f t="shared" si="20"/>
        <v/>
      </c>
      <c r="AO22" s="137" t="str">
        <f t="shared" si="18"/>
        <v/>
      </c>
      <c r="AP22" s="137" t="str">
        <f t="shared" si="18"/>
        <v/>
      </c>
      <c r="AQ22" s="137" t="str">
        <f t="shared" si="16"/>
        <v/>
      </c>
      <c r="AR22" s="137" t="str">
        <f t="shared" si="16"/>
        <v/>
      </c>
      <c r="AS22" s="137" t="str">
        <f t="shared" si="16"/>
        <v/>
      </c>
      <c r="AT22" s="137" t="str">
        <f t="shared" si="16"/>
        <v/>
      </c>
      <c r="AU22" s="137" t="str">
        <f t="shared" si="16"/>
        <v/>
      </c>
      <c r="AV22" s="137" t="str">
        <f t="shared" si="16"/>
        <v/>
      </c>
      <c r="AW22" s="137" t="str">
        <f t="shared" si="16"/>
        <v/>
      </c>
      <c r="AX22" s="137" t="str">
        <f t="shared" si="16"/>
        <v/>
      </c>
      <c r="AY22" s="137" t="str">
        <f t="shared" si="16"/>
        <v/>
      </c>
      <c r="AZ22" s="137" t="str">
        <f t="shared" si="16"/>
        <v/>
      </c>
      <c r="BA22" s="137" t="str">
        <f t="shared" si="16"/>
        <v/>
      </c>
      <c r="BB22" s="137" t="str">
        <f t="shared" si="16"/>
        <v/>
      </c>
      <c r="BC22" s="137" t="str">
        <f t="shared" si="16"/>
        <v/>
      </c>
      <c r="BD22" s="137" t="str">
        <f t="shared" si="16"/>
        <v/>
      </c>
      <c r="BE22" s="137" t="str">
        <f t="shared" si="16"/>
        <v/>
      </c>
      <c r="BF22" s="137" t="str">
        <f t="shared" si="16"/>
        <v/>
      </c>
      <c r="BG22" s="138" t="str">
        <f t="shared" si="7"/>
        <v/>
      </c>
    </row>
    <row r="23" spans="1:59" ht="16.8" outlineLevel="1">
      <c r="A23" s="279">
        <v>1</v>
      </c>
      <c r="B23" s="280">
        <v>2</v>
      </c>
      <c r="C23" s="280">
        <v>1</v>
      </c>
      <c r="D23" s="280"/>
      <c r="E23" s="281"/>
      <c r="F23" s="282" t="s">
        <v>255</v>
      </c>
      <c r="G23" s="233" t="s">
        <v>301</v>
      </c>
      <c r="H23" s="225" t="s">
        <v>266</v>
      </c>
      <c r="I23" s="169">
        <v>43780</v>
      </c>
      <c r="J23" s="169">
        <v>43784</v>
      </c>
      <c r="K23" s="170">
        <v>0</v>
      </c>
      <c r="L23" s="285"/>
      <c r="M23" s="285"/>
      <c r="N23" s="287"/>
      <c r="O23" s="288"/>
      <c r="P23" s="289"/>
      <c r="Q23" s="133"/>
      <c r="R23" s="134">
        <f>IF($J23="","",IF($J23&lt;=$L$2,$K23,IF($I23&lt;=$L$2,NETWORKDAYS($I23,$L$2,holiday!$C$3:$C$10)/NETWORKDAYS($I23,$J23,holiday!$C$3:$C$10)*$K23,0)))</f>
        <v>0</v>
      </c>
      <c r="S23" s="134">
        <f t="shared" si="1"/>
        <v>0</v>
      </c>
      <c r="T23" s="134">
        <f t="shared" si="2"/>
        <v>0</v>
      </c>
      <c r="U23" s="135"/>
      <c r="V23" s="133"/>
      <c r="W23" s="133"/>
      <c r="Y23" s="136" t="str">
        <f t="shared" si="19"/>
        <v/>
      </c>
      <c r="Z23" s="137" t="str">
        <f t="shared" si="19"/>
        <v/>
      </c>
      <c r="AA23" s="137" t="str">
        <f t="shared" si="19"/>
        <v/>
      </c>
      <c r="AB23" s="137" t="str">
        <f t="shared" si="19"/>
        <v/>
      </c>
      <c r="AC23" s="137" t="str">
        <f t="shared" si="19"/>
        <v/>
      </c>
      <c r="AD23" s="137" t="str">
        <f t="shared" si="19"/>
        <v/>
      </c>
      <c r="AE23" s="137" t="str">
        <f t="shared" si="19"/>
        <v/>
      </c>
      <c r="AF23" s="137" t="str">
        <f t="shared" si="19"/>
        <v/>
      </c>
      <c r="AG23" s="137" t="str">
        <f t="shared" si="19"/>
        <v/>
      </c>
      <c r="AH23" s="137" t="str">
        <f t="shared" si="19"/>
        <v/>
      </c>
      <c r="AI23" s="137" t="str">
        <f t="shared" si="19"/>
        <v/>
      </c>
      <c r="AJ23" s="137" t="str">
        <f t="shared" si="19"/>
        <v/>
      </c>
      <c r="AK23" s="137" t="str">
        <f t="shared" si="20"/>
        <v/>
      </c>
      <c r="AL23" s="137" t="str">
        <f t="shared" si="20"/>
        <v/>
      </c>
      <c r="AM23" s="137" t="str">
        <f t="shared" si="20"/>
        <v/>
      </c>
      <c r="AN23" s="137" t="str">
        <f t="shared" si="20"/>
        <v/>
      </c>
      <c r="AO23" s="137" t="str">
        <f t="shared" si="18"/>
        <v/>
      </c>
      <c r="AP23" s="137" t="str">
        <f t="shared" si="18"/>
        <v/>
      </c>
      <c r="AQ23" s="137" t="str">
        <f t="shared" si="16"/>
        <v/>
      </c>
      <c r="AR23" s="137" t="str">
        <f t="shared" si="16"/>
        <v/>
      </c>
      <c r="AS23" s="137" t="str">
        <f t="shared" si="16"/>
        <v/>
      </c>
      <c r="AT23" s="137" t="str">
        <f t="shared" si="16"/>
        <v/>
      </c>
      <c r="AU23" s="137" t="str">
        <f t="shared" si="16"/>
        <v/>
      </c>
      <c r="AV23" s="137" t="str">
        <f t="shared" si="16"/>
        <v/>
      </c>
      <c r="AW23" s="137" t="str">
        <f t="shared" si="16"/>
        <v/>
      </c>
      <c r="AX23" s="137" t="str">
        <f t="shared" si="16"/>
        <v/>
      </c>
      <c r="AY23" s="137" t="str">
        <f t="shared" si="16"/>
        <v/>
      </c>
      <c r="AZ23" s="137" t="str">
        <f t="shared" si="16"/>
        <v/>
      </c>
      <c r="BA23" s="137" t="str">
        <f t="shared" si="16"/>
        <v/>
      </c>
      <c r="BB23" s="137" t="str">
        <f t="shared" si="16"/>
        <v/>
      </c>
      <c r="BC23" s="137" t="str">
        <f t="shared" si="16"/>
        <v/>
      </c>
      <c r="BD23" s="137" t="str">
        <f t="shared" si="16"/>
        <v/>
      </c>
      <c r="BE23" s="137" t="str">
        <f t="shared" si="16"/>
        <v/>
      </c>
      <c r="BF23" s="137" t="str">
        <f t="shared" si="16"/>
        <v/>
      </c>
      <c r="BG23" s="138" t="str">
        <f t="shared" si="7"/>
        <v/>
      </c>
    </row>
    <row r="24" spans="1:59" ht="16.8" outlineLevel="1">
      <c r="A24" s="279">
        <v>1</v>
      </c>
      <c r="B24" s="280">
        <v>2</v>
      </c>
      <c r="C24" s="280">
        <v>2</v>
      </c>
      <c r="D24" s="280"/>
      <c r="E24" s="281"/>
      <c r="F24" s="282" t="s">
        <v>256</v>
      </c>
      <c r="G24" s="233" t="s">
        <v>264</v>
      </c>
      <c r="H24" s="225" t="s">
        <v>213</v>
      </c>
      <c r="I24" s="169">
        <v>43780</v>
      </c>
      <c r="J24" s="169">
        <v>43784</v>
      </c>
      <c r="K24" s="170">
        <v>0</v>
      </c>
      <c r="L24" s="285"/>
      <c r="M24" s="285"/>
      <c r="N24" s="287"/>
      <c r="O24" s="288"/>
      <c r="P24" s="289"/>
      <c r="Q24" s="133"/>
      <c r="R24" s="134">
        <f>IF($J24="","",IF($J24&lt;=$L$2,$K24,IF($I24&lt;=$L$2,NETWORKDAYS($I24,$L$2,holiday!$C$3:$C$10)/NETWORKDAYS($I24,$J24,holiday!$C$3:$C$10)*$K24,0)))</f>
        <v>0</v>
      </c>
      <c r="S24" s="134">
        <f t="shared" si="1"/>
        <v>0</v>
      </c>
      <c r="T24" s="134">
        <f t="shared" si="2"/>
        <v>0</v>
      </c>
      <c r="U24" s="135"/>
      <c r="V24" s="133"/>
      <c r="W24" s="133"/>
      <c r="Y24" s="136" t="str">
        <f t="shared" si="19"/>
        <v/>
      </c>
      <c r="Z24" s="137" t="str">
        <f t="shared" si="19"/>
        <v/>
      </c>
      <c r="AA24" s="137" t="str">
        <f t="shared" si="19"/>
        <v/>
      </c>
      <c r="AB24" s="137" t="str">
        <f t="shared" si="19"/>
        <v/>
      </c>
      <c r="AC24" s="137" t="str">
        <f t="shared" si="19"/>
        <v/>
      </c>
      <c r="AD24" s="137" t="str">
        <f t="shared" si="19"/>
        <v/>
      </c>
      <c r="AE24" s="137" t="str">
        <f t="shared" si="19"/>
        <v/>
      </c>
      <c r="AF24" s="137" t="str">
        <f t="shared" si="19"/>
        <v/>
      </c>
      <c r="AG24" s="137" t="str">
        <f t="shared" si="19"/>
        <v/>
      </c>
      <c r="AH24" s="137" t="str">
        <f t="shared" si="19"/>
        <v/>
      </c>
      <c r="AI24" s="137" t="str">
        <f t="shared" si="19"/>
        <v/>
      </c>
      <c r="AJ24" s="137" t="str">
        <f t="shared" si="19"/>
        <v/>
      </c>
      <c r="AK24" s="137" t="str">
        <f t="shared" si="20"/>
        <v/>
      </c>
      <c r="AL24" s="137" t="str">
        <f t="shared" si="20"/>
        <v/>
      </c>
      <c r="AM24" s="137" t="str">
        <f t="shared" si="20"/>
        <v/>
      </c>
      <c r="AN24" s="137" t="str">
        <f t="shared" si="20"/>
        <v/>
      </c>
      <c r="AO24" s="137" t="str">
        <f t="shared" si="18"/>
        <v/>
      </c>
      <c r="AP24" s="137" t="str">
        <f t="shared" si="18"/>
        <v/>
      </c>
      <c r="AQ24" s="137" t="str">
        <f t="shared" si="16"/>
        <v/>
      </c>
      <c r="AR24" s="137" t="str">
        <f t="shared" si="16"/>
        <v/>
      </c>
      <c r="AS24" s="137" t="str">
        <f t="shared" si="16"/>
        <v/>
      </c>
      <c r="AT24" s="137" t="str">
        <f t="shared" si="16"/>
        <v/>
      </c>
      <c r="AU24" s="137" t="str">
        <f t="shared" si="16"/>
        <v/>
      </c>
      <c r="AV24" s="137" t="str">
        <f t="shared" si="16"/>
        <v/>
      </c>
      <c r="AW24" s="137" t="str">
        <f t="shared" si="16"/>
        <v/>
      </c>
      <c r="AX24" s="137" t="str">
        <f t="shared" si="16"/>
        <v/>
      </c>
      <c r="AY24" s="137" t="str">
        <f t="shared" si="16"/>
        <v/>
      </c>
      <c r="AZ24" s="137" t="str">
        <f t="shared" si="16"/>
        <v/>
      </c>
      <c r="BA24" s="137" t="str">
        <f t="shared" si="16"/>
        <v/>
      </c>
      <c r="BB24" s="137" t="str">
        <f t="shared" si="16"/>
        <v/>
      </c>
      <c r="BC24" s="137" t="str">
        <f t="shared" si="16"/>
        <v/>
      </c>
      <c r="BD24" s="137" t="str">
        <f t="shared" si="16"/>
        <v/>
      </c>
      <c r="BE24" s="137" t="str">
        <f t="shared" si="16"/>
        <v/>
      </c>
      <c r="BF24" s="137" t="str">
        <f t="shared" si="16"/>
        <v/>
      </c>
      <c r="BG24" s="138" t="str">
        <f t="shared" si="7"/>
        <v/>
      </c>
    </row>
    <row r="25" spans="1:59" ht="16.8" outlineLevel="1">
      <c r="A25" s="279">
        <v>1</v>
      </c>
      <c r="B25" s="280">
        <v>2</v>
      </c>
      <c r="C25" s="280">
        <v>3</v>
      </c>
      <c r="D25" s="280"/>
      <c r="E25" s="281"/>
      <c r="F25" s="282" t="s">
        <v>257</v>
      </c>
      <c r="G25" s="233" t="s">
        <v>300</v>
      </c>
      <c r="H25" s="225" t="s">
        <v>266</v>
      </c>
      <c r="I25" s="169">
        <v>43780</v>
      </c>
      <c r="J25" s="169">
        <v>43784</v>
      </c>
      <c r="K25" s="170">
        <v>0</v>
      </c>
      <c r="L25" s="285"/>
      <c r="M25" s="285"/>
      <c r="N25" s="287"/>
      <c r="O25" s="288"/>
      <c r="P25" s="289"/>
      <c r="Q25" s="133"/>
      <c r="R25" s="134">
        <f>IF($J25="","",IF($J25&lt;=$L$2,$K25,IF($I25&lt;=$L$2,NETWORKDAYS($I25,$L$2,holiday!$C$3:$C$10)/NETWORKDAYS($I25,$J25,holiday!$C$3:$C$10)*$K25,0)))</f>
        <v>0</v>
      </c>
      <c r="S25" s="134">
        <f t="shared" si="1"/>
        <v>0</v>
      </c>
      <c r="T25" s="134">
        <f t="shared" si="2"/>
        <v>0</v>
      </c>
      <c r="U25" s="135"/>
      <c r="V25" s="133"/>
      <c r="W25" s="133"/>
      <c r="Y25" s="136" t="str">
        <f t="shared" si="19"/>
        <v/>
      </c>
      <c r="Z25" s="137" t="str">
        <f t="shared" si="19"/>
        <v/>
      </c>
      <c r="AA25" s="137" t="str">
        <f t="shared" si="19"/>
        <v/>
      </c>
      <c r="AB25" s="137" t="str">
        <f t="shared" si="19"/>
        <v/>
      </c>
      <c r="AC25" s="137" t="str">
        <f t="shared" si="19"/>
        <v/>
      </c>
      <c r="AD25" s="137" t="str">
        <f t="shared" si="19"/>
        <v/>
      </c>
      <c r="AE25" s="137" t="str">
        <f t="shared" si="19"/>
        <v/>
      </c>
      <c r="AF25" s="137" t="str">
        <f t="shared" si="19"/>
        <v/>
      </c>
      <c r="AG25" s="137" t="str">
        <f t="shared" si="19"/>
        <v/>
      </c>
      <c r="AH25" s="137" t="str">
        <f t="shared" si="19"/>
        <v/>
      </c>
      <c r="AI25" s="137" t="str">
        <f t="shared" si="19"/>
        <v/>
      </c>
      <c r="AJ25" s="137" t="str">
        <f t="shared" si="19"/>
        <v/>
      </c>
      <c r="AK25" s="137" t="str">
        <f t="shared" si="20"/>
        <v/>
      </c>
      <c r="AL25" s="137" t="str">
        <f t="shared" si="20"/>
        <v/>
      </c>
      <c r="AM25" s="137" t="str">
        <f t="shared" si="20"/>
        <v/>
      </c>
      <c r="AN25" s="137" t="str">
        <f t="shared" si="20"/>
        <v/>
      </c>
      <c r="AO25" s="137" t="str">
        <f t="shared" si="18"/>
        <v/>
      </c>
      <c r="AP25" s="137" t="str">
        <f t="shared" si="18"/>
        <v/>
      </c>
      <c r="AQ25" s="137" t="str">
        <f t="shared" ref="AQ25:BF25" si="22">IF(AQ$5&lt;&gt;"周日",IF(AQ$5&lt;&gt;"周六",IF($L25="","",IF(AQ$4&gt;=$L25,IF(AQ$4&lt;=$M25,IF($O25=1,"★",""),""),"")),""),"")</f>
        <v/>
      </c>
      <c r="AR25" s="137" t="str">
        <f t="shared" si="22"/>
        <v/>
      </c>
      <c r="AS25" s="137" t="str">
        <f t="shared" si="22"/>
        <v/>
      </c>
      <c r="AT25" s="137" t="str">
        <f t="shared" si="22"/>
        <v/>
      </c>
      <c r="AU25" s="137" t="str">
        <f t="shared" si="22"/>
        <v/>
      </c>
      <c r="AV25" s="137" t="str">
        <f t="shared" si="22"/>
        <v/>
      </c>
      <c r="AW25" s="137" t="str">
        <f t="shared" si="22"/>
        <v/>
      </c>
      <c r="AX25" s="137" t="str">
        <f t="shared" si="22"/>
        <v/>
      </c>
      <c r="AY25" s="137" t="str">
        <f t="shared" si="22"/>
        <v/>
      </c>
      <c r="AZ25" s="137" t="str">
        <f t="shared" si="22"/>
        <v/>
      </c>
      <c r="BA25" s="137" t="str">
        <f t="shared" si="22"/>
        <v/>
      </c>
      <c r="BB25" s="137" t="str">
        <f t="shared" si="22"/>
        <v/>
      </c>
      <c r="BC25" s="137" t="str">
        <f t="shared" si="22"/>
        <v/>
      </c>
      <c r="BD25" s="137" t="str">
        <f t="shared" si="22"/>
        <v/>
      </c>
      <c r="BE25" s="137" t="str">
        <f t="shared" si="22"/>
        <v/>
      </c>
      <c r="BF25" s="137" t="str">
        <f t="shared" si="22"/>
        <v/>
      </c>
      <c r="BG25" s="138" t="str">
        <f t="shared" si="7"/>
        <v/>
      </c>
    </row>
    <row r="26" spans="1:59" ht="16.8" outlineLevel="1">
      <c r="A26" s="279">
        <v>1</v>
      </c>
      <c r="B26" s="280">
        <v>2</v>
      </c>
      <c r="C26" s="280">
        <v>4</v>
      </c>
      <c r="D26" s="280"/>
      <c r="E26" s="281"/>
      <c r="F26" s="282" t="s">
        <v>258</v>
      </c>
      <c r="G26" s="233" t="s">
        <v>300</v>
      </c>
      <c r="H26" s="225" t="s">
        <v>266</v>
      </c>
      <c r="I26" s="169">
        <v>43780</v>
      </c>
      <c r="J26" s="169">
        <v>43784</v>
      </c>
      <c r="K26" s="170">
        <v>0</v>
      </c>
      <c r="L26" s="285"/>
      <c r="M26" s="285"/>
      <c r="N26" s="287"/>
      <c r="O26" s="288"/>
      <c r="P26" s="290"/>
      <c r="Q26" s="133"/>
      <c r="R26" s="134">
        <f>IF($J26="","",IF($J26&lt;=$L$2,$K26,IF($I26&lt;=$L$2,NETWORKDAYS($I26,$L$2,holiday!$C$3:$C$10)/NETWORKDAYS($I26,$J26,holiday!$C$3:$C$10)*$K26,0)))</f>
        <v>0</v>
      </c>
      <c r="S26" s="134">
        <f t="shared" si="1"/>
        <v>0</v>
      </c>
      <c r="T26" s="134">
        <f t="shared" si="2"/>
        <v>0</v>
      </c>
      <c r="U26" s="135"/>
      <c r="V26" s="133"/>
      <c r="W26" s="133"/>
      <c r="Y26" s="136" t="str">
        <f t="shared" si="19"/>
        <v/>
      </c>
      <c r="Z26" s="137" t="str">
        <f t="shared" si="19"/>
        <v/>
      </c>
      <c r="AA26" s="137" t="str">
        <f t="shared" si="19"/>
        <v/>
      </c>
      <c r="AB26" s="137" t="str">
        <f t="shared" si="19"/>
        <v/>
      </c>
      <c r="AC26" s="137" t="str">
        <f t="shared" si="19"/>
        <v/>
      </c>
      <c r="AD26" s="137" t="str">
        <f t="shared" si="19"/>
        <v/>
      </c>
      <c r="AE26" s="137" t="str">
        <f t="shared" si="19"/>
        <v/>
      </c>
      <c r="AF26" s="137" t="str">
        <f t="shared" si="19"/>
        <v/>
      </c>
      <c r="AG26" s="137" t="str">
        <f t="shared" si="19"/>
        <v/>
      </c>
      <c r="AH26" s="137" t="str">
        <f t="shared" si="19"/>
        <v/>
      </c>
      <c r="AI26" s="137" t="str">
        <f t="shared" si="19"/>
        <v/>
      </c>
      <c r="AJ26" s="137" t="str">
        <f t="shared" si="19"/>
        <v/>
      </c>
      <c r="AK26" s="137" t="str">
        <f t="shared" si="20"/>
        <v/>
      </c>
      <c r="AL26" s="137" t="str">
        <f t="shared" si="20"/>
        <v/>
      </c>
      <c r="AM26" s="137" t="str">
        <f t="shared" si="20"/>
        <v/>
      </c>
      <c r="AN26" s="137" t="str">
        <f t="shared" si="20"/>
        <v/>
      </c>
      <c r="AO26" s="137" t="str">
        <f t="shared" si="18"/>
        <v/>
      </c>
      <c r="AP26" s="137" t="str">
        <f t="shared" si="18"/>
        <v/>
      </c>
      <c r="AQ26" s="137" t="str">
        <f t="shared" si="16"/>
        <v/>
      </c>
      <c r="AR26" s="137" t="str">
        <f t="shared" si="16"/>
        <v/>
      </c>
      <c r="AS26" s="137" t="str">
        <f t="shared" si="16"/>
        <v/>
      </c>
      <c r="AT26" s="137" t="str">
        <f t="shared" si="16"/>
        <v/>
      </c>
      <c r="AU26" s="137" t="str">
        <f t="shared" si="16"/>
        <v/>
      </c>
      <c r="AV26" s="137" t="str">
        <f t="shared" si="16"/>
        <v/>
      </c>
      <c r="AW26" s="137" t="str">
        <f t="shared" si="16"/>
        <v/>
      </c>
      <c r="AX26" s="137" t="str">
        <f t="shared" si="16"/>
        <v/>
      </c>
      <c r="AY26" s="137" t="str">
        <f t="shared" si="16"/>
        <v/>
      </c>
      <c r="AZ26" s="137" t="str">
        <f t="shared" si="16"/>
        <v/>
      </c>
      <c r="BA26" s="137" t="str">
        <f t="shared" si="16"/>
        <v/>
      </c>
      <c r="BB26" s="137" t="str">
        <f t="shared" si="16"/>
        <v/>
      </c>
      <c r="BC26" s="137" t="str">
        <f t="shared" si="16"/>
        <v/>
      </c>
      <c r="BD26" s="137" t="str">
        <f t="shared" si="16"/>
        <v/>
      </c>
      <c r="BE26" s="137" t="str">
        <f t="shared" si="16"/>
        <v/>
      </c>
      <c r="BF26" s="137" t="str">
        <f t="shared" si="16"/>
        <v/>
      </c>
      <c r="BG26" s="138" t="str">
        <f t="shared" si="7"/>
        <v/>
      </c>
    </row>
    <row r="27" spans="1:59" ht="16.8" outlineLevel="1">
      <c r="A27" s="279">
        <v>1</v>
      </c>
      <c r="B27" s="280">
        <v>2</v>
      </c>
      <c r="C27" s="280">
        <v>5</v>
      </c>
      <c r="D27" s="280"/>
      <c r="E27" s="281"/>
      <c r="F27" s="282" t="s">
        <v>259</v>
      </c>
      <c r="G27" s="233" t="s">
        <v>264</v>
      </c>
      <c r="H27" s="225" t="s">
        <v>213</v>
      </c>
      <c r="I27" s="169">
        <v>43780</v>
      </c>
      <c r="J27" s="169">
        <v>43784</v>
      </c>
      <c r="K27" s="170">
        <v>0</v>
      </c>
      <c r="L27" s="285"/>
      <c r="M27" s="285"/>
      <c r="N27" s="287"/>
      <c r="O27" s="288"/>
      <c r="P27" s="290"/>
      <c r="Q27" s="133"/>
      <c r="R27" s="134">
        <f>IF($J27="","",IF($J27&lt;=$L$2,$K27,IF($I27&lt;=$L$2,NETWORKDAYS($I27,$L$2,holiday!$C$3:$C$10)/NETWORKDAYS($I27,$J27,holiday!$C$3:$C$10)*$K27,0)))</f>
        <v>0</v>
      </c>
      <c r="S27" s="134">
        <f t="shared" si="1"/>
        <v>0</v>
      </c>
      <c r="T27" s="134">
        <f t="shared" si="2"/>
        <v>0</v>
      </c>
      <c r="U27" s="135"/>
      <c r="V27" s="133"/>
      <c r="W27" s="133"/>
      <c r="Y27" s="136" t="str">
        <f t="shared" si="19"/>
        <v/>
      </c>
      <c r="Z27" s="137" t="str">
        <f t="shared" si="19"/>
        <v/>
      </c>
      <c r="AA27" s="137" t="str">
        <f t="shared" si="19"/>
        <v/>
      </c>
      <c r="AB27" s="137" t="str">
        <f t="shared" si="19"/>
        <v/>
      </c>
      <c r="AC27" s="137" t="str">
        <f t="shared" si="19"/>
        <v/>
      </c>
      <c r="AD27" s="137" t="str">
        <f t="shared" si="19"/>
        <v/>
      </c>
      <c r="AE27" s="137" t="str">
        <f t="shared" si="19"/>
        <v/>
      </c>
      <c r="AF27" s="137" t="str">
        <f t="shared" si="19"/>
        <v/>
      </c>
      <c r="AG27" s="137" t="str">
        <f t="shared" si="19"/>
        <v/>
      </c>
      <c r="AH27" s="137" t="str">
        <f t="shared" si="19"/>
        <v/>
      </c>
      <c r="AI27" s="137" t="str">
        <f t="shared" si="19"/>
        <v/>
      </c>
      <c r="AJ27" s="137" t="str">
        <f t="shared" si="19"/>
        <v/>
      </c>
      <c r="AK27" s="137" t="str">
        <f t="shared" si="20"/>
        <v/>
      </c>
      <c r="AL27" s="137" t="str">
        <f t="shared" si="20"/>
        <v/>
      </c>
      <c r="AM27" s="137" t="str">
        <f t="shared" si="20"/>
        <v/>
      </c>
      <c r="AN27" s="137" t="str">
        <f t="shared" si="20"/>
        <v/>
      </c>
      <c r="AO27" s="137" t="str">
        <f t="shared" si="18"/>
        <v/>
      </c>
      <c r="AP27" s="137" t="str">
        <f t="shared" si="18"/>
        <v/>
      </c>
      <c r="AQ27" s="137" t="str">
        <f t="shared" si="16"/>
        <v/>
      </c>
      <c r="AR27" s="137" t="str">
        <f t="shared" si="16"/>
        <v/>
      </c>
      <c r="AS27" s="137" t="str">
        <f t="shared" si="16"/>
        <v/>
      </c>
      <c r="AT27" s="137" t="str">
        <f t="shared" si="16"/>
        <v/>
      </c>
      <c r="AU27" s="137" t="str">
        <f t="shared" si="16"/>
        <v/>
      </c>
      <c r="AV27" s="137" t="str">
        <f t="shared" si="16"/>
        <v/>
      </c>
      <c r="AW27" s="137" t="str">
        <f t="shared" si="16"/>
        <v/>
      </c>
      <c r="AX27" s="137" t="str">
        <f t="shared" si="16"/>
        <v/>
      </c>
      <c r="AY27" s="137" t="str">
        <f t="shared" si="16"/>
        <v/>
      </c>
      <c r="AZ27" s="137" t="str">
        <f t="shared" si="16"/>
        <v/>
      </c>
      <c r="BA27" s="137" t="str">
        <f t="shared" si="16"/>
        <v/>
      </c>
      <c r="BB27" s="137" t="str">
        <f t="shared" si="16"/>
        <v/>
      </c>
      <c r="BC27" s="137" t="str">
        <f t="shared" si="16"/>
        <v/>
      </c>
      <c r="BD27" s="137" t="str">
        <f t="shared" ref="BD27:BF30" si="23">IF(BD$5&lt;&gt;"周日",IF(BD$5&lt;&gt;"周六",IF($L27="","",IF(BD$4&gt;=$L27,IF(BD$4&lt;=$M27,IF($O27=1,"★",""),""),"")),""),"")</f>
        <v/>
      </c>
      <c r="BE27" s="137" t="str">
        <f t="shared" si="23"/>
        <v/>
      </c>
      <c r="BF27" s="137" t="str">
        <f t="shared" si="23"/>
        <v/>
      </c>
      <c r="BG27" s="138" t="str">
        <f t="shared" si="7"/>
        <v/>
      </c>
    </row>
    <row r="28" spans="1:59" ht="16.8" outlineLevel="1">
      <c r="A28" s="279">
        <v>1</v>
      </c>
      <c r="B28" s="280">
        <v>2</v>
      </c>
      <c r="C28" s="280">
        <v>6</v>
      </c>
      <c r="D28" s="280"/>
      <c r="E28" s="281"/>
      <c r="F28" s="282" t="s">
        <v>260</v>
      </c>
      <c r="G28" s="233" t="s">
        <v>264</v>
      </c>
      <c r="H28" s="225" t="s">
        <v>213</v>
      </c>
      <c r="I28" s="169">
        <v>43780</v>
      </c>
      <c r="J28" s="169">
        <v>43784</v>
      </c>
      <c r="K28" s="170">
        <v>0</v>
      </c>
      <c r="L28" s="285"/>
      <c r="M28" s="285"/>
      <c r="N28" s="287"/>
      <c r="O28" s="288"/>
      <c r="P28" s="289"/>
      <c r="Q28" s="133"/>
      <c r="R28" s="134">
        <f>IF($J28="","",IF($J28&lt;=$L$2,$K28,IF($I28&lt;=$L$2,NETWORKDAYS($I28,$L$2,holiday!$C$3:$C$10)/NETWORKDAYS($I28,$J28,holiday!$C$3:$C$10)*$K28,0)))</f>
        <v>0</v>
      </c>
      <c r="S28" s="134">
        <f t="shared" si="1"/>
        <v>0</v>
      </c>
      <c r="T28" s="134">
        <f t="shared" si="2"/>
        <v>0</v>
      </c>
      <c r="U28" s="135"/>
      <c r="V28" s="133"/>
      <c r="W28" s="133"/>
      <c r="Y28" s="136" t="str">
        <f t="shared" si="19"/>
        <v/>
      </c>
      <c r="Z28" s="137" t="str">
        <f t="shared" si="19"/>
        <v/>
      </c>
      <c r="AA28" s="137" t="str">
        <f t="shared" si="19"/>
        <v/>
      </c>
      <c r="AB28" s="137" t="str">
        <f t="shared" si="19"/>
        <v/>
      </c>
      <c r="AC28" s="137" t="str">
        <f t="shared" si="19"/>
        <v/>
      </c>
      <c r="AD28" s="137" t="str">
        <f t="shared" si="19"/>
        <v/>
      </c>
      <c r="AE28" s="137" t="str">
        <f t="shared" si="19"/>
        <v/>
      </c>
      <c r="AF28" s="137" t="str">
        <f t="shared" si="19"/>
        <v/>
      </c>
      <c r="AG28" s="137" t="str">
        <f t="shared" si="19"/>
        <v/>
      </c>
      <c r="AH28" s="137" t="str">
        <f t="shared" si="19"/>
        <v/>
      </c>
      <c r="AI28" s="137" t="str">
        <f t="shared" si="19"/>
        <v/>
      </c>
      <c r="AJ28" s="137" t="str">
        <f t="shared" si="19"/>
        <v/>
      </c>
      <c r="AK28" s="137" t="str">
        <f t="shared" si="20"/>
        <v/>
      </c>
      <c r="AL28" s="137" t="str">
        <f t="shared" si="20"/>
        <v/>
      </c>
      <c r="AM28" s="137" t="str">
        <f t="shared" si="20"/>
        <v/>
      </c>
      <c r="AN28" s="137" t="str">
        <f t="shared" si="20"/>
        <v/>
      </c>
      <c r="AO28" s="137" t="str">
        <f t="shared" si="18"/>
        <v/>
      </c>
      <c r="AP28" s="137" t="str">
        <f t="shared" si="18"/>
        <v/>
      </c>
      <c r="AQ28" s="137" t="str">
        <f t="shared" ref="AQ28:BC28" si="24">IF(AQ$5&lt;&gt;"周日",IF(AQ$5&lt;&gt;"周六",IF($L28="","",IF(AQ$4&gt;=$L28,IF(AQ$4&lt;=$M28,IF($O28=1,"★",""),""),"")),""),"")</f>
        <v/>
      </c>
      <c r="AR28" s="137" t="str">
        <f t="shared" si="24"/>
        <v/>
      </c>
      <c r="AS28" s="137" t="str">
        <f t="shared" si="24"/>
        <v/>
      </c>
      <c r="AT28" s="137" t="str">
        <f t="shared" si="24"/>
        <v/>
      </c>
      <c r="AU28" s="137" t="str">
        <f t="shared" si="24"/>
        <v/>
      </c>
      <c r="AV28" s="137" t="str">
        <f t="shared" si="24"/>
        <v/>
      </c>
      <c r="AW28" s="137" t="str">
        <f t="shared" si="24"/>
        <v/>
      </c>
      <c r="AX28" s="137" t="str">
        <f t="shared" si="24"/>
        <v/>
      </c>
      <c r="AY28" s="137" t="str">
        <f t="shared" si="24"/>
        <v/>
      </c>
      <c r="AZ28" s="137" t="str">
        <f t="shared" si="24"/>
        <v/>
      </c>
      <c r="BA28" s="137" t="str">
        <f t="shared" si="24"/>
        <v/>
      </c>
      <c r="BB28" s="137" t="str">
        <f t="shared" si="24"/>
        <v/>
      </c>
      <c r="BC28" s="137" t="str">
        <f t="shared" si="24"/>
        <v/>
      </c>
      <c r="BD28" s="137" t="str">
        <f t="shared" si="23"/>
        <v/>
      </c>
      <c r="BE28" s="137" t="str">
        <f t="shared" si="23"/>
        <v/>
      </c>
      <c r="BF28" s="137" t="str">
        <f t="shared" si="23"/>
        <v/>
      </c>
      <c r="BG28" s="138" t="str">
        <f t="shared" si="7"/>
        <v/>
      </c>
    </row>
    <row r="29" spans="1:59" ht="16.8" outlineLevel="1">
      <c r="A29" s="279">
        <v>1</v>
      </c>
      <c r="B29" s="280">
        <v>2</v>
      </c>
      <c r="C29" s="280">
        <v>7</v>
      </c>
      <c r="D29" s="280"/>
      <c r="E29" s="281"/>
      <c r="F29" s="282" t="s">
        <v>261</v>
      </c>
      <c r="G29" s="233" t="s">
        <v>264</v>
      </c>
      <c r="H29" s="225" t="s">
        <v>213</v>
      </c>
      <c r="I29" s="169">
        <v>43780</v>
      </c>
      <c r="J29" s="169">
        <v>43784</v>
      </c>
      <c r="K29" s="170">
        <v>0</v>
      </c>
      <c r="L29" s="285"/>
      <c r="M29" s="285"/>
      <c r="N29" s="287"/>
      <c r="O29" s="288"/>
      <c r="P29" s="290"/>
      <c r="Q29" s="133"/>
      <c r="R29" s="134">
        <f>IF($J29="","",IF($J29&lt;=$L$2,$K29,IF($I29&lt;=$L$2,NETWORKDAYS($I29,$L$2,holiday!$C$3:$C$10)/NETWORKDAYS($I29,$J29,holiday!$C$3:$C$10)*$K29,0)))</f>
        <v>0</v>
      </c>
      <c r="S29" s="134">
        <f t="shared" si="1"/>
        <v>0</v>
      </c>
      <c r="T29" s="134">
        <f t="shared" si="2"/>
        <v>0</v>
      </c>
      <c r="U29" s="135"/>
      <c r="V29" s="133"/>
      <c r="W29" s="133"/>
      <c r="Y29" s="136" t="str">
        <f t="shared" si="19"/>
        <v/>
      </c>
      <c r="Z29" s="137" t="str">
        <f t="shared" si="19"/>
        <v/>
      </c>
      <c r="AA29" s="137" t="str">
        <f t="shared" si="19"/>
        <v/>
      </c>
      <c r="AB29" s="137" t="str">
        <f t="shared" si="19"/>
        <v/>
      </c>
      <c r="AC29" s="137" t="str">
        <f t="shared" si="19"/>
        <v/>
      </c>
      <c r="AD29" s="137" t="str">
        <f t="shared" si="19"/>
        <v/>
      </c>
      <c r="AE29" s="137" t="str">
        <f t="shared" si="19"/>
        <v/>
      </c>
      <c r="AF29" s="137" t="str">
        <f t="shared" si="19"/>
        <v/>
      </c>
      <c r="AG29" s="137" t="str">
        <f t="shared" si="19"/>
        <v/>
      </c>
      <c r="AH29" s="137" t="str">
        <f t="shared" si="19"/>
        <v/>
      </c>
      <c r="AI29" s="137" t="str">
        <f t="shared" si="19"/>
        <v/>
      </c>
      <c r="AJ29" s="137" t="str">
        <f t="shared" si="19"/>
        <v/>
      </c>
      <c r="AK29" s="137" t="str">
        <f t="shared" si="19"/>
        <v/>
      </c>
      <c r="AL29" s="137" t="str">
        <f t="shared" si="19"/>
        <v/>
      </c>
      <c r="AM29" s="137" t="str">
        <f t="shared" si="19"/>
        <v/>
      </c>
      <c r="AN29" s="137" t="str">
        <f t="shared" si="19"/>
        <v/>
      </c>
      <c r="AO29" s="137" t="str">
        <f t="shared" ref="AO29:BD30" si="25">IF(AO$5&lt;&gt;"周日",IF(AO$5&lt;&gt;"周六",IF($L29="","",IF(AO$4&gt;=$L29,IF(AO$4&lt;=$M29,IF($O29=1,"★",""),""),"")),""),"")</f>
        <v/>
      </c>
      <c r="AP29" s="137" t="str">
        <f t="shared" si="25"/>
        <v/>
      </c>
      <c r="AQ29" s="137" t="str">
        <f t="shared" si="25"/>
        <v/>
      </c>
      <c r="AR29" s="137" t="str">
        <f t="shared" si="25"/>
        <v/>
      </c>
      <c r="AS29" s="137" t="str">
        <f t="shared" si="25"/>
        <v/>
      </c>
      <c r="AT29" s="137" t="str">
        <f t="shared" si="25"/>
        <v/>
      </c>
      <c r="AU29" s="137" t="str">
        <f t="shared" si="25"/>
        <v/>
      </c>
      <c r="AV29" s="137" t="str">
        <f t="shared" si="25"/>
        <v/>
      </c>
      <c r="AW29" s="137" t="str">
        <f t="shared" si="25"/>
        <v/>
      </c>
      <c r="AX29" s="137" t="str">
        <f t="shared" si="25"/>
        <v/>
      </c>
      <c r="AY29" s="137" t="str">
        <f t="shared" si="25"/>
        <v/>
      </c>
      <c r="AZ29" s="137" t="str">
        <f t="shared" si="25"/>
        <v/>
      </c>
      <c r="BA29" s="137" t="str">
        <f t="shared" si="25"/>
        <v/>
      </c>
      <c r="BB29" s="137" t="str">
        <f t="shared" si="25"/>
        <v/>
      </c>
      <c r="BC29" s="137" t="str">
        <f t="shared" si="25"/>
        <v/>
      </c>
      <c r="BD29" s="137" t="str">
        <f t="shared" si="25"/>
        <v/>
      </c>
      <c r="BE29" s="137" t="str">
        <f t="shared" si="23"/>
        <v/>
      </c>
      <c r="BF29" s="137" t="str">
        <f t="shared" si="23"/>
        <v/>
      </c>
      <c r="BG29" s="138" t="str">
        <f t="shared" si="7"/>
        <v/>
      </c>
    </row>
    <row r="30" spans="1:59" ht="16.8" outlineLevel="1">
      <c r="A30" s="279">
        <v>1</v>
      </c>
      <c r="B30" s="280">
        <v>2</v>
      </c>
      <c r="C30" s="280">
        <v>8</v>
      </c>
      <c r="D30" s="280"/>
      <c r="E30" s="281"/>
      <c r="F30" s="282" t="s">
        <v>262</v>
      </c>
      <c r="G30" s="233" t="s">
        <v>300</v>
      </c>
      <c r="H30" s="225" t="s">
        <v>266</v>
      </c>
      <c r="I30" s="169">
        <v>43780</v>
      </c>
      <c r="J30" s="169">
        <v>43784</v>
      </c>
      <c r="K30" s="170">
        <v>0</v>
      </c>
      <c r="L30" s="285"/>
      <c r="M30" s="285"/>
      <c r="N30" s="287"/>
      <c r="O30" s="288"/>
      <c r="P30" s="289"/>
      <c r="Q30" s="133"/>
      <c r="R30" s="134">
        <f>IF($J30="","",IF($J30&lt;=$L$2,$K30,IF($I30&lt;=$L$2,NETWORKDAYS($I30,$L$2,holiday!$C$3:$C$10)/NETWORKDAYS($I30,$J30,holiday!$C$3:$C$10)*$K30,0)))</f>
        <v>0</v>
      </c>
      <c r="S30" s="134">
        <f t="shared" si="1"/>
        <v>0</v>
      </c>
      <c r="T30" s="134">
        <f t="shared" si="2"/>
        <v>0</v>
      </c>
      <c r="U30" s="135"/>
      <c r="V30" s="133"/>
      <c r="W30" s="133"/>
      <c r="Y30" s="136" t="str">
        <f t="shared" si="19"/>
        <v/>
      </c>
      <c r="Z30" s="137" t="str">
        <f t="shared" si="19"/>
        <v/>
      </c>
      <c r="AA30" s="137" t="str">
        <f t="shared" si="19"/>
        <v/>
      </c>
      <c r="AB30" s="137" t="str">
        <f t="shared" si="19"/>
        <v/>
      </c>
      <c r="AC30" s="137" t="str">
        <f t="shared" si="19"/>
        <v/>
      </c>
      <c r="AD30" s="137" t="str">
        <f t="shared" si="19"/>
        <v/>
      </c>
      <c r="AE30" s="137" t="str">
        <f t="shared" si="19"/>
        <v/>
      </c>
      <c r="AF30" s="137" t="str">
        <f t="shared" si="19"/>
        <v/>
      </c>
      <c r="AG30" s="137" t="str">
        <f t="shared" si="19"/>
        <v/>
      </c>
      <c r="AH30" s="137" t="str">
        <f t="shared" si="19"/>
        <v/>
      </c>
      <c r="AI30" s="137" t="str">
        <f t="shared" si="19"/>
        <v/>
      </c>
      <c r="AJ30" s="137" t="str">
        <f t="shared" si="19"/>
        <v/>
      </c>
      <c r="AK30" s="137" t="str">
        <f t="shared" si="19"/>
        <v/>
      </c>
      <c r="AL30" s="137" t="str">
        <f t="shared" si="19"/>
        <v/>
      </c>
      <c r="AM30" s="137" t="str">
        <f t="shared" si="19"/>
        <v/>
      </c>
      <c r="AN30" s="137" t="str">
        <f t="shared" si="19"/>
        <v/>
      </c>
      <c r="AO30" s="137" t="str">
        <f t="shared" si="25"/>
        <v/>
      </c>
      <c r="AP30" s="137" t="str">
        <f t="shared" si="25"/>
        <v/>
      </c>
      <c r="AQ30" s="137" t="str">
        <f t="shared" si="25"/>
        <v/>
      </c>
      <c r="AR30" s="137" t="str">
        <f t="shared" si="25"/>
        <v/>
      </c>
      <c r="AS30" s="137" t="str">
        <f t="shared" si="25"/>
        <v/>
      </c>
      <c r="AT30" s="137" t="str">
        <f t="shared" si="25"/>
        <v/>
      </c>
      <c r="AU30" s="137" t="str">
        <f t="shared" si="25"/>
        <v/>
      </c>
      <c r="AV30" s="137" t="str">
        <f t="shared" si="25"/>
        <v/>
      </c>
      <c r="AW30" s="137" t="str">
        <f t="shared" si="25"/>
        <v/>
      </c>
      <c r="AX30" s="137" t="str">
        <f t="shared" si="25"/>
        <v/>
      </c>
      <c r="AY30" s="137" t="str">
        <f t="shared" si="25"/>
        <v/>
      </c>
      <c r="AZ30" s="137" t="str">
        <f t="shared" si="25"/>
        <v/>
      </c>
      <c r="BA30" s="137" t="str">
        <f t="shared" si="25"/>
        <v/>
      </c>
      <c r="BB30" s="137" t="str">
        <f t="shared" si="25"/>
        <v/>
      </c>
      <c r="BC30" s="137" t="str">
        <f t="shared" si="25"/>
        <v/>
      </c>
      <c r="BD30" s="137" t="str">
        <f t="shared" si="25"/>
        <v/>
      </c>
      <c r="BE30" s="137" t="str">
        <f t="shared" si="23"/>
        <v/>
      </c>
      <c r="BF30" s="137" t="str">
        <f t="shared" si="23"/>
        <v/>
      </c>
      <c r="BG30" s="138" t="str">
        <f t="shared" si="7"/>
        <v/>
      </c>
    </row>
    <row r="31" spans="1:59" ht="16.8" outlineLevel="1">
      <c r="A31" s="279">
        <v>1</v>
      </c>
      <c r="B31" s="280">
        <v>2</v>
      </c>
      <c r="C31" s="280">
        <v>9</v>
      </c>
      <c r="D31" s="280"/>
      <c r="E31" s="281"/>
      <c r="F31" s="292"/>
      <c r="G31" s="291"/>
      <c r="H31" s="284"/>
      <c r="I31" s="285"/>
      <c r="J31" s="285"/>
      <c r="K31" s="286"/>
      <c r="L31" s="285"/>
      <c r="M31" s="285"/>
      <c r="N31" s="287"/>
      <c r="O31" s="288"/>
      <c r="P31" s="289"/>
      <c r="Q31" s="133"/>
      <c r="R31" s="134" t="str">
        <f>IF($J31="","",IF($J31&lt;=$L$2,$K31,IF($I31&lt;=$L$2,NETWORKDAYS($I31,$L$2,holiday!$C$3:$C$10)/NETWORKDAYS($I31,$J31,holiday!$C$3:$C$10)*$K31,0)))</f>
        <v/>
      </c>
      <c r="S31" s="134" t="str">
        <f t="shared" si="1"/>
        <v/>
      </c>
      <c r="T31" s="134" t="str">
        <f t="shared" si="2"/>
        <v/>
      </c>
      <c r="U31" s="135"/>
      <c r="V31" s="133"/>
      <c r="W31" s="133"/>
      <c r="Y31" s="136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137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8"/>
    </row>
    <row r="32" spans="1:59" ht="16.8" outlineLevel="1">
      <c r="A32" s="248">
        <v>1</v>
      </c>
      <c r="B32" s="249">
        <v>3</v>
      </c>
      <c r="C32" s="249"/>
      <c r="D32" s="249"/>
      <c r="E32" s="250"/>
      <c r="F32" s="259" t="s">
        <v>243</v>
      </c>
      <c r="G32" s="251"/>
      <c r="H32" s="252"/>
      <c r="I32" s="253"/>
      <c r="J32" s="253"/>
      <c r="K32" s="254"/>
      <c r="L32" s="255"/>
      <c r="M32" s="256"/>
      <c r="N32" s="257"/>
      <c r="O32" s="256"/>
      <c r="P32" s="258" t="s">
        <v>245</v>
      </c>
      <c r="Q32" s="133"/>
      <c r="R32" s="134" t="str">
        <f>IF($J32="","",IF($J32&lt;=$L$2,$K32,IF($I32&lt;=$L$2,NETWORKDAYS($I32,$L$2,holiday!$C$3:$C$10)/NETWORKDAYS($I32,$J32,holiday!$C$3:$C$10)*$K32,0)))</f>
        <v/>
      </c>
      <c r="S32" s="134" t="str">
        <f t="shared" si="1"/>
        <v/>
      </c>
      <c r="T32" s="134" t="str">
        <f t="shared" si="2"/>
        <v/>
      </c>
      <c r="U32" s="135"/>
      <c r="V32" s="133"/>
      <c r="W32" s="133"/>
      <c r="Y32" s="136" t="str">
        <f t="shared" si="19"/>
        <v/>
      </c>
      <c r="Z32" s="137" t="str">
        <f t="shared" si="19"/>
        <v/>
      </c>
      <c r="AA32" s="137" t="str">
        <f t="shared" si="19"/>
        <v/>
      </c>
      <c r="AB32" s="137" t="str">
        <f t="shared" si="19"/>
        <v/>
      </c>
      <c r="AC32" s="137" t="str">
        <f t="shared" si="19"/>
        <v/>
      </c>
      <c r="AD32" s="137" t="str">
        <f t="shared" si="19"/>
        <v/>
      </c>
      <c r="AE32" s="137" t="str">
        <f t="shared" si="19"/>
        <v/>
      </c>
      <c r="AF32" s="137" t="str">
        <f t="shared" si="19"/>
        <v/>
      </c>
      <c r="AG32" s="137" t="str">
        <f t="shared" si="19"/>
        <v/>
      </c>
      <c r="AH32" s="137" t="str">
        <f t="shared" si="19"/>
        <v/>
      </c>
      <c r="AI32" s="137" t="str">
        <f t="shared" si="19"/>
        <v/>
      </c>
      <c r="AJ32" s="137" t="str">
        <f t="shared" si="19"/>
        <v/>
      </c>
      <c r="AK32" s="137" t="str">
        <f t="shared" si="19"/>
        <v/>
      </c>
      <c r="AL32" s="137" t="str">
        <f t="shared" si="19"/>
        <v/>
      </c>
      <c r="AM32" s="137" t="str">
        <f t="shared" si="19"/>
        <v/>
      </c>
      <c r="AN32" s="137" t="str">
        <f t="shared" si="19"/>
        <v/>
      </c>
      <c r="AO32" s="137" t="str">
        <f t="shared" ref="AO32:BD37" si="26">IF(AO$5&lt;&gt;"周日",IF(AO$5&lt;&gt;"周六",IF($L32="","",IF(AO$4&gt;=$L32,IF(AO$4&lt;=$M32,IF($O32=1,"★",""),""),"")),""),"")</f>
        <v/>
      </c>
      <c r="AP32" s="137" t="str">
        <f t="shared" si="26"/>
        <v/>
      </c>
      <c r="AQ32" s="137" t="str">
        <f t="shared" si="26"/>
        <v/>
      </c>
      <c r="AR32" s="137" t="str">
        <f t="shared" si="26"/>
        <v/>
      </c>
      <c r="AS32" s="137" t="str">
        <f t="shared" si="26"/>
        <v/>
      </c>
      <c r="AT32" s="137" t="str">
        <f t="shared" si="26"/>
        <v/>
      </c>
      <c r="AU32" s="137" t="str">
        <f t="shared" si="26"/>
        <v/>
      </c>
      <c r="AV32" s="137" t="str">
        <f t="shared" si="26"/>
        <v/>
      </c>
      <c r="AW32" s="137" t="str">
        <f t="shared" si="26"/>
        <v/>
      </c>
      <c r="AX32" s="137" t="str">
        <f t="shared" si="26"/>
        <v/>
      </c>
      <c r="AY32" s="137" t="str">
        <f t="shared" si="26"/>
        <v/>
      </c>
      <c r="AZ32" s="137" t="str">
        <f t="shared" si="26"/>
        <v/>
      </c>
      <c r="BA32" s="137" t="str">
        <f t="shared" si="26"/>
        <v/>
      </c>
      <c r="BB32" s="137" t="str">
        <f t="shared" si="26"/>
        <v/>
      </c>
      <c r="BC32" s="137" t="str">
        <f t="shared" si="26"/>
        <v/>
      </c>
      <c r="BD32" s="137" t="str">
        <f t="shared" si="26"/>
        <v/>
      </c>
      <c r="BE32" s="137" t="str">
        <f t="shared" ref="BE32:BF37" si="27">IF(BE$5&lt;&gt;"周日",IF(BE$5&lt;&gt;"周六",IF($L32="","",IF(BE$4&gt;=$L32,IF(BE$4&lt;=$M32,IF($O32=1,"★",""),""),"")),""),"")</f>
        <v/>
      </c>
      <c r="BF32" s="137" t="str">
        <f t="shared" si="27"/>
        <v/>
      </c>
      <c r="BG32" s="138" t="str">
        <f t="shared" si="7"/>
        <v/>
      </c>
    </row>
    <row r="33" spans="1:59" ht="16.8" outlineLevel="1">
      <c r="A33" s="206">
        <v>1</v>
      </c>
      <c r="B33" s="207">
        <v>3</v>
      </c>
      <c r="C33" s="207">
        <v>1</v>
      </c>
      <c r="D33" s="207"/>
      <c r="E33" s="208"/>
      <c r="F33" s="275" t="s">
        <v>230</v>
      </c>
      <c r="G33" s="261"/>
      <c r="H33" s="262"/>
      <c r="I33" s="210"/>
      <c r="J33" s="210"/>
      <c r="K33" s="211"/>
      <c r="L33" s="210"/>
      <c r="M33" s="210"/>
      <c r="N33" s="212"/>
      <c r="O33" s="213"/>
      <c r="P33" s="214"/>
      <c r="Q33" s="133"/>
      <c r="R33" s="134" t="str">
        <f>IF($J33="","",IF($J33&lt;=$L$2,$K33,IF($I33&lt;=$L$2,NETWORKDAYS($I33,$L$2,holiday!$C$3:$C$10)/NETWORKDAYS($I33,$J33,holiday!$C$3:$C$10)*$K33,0)))</f>
        <v/>
      </c>
      <c r="S33" s="134" t="str">
        <f t="shared" si="1"/>
        <v/>
      </c>
      <c r="T33" s="134" t="str">
        <f t="shared" si="2"/>
        <v/>
      </c>
      <c r="U33" s="135"/>
      <c r="V33" s="133"/>
      <c r="W33" s="133"/>
      <c r="Y33" s="136" t="str">
        <f t="shared" ref="Y33:AN37" si="28">IF(Y$5&lt;&gt;"周日",IF(Y$5&lt;&gt;"周六",IF($L33="","",IF(Y$4&gt;=$L33,IF(Y$4&lt;=$M33,IF($O33=1,"★",""),""),"")),""),"")</f>
        <v/>
      </c>
      <c r="Z33" s="137" t="str">
        <f t="shared" si="28"/>
        <v/>
      </c>
      <c r="AA33" s="137" t="str">
        <f t="shared" si="28"/>
        <v/>
      </c>
      <c r="AB33" s="137" t="str">
        <f t="shared" si="28"/>
        <v/>
      </c>
      <c r="AC33" s="137" t="str">
        <f t="shared" si="28"/>
        <v/>
      </c>
      <c r="AD33" s="137" t="str">
        <f t="shared" si="28"/>
        <v/>
      </c>
      <c r="AE33" s="137" t="str">
        <f t="shared" si="28"/>
        <v/>
      </c>
      <c r="AF33" s="137" t="str">
        <f t="shared" si="28"/>
        <v/>
      </c>
      <c r="AG33" s="137" t="str">
        <f t="shared" si="28"/>
        <v/>
      </c>
      <c r="AH33" s="137" t="str">
        <f t="shared" si="28"/>
        <v/>
      </c>
      <c r="AI33" s="137" t="str">
        <f t="shared" si="28"/>
        <v/>
      </c>
      <c r="AJ33" s="137" t="str">
        <f t="shared" si="28"/>
        <v/>
      </c>
      <c r="AK33" s="137" t="str">
        <f t="shared" si="28"/>
        <v/>
      </c>
      <c r="AL33" s="137" t="str">
        <f t="shared" si="28"/>
        <v/>
      </c>
      <c r="AM33" s="137" t="str">
        <f t="shared" si="28"/>
        <v/>
      </c>
      <c r="AN33" s="137" t="str">
        <f t="shared" si="28"/>
        <v/>
      </c>
      <c r="AO33" s="137" t="str">
        <f t="shared" si="26"/>
        <v/>
      </c>
      <c r="AP33" s="137" t="str">
        <f t="shared" si="26"/>
        <v/>
      </c>
      <c r="AQ33" s="137" t="str">
        <f t="shared" si="26"/>
        <v/>
      </c>
      <c r="AR33" s="137" t="str">
        <f t="shared" si="26"/>
        <v/>
      </c>
      <c r="AS33" s="137" t="str">
        <f t="shared" si="26"/>
        <v/>
      </c>
      <c r="AT33" s="137" t="str">
        <f t="shared" si="26"/>
        <v/>
      </c>
      <c r="AU33" s="137" t="str">
        <f t="shared" si="26"/>
        <v/>
      </c>
      <c r="AV33" s="137" t="str">
        <f t="shared" si="26"/>
        <v/>
      </c>
      <c r="AW33" s="137" t="str">
        <f t="shared" si="26"/>
        <v/>
      </c>
      <c r="AX33" s="137" t="str">
        <f t="shared" si="26"/>
        <v/>
      </c>
      <c r="AY33" s="137" t="str">
        <f t="shared" si="26"/>
        <v/>
      </c>
      <c r="AZ33" s="137" t="str">
        <f t="shared" si="26"/>
        <v/>
      </c>
      <c r="BA33" s="137" t="str">
        <f t="shared" si="26"/>
        <v/>
      </c>
      <c r="BB33" s="137" t="str">
        <f t="shared" si="26"/>
        <v/>
      </c>
      <c r="BC33" s="137" t="str">
        <f t="shared" si="26"/>
        <v/>
      </c>
      <c r="BD33" s="137" t="str">
        <f t="shared" si="26"/>
        <v/>
      </c>
      <c r="BE33" s="137" t="str">
        <f t="shared" si="27"/>
        <v/>
      </c>
      <c r="BF33" s="137" t="str">
        <f t="shared" si="27"/>
        <v/>
      </c>
      <c r="BG33" s="138" t="str">
        <f t="shared" si="7"/>
        <v/>
      </c>
    </row>
    <row r="34" spans="1:59" ht="16.8" outlineLevel="1">
      <c r="A34" s="206">
        <v>1</v>
      </c>
      <c r="B34" s="207">
        <v>3</v>
      </c>
      <c r="C34" s="207">
        <v>2</v>
      </c>
      <c r="D34" s="207"/>
      <c r="E34" s="208"/>
      <c r="F34" s="275" t="s">
        <v>231</v>
      </c>
      <c r="G34" s="263"/>
      <c r="H34" s="262"/>
      <c r="I34" s="210"/>
      <c r="J34" s="210"/>
      <c r="K34" s="211"/>
      <c r="L34" s="210"/>
      <c r="M34" s="210"/>
      <c r="N34" s="212"/>
      <c r="O34" s="213"/>
      <c r="P34" s="214"/>
      <c r="Q34" s="133"/>
      <c r="R34" s="134" t="str">
        <f>IF($J34="","",IF($J34&lt;=$L$2,$K34,IF($I34&lt;=$L$2,NETWORKDAYS($I34,$L$2,holiday!$C$3:$C$10)/NETWORKDAYS($I34,$J34,holiday!$C$3:$C$10)*$K34,0)))</f>
        <v/>
      </c>
      <c r="S34" s="134" t="str">
        <f t="shared" si="1"/>
        <v/>
      </c>
      <c r="T34" s="134" t="str">
        <f t="shared" si="2"/>
        <v/>
      </c>
      <c r="U34" s="135"/>
      <c r="V34" s="133"/>
      <c r="W34" s="133"/>
      <c r="Y34" s="136" t="str">
        <f t="shared" si="28"/>
        <v/>
      </c>
      <c r="Z34" s="137" t="str">
        <f t="shared" si="28"/>
        <v/>
      </c>
      <c r="AA34" s="137" t="str">
        <f t="shared" si="28"/>
        <v/>
      </c>
      <c r="AB34" s="137" t="str">
        <f t="shared" si="28"/>
        <v/>
      </c>
      <c r="AC34" s="137" t="str">
        <f t="shared" si="28"/>
        <v/>
      </c>
      <c r="AD34" s="137" t="str">
        <f t="shared" si="28"/>
        <v/>
      </c>
      <c r="AE34" s="137" t="str">
        <f t="shared" si="28"/>
        <v/>
      </c>
      <c r="AF34" s="137" t="str">
        <f t="shared" si="28"/>
        <v/>
      </c>
      <c r="AG34" s="137" t="str">
        <f t="shared" si="28"/>
        <v/>
      </c>
      <c r="AH34" s="137" t="str">
        <f t="shared" si="28"/>
        <v/>
      </c>
      <c r="AI34" s="137" t="str">
        <f t="shared" si="28"/>
        <v/>
      </c>
      <c r="AJ34" s="137" t="str">
        <f t="shared" si="28"/>
        <v/>
      </c>
      <c r="AK34" s="137" t="str">
        <f t="shared" si="28"/>
        <v/>
      </c>
      <c r="AL34" s="137" t="str">
        <f t="shared" si="28"/>
        <v/>
      </c>
      <c r="AM34" s="137" t="str">
        <f t="shared" si="28"/>
        <v/>
      </c>
      <c r="AN34" s="137" t="str">
        <f t="shared" si="28"/>
        <v/>
      </c>
      <c r="AO34" s="137" t="str">
        <f t="shared" si="26"/>
        <v/>
      </c>
      <c r="AP34" s="137" t="str">
        <f t="shared" si="26"/>
        <v/>
      </c>
      <c r="AQ34" s="137" t="str">
        <f t="shared" si="26"/>
        <v/>
      </c>
      <c r="AR34" s="137" t="str">
        <f t="shared" si="26"/>
        <v/>
      </c>
      <c r="AS34" s="137" t="str">
        <f t="shared" si="26"/>
        <v/>
      </c>
      <c r="AT34" s="137" t="str">
        <f t="shared" si="26"/>
        <v/>
      </c>
      <c r="AU34" s="137" t="str">
        <f t="shared" si="26"/>
        <v/>
      </c>
      <c r="AV34" s="137" t="str">
        <f t="shared" si="26"/>
        <v/>
      </c>
      <c r="AW34" s="137" t="str">
        <f t="shared" si="26"/>
        <v/>
      </c>
      <c r="AX34" s="137" t="str">
        <f t="shared" si="26"/>
        <v/>
      </c>
      <c r="AY34" s="137" t="str">
        <f t="shared" si="26"/>
        <v/>
      </c>
      <c r="AZ34" s="137" t="str">
        <f t="shared" si="26"/>
        <v/>
      </c>
      <c r="BA34" s="137" t="str">
        <f t="shared" si="26"/>
        <v/>
      </c>
      <c r="BB34" s="137" t="str">
        <f t="shared" si="26"/>
        <v/>
      </c>
      <c r="BC34" s="137" t="str">
        <f t="shared" si="26"/>
        <v/>
      </c>
      <c r="BD34" s="137" t="str">
        <f t="shared" si="26"/>
        <v/>
      </c>
      <c r="BE34" s="137" t="str">
        <f t="shared" si="27"/>
        <v/>
      </c>
      <c r="BF34" s="137" t="str">
        <f t="shared" si="27"/>
        <v/>
      </c>
      <c r="BG34" s="138" t="str">
        <f t="shared" si="7"/>
        <v/>
      </c>
    </row>
    <row r="35" spans="1:59" ht="16.8" outlineLevel="1">
      <c r="A35" s="206">
        <v>1</v>
      </c>
      <c r="B35" s="207">
        <v>3</v>
      </c>
      <c r="C35" s="207">
        <v>3</v>
      </c>
      <c r="D35" s="207"/>
      <c r="E35" s="208"/>
      <c r="F35" s="276" t="s">
        <v>241</v>
      </c>
      <c r="G35" s="261"/>
      <c r="H35" s="262"/>
      <c r="I35" s="210"/>
      <c r="J35" s="210"/>
      <c r="K35" s="211"/>
      <c r="L35" s="210"/>
      <c r="M35" s="210"/>
      <c r="N35" s="212"/>
      <c r="O35" s="213"/>
      <c r="P35" s="214"/>
      <c r="Q35" s="133"/>
      <c r="R35" s="134" t="str">
        <f>IF($J35="","",IF($J35&lt;=$L$2,$K35,IF($I35&lt;=$L$2,NETWORKDAYS($I35,$L$2,holiday!$C$3:$C$10)/NETWORKDAYS($I35,$J35,holiday!$C$3:$C$10)*$K35,0)))</f>
        <v/>
      </c>
      <c r="S35" s="134" t="str">
        <f t="shared" si="1"/>
        <v/>
      </c>
      <c r="T35" s="134" t="str">
        <f t="shared" si="2"/>
        <v/>
      </c>
      <c r="U35" s="135"/>
      <c r="V35" s="133"/>
      <c r="W35" s="133"/>
      <c r="Y35" s="136" t="str">
        <f t="shared" si="28"/>
        <v/>
      </c>
      <c r="Z35" s="137" t="str">
        <f t="shared" si="28"/>
        <v/>
      </c>
      <c r="AA35" s="137" t="str">
        <f t="shared" si="28"/>
        <v/>
      </c>
      <c r="AB35" s="137" t="str">
        <f t="shared" si="28"/>
        <v/>
      </c>
      <c r="AC35" s="137" t="str">
        <f t="shared" si="28"/>
        <v/>
      </c>
      <c r="AD35" s="137" t="str">
        <f t="shared" si="28"/>
        <v/>
      </c>
      <c r="AE35" s="137" t="str">
        <f t="shared" si="28"/>
        <v/>
      </c>
      <c r="AF35" s="137" t="str">
        <f t="shared" si="28"/>
        <v/>
      </c>
      <c r="AG35" s="137" t="str">
        <f t="shared" si="28"/>
        <v/>
      </c>
      <c r="AH35" s="137" t="str">
        <f t="shared" si="28"/>
        <v/>
      </c>
      <c r="AI35" s="137" t="str">
        <f t="shared" si="28"/>
        <v/>
      </c>
      <c r="AJ35" s="137" t="str">
        <f t="shared" si="28"/>
        <v/>
      </c>
      <c r="AK35" s="137" t="str">
        <f t="shared" si="28"/>
        <v/>
      </c>
      <c r="AL35" s="137" t="str">
        <f t="shared" si="28"/>
        <v/>
      </c>
      <c r="AM35" s="137" t="str">
        <f t="shared" si="28"/>
        <v/>
      </c>
      <c r="AN35" s="137" t="str">
        <f t="shared" si="28"/>
        <v/>
      </c>
      <c r="AO35" s="137" t="str">
        <f t="shared" si="26"/>
        <v/>
      </c>
      <c r="AP35" s="137" t="str">
        <f t="shared" si="26"/>
        <v/>
      </c>
      <c r="AQ35" s="137" t="str">
        <f t="shared" si="26"/>
        <v/>
      </c>
      <c r="AR35" s="137" t="str">
        <f t="shared" si="26"/>
        <v/>
      </c>
      <c r="AS35" s="137" t="str">
        <f t="shared" si="26"/>
        <v/>
      </c>
      <c r="AT35" s="137" t="str">
        <f t="shared" si="26"/>
        <v/>
      </c>
      <c r="AU35" s="137" t="str">
        <f t="shared" si="26"/>
        <v/>
      </c>
      <c r="AV35" s="137" t="str">
        <f t="shared" si="26"/>
        <v/>
      </c>
      <c r="AW35" s="137" t="str">
        <f t="shared" si="26"/>
        <v/>
      </c>
      <c r="AX35" s="137" t="str">
        <f t="shared" si="26"/>
        <v/>
      </c>
      <c r="AY35" s="137" t="str">
        <f t="shared" si="26"/>
        <v/>
      </c>
      <c r="AZ35" s="137" t="str">
        <f t="shared" si="26"/>
        <v/>
      </c>
      <c r="BA35" s="137" t="str">
        <f t="shared" si="26"/>
        <v/>
      </c>
      <c r="BB35" s="137" t="str">
        <f t="shared" si="26"/>
        <v/>
      </c>
      <c r="BC35" s="137" t="str">
        <f t="shared" si="26"/>
        <v/>
      </c>
      <c r="BD35" s="137" t="str">
        <f t="shared" si="26"/>
        <v/>
      </c>
      <c r="BE35" s="137" t="str">
        <f t="shared" si="27"/>
        <v/>
      </c>
      <c r="BF35" s="137" t="str">
        <f t="shared" si="27"/>
        <v/>
      </c>
      <c r="BG35" s="138" t="str">
        <f t="shared" si="7"/>
        <v/>
      </c>
    </row>
    <row r="36" spans="1:59" ht="16.8" outlineLevel="1">
      <c r="A36" s="206">
        <v>1</v>
      </c>
      <c r="B36" s="207">
        <v>3</v>
      </c>
      <c r="C36" s="207">
        <v>4</v>
      </c>
      <c r="D36" s="207"/>
      <c r="E36" s="208"/>
      <c r="F36" s="275" t="s">
        <v>232</v>
      </c>
      <c r="G36" s="261"/>
      <c r="H36" s="262"/>
      <c r="I36" s="210"/>
      <c r="J36" s="210"/>
      <c r="K36" s="211"/>
      <c r="L36" s="210"/>
      <c r="M36" s="210"/>
      <c r="N36" s="212"/>
      <c r="O36" s="213"/>
      <c r="P36" s="214"/>
      <c r="Q36" s="133"/>
      <c r="R36" s="134" t="str">
        <f>IF($J36="","",IF($J36&lt;=$L$2,$K36,IF($I36&lt;=$L$2,NETWORKDAYS($I36,$L$2,holiday!$C$3:$C$10)/NETWORKDAYS($I36,$J36,holiday!$C$3:$C$10)*$K36,0)))</f>
        <v/>
      </c>
      <c r="S36" s="134" t="str">
        <f t="shared" si="1"/>
        <v/>
      </c>
      <c r="T36" s="134" t="str">
        <f t="shared" si="2"/>
        <v/>
      </c>
      <c r="U36" s="135"/>
      <c r="V36" s="133"/>
      <c r="W36" s="133"/>
      <c r="Y36" s="136" t="str">
        <f t="shared" si="28"/>
        <v/>
      </c>
      <c r="Z36" s="137" t="str">
        <f t="shared" si="28"/>
        <v/>
      </c>
      <c r="AA36" s="137" t="str">
        <f t="shared" si="28"/>
        <v/>
      </c>
      <c r="AB36" s="137" t="str">
        <f t="shared" si="28"/>
        <v/>
      </c>
      <c r="AC36" s="137" t="str">
        <f t="shared" si="28"/>
        <v/>
      </c>
      <c r="AD36" s="137" t="str">
        <f t="shared" si="28"/>
        <v/>
      </c>
      <c r="AE36" s="137" t="str">
        <f t="shared" si="28"/>
        <v/>
      </c>
      <c r="AF36" s="137" t="str">
        <f t="shared" si="28"/>
        <v/>
      </c>
      <c r="AG36" s="137" t="str">
        <f t="shared" si="28"/>
        <v/>
      </c>
      <c r="AH36" s="137" t="str">
        <f t="shared" si="28"/>
        <v/>
      </c>
      <c r="AI36" s="137" t="str">
        <f t="shared" si="28"/>
        <v/>
      </c>
      <c r="AJ36" s="137" t="str">
        <f t="shared" si="28"/>
        <v/>
      </c>
      <c r="AK36" s="137" t="str">
        <f t="shared" si="28"/>
        <v/>
      </c>
      <c r="AL36" s="137" t="str">
        <f t="shared" si="28"/>
        <v/>
      </c>
      <c r="AM36" s="137" t="str">
        <f t="shared" si="28"/>
        <v/>
      </c>
      <c r="AN36" s="137" t="str">
        <f t="shared" si="28"/>
        <v/>
      </c>
      <c r="AO36" s="137" t="str">
        <f t="shared" si="26"/>
        <v/>
      </c>
      <c r="AP36" s="137" t="str">
        <f t="shared" si="26"/>
        <v/>
      </c>
      <c r="AQ36" s="137" t="str">
        <f t="shared" si="26"/>
        <v/>
      </c>
      <c r="AR36" s="137" t="str">
        <f t="shared" si="26"/>
        <v/>
      </c>
      <c r="AS36" s="137" t="str">
        <f t="shared" si="26"/>
        <v/>
      </c>
      <c r="AT36" s="137" t="str">
        <f t="shared" si="26"/>
        <v/>
      </c>
      <c r="AU36" s="137" t="str">
        <f t="shared" si="26"/>
        <v/>
      </c>
      <c r="AV36" s="137" t="str">
        <f t="shared" si="26"/>
        <v/>
      </c>
      <c r="AW36" s="137" t="str">
        <f t="shared" si="26"/>
        <v/>
      </c>
      <c r="AX36" s="137" t="str">
        <f t="shared" si="26"/>
        <v/>
      </c>
      <c r="AY36" s="137" t="str">
        <f t="shared" si="26"/>
        <v/>
      </c>
      <c r="AZ36" s="137" t="str">
        <f t="shared" si="26"/>
        <v/>
      </c>
      <c r="BA36" s="137" t="str">
        <f t="shared" si="26"/>
        <v/>
      </c>
      <c r="BB36" s="137" t="str">
        <f t="shared" si="26"/>
        <v/>
      </c>
      <c r="BC36" s="137" t="str">
        <f t="shared" si="26"/>
        <v/>
      </c>
      <c r="BD36" s="137" t="str">
        <f t="shared" si="26"/>
        <v/>
      </c>
      <c r="BE36" s="137" t="str">
        <f t="shared" si="27"/>
        <v/>
      </c>
      <c r="BF36" s="137" t="str">
        <f t="shared" si="27"/>
        <v/>
      </c>
      <c r="BG36" s="138" t="str">
        <f t="shared" si="7"/>
        <v/>
      </c>
    </row>
    <row r="37" spans="1:59" ht="16.8" outlineLevel="1">
      <c r="A37" s="206">
        <v>1</v>
      </c>
      <c r="B37" s="207">
        <v>3</v>
      </c>
      <c r="C37" s="207">
        <v>5</v>
      </c>
      <c r="D37" s="207"/>
      <c r="E37" s="208"/>
      <c r="F37" s="275" t="s">
        <v>233</v>
      </c>
      <c r="G37" s="261"/>
      <c r="H37" s="262"/>
      <c r="I37" s="210"/>
      <c r="J37" s="210"/>
      <c r="K37" s="211"/>
      <c r="L37" s="210"/>
      <c r="M37" s="210"/>
      <c r="N37" s="212"/>
      <c r="O37" s="213"/>
      <c r="P37" s="214"/>
      <c r="Q37" s="133"/>
      <c r="R37" s="134" t="str">
        <f>IF($J37="","",IF($J37&lt;=$L$2,$K37,IF($I37&lt;=$L$2,NETWORKDAYS($I37,$L$2,holiday!$C$3:$C$10)/NETWORKDAYS($I37,$J37,holiday!$C$3:$C$10)*$K37,0)))</f>
        <v/>
      </c>
      <c r="S37" s="134" t="str">
        <f t="shared" si="1"/>
        <v/>
      </c>
      <c r="T37" s="134" t="str">
        <f t="shared" si="2"/>
        <v/>
      </c>
      <c r="U37" s="135"/>
      <c r="V37" s="133"/>
      <c r="W37" s="133"/>
      <c r="Y37" s="136" t="str">
        <f t="shared" si="28"/>
        <v/>
      </c>
      <c r="Z37" s="137" t="str">
        <f t="shared" si="28"/>
        <v/>
      </c>
      <c r="AA37" s="137" t="str">
        <f t="shared" si="28"/>
        <v/>
      </c>
      <c r="AB37" s="137" t="str">
        <f t="shared" si="28"/>
        <v/>
      </c>
      <c r="AC37" s="137" t="str">
        <f t="shared" si="28"/>
        <v/>
      </c>
      <c r="AD37" s="137" t="str">
        <f t="shared" si="28"/>
        <v/>
      </c>
      <c r="AE37" s="137" t="str">
        <f t="shared" si="28"/>
        <v/>
      </c>
      <c r="AF37" s="137" t="str">
        <f t="shared" si="28"/>
        <v/>
      </c>
      <c r="AG37" s="137" t="str">
        <f t="shared" si="28"/>
        <v/>
      </c>
      <c r="AH37" s="137" t="str">
        <f t="shared" si="28"/>
        <v/>
      </c>
      <c r="AI37" s="137" t="str">
        <f t="shared" si="28"/>
        <v/>
      </c>
      <c r="AJ37" s="137" t="str">
        <f t="shared" si="28"/>
        <v/>
      </c>
      <c r="AK37" s="137" t="str">
        <f t="shared" si="28"/>
        <v/>
      </c>
      <c r="AL37" s="137" t="str">
        <f t="shared" si="28"/>
        <v/>
      </c>
      <c r="AM37" s="137" t="str">
        <f t="shared" si="28"/>
        <v/>
      </c>
      <c r="AN37" s="137" t="str">
        <f t="shared" si="28"/>
        <v/>
      </c>
      <c r="AO37" s="137" t="str">
        <f t="shared" si="26"/>
        <v/>
      </c>
      <c r="AP37" s="137" t="str">
        <f t="shared" si="26"/>
        <v/>
      </c>
      <c r="AQ37" s="137" t="str">
        <f t="shared" si="26"/>
        <v/>
      </c>
      <c r="AR37" s="137" t="str">
        <f t="shared" si="26"/>
        <v/>
      </c>
      <c r="AS37" s="137" t="str">
        <f t="shared" si="26"/>
        <v/>
      </c>
      <c r="AT37" s="137" t="str">
        <f t="shared" si="26"/>
        <v/>
      </c>
      <c r="AU37" s="137" t="str">
        <f t="shared" si="26"/>
        <v/>
      </c>
      <c r="AV37" s="137" t="str">
        <f t="shared" si="26"/>
        <v/>
      </c>
      <c r="AW37" s="137" t="str">
        <f t="shared" si="26"/>
        <v/>
      </c>
      <c r="AX37" s="137" t="str">
        <f t="shared" si="26"/>
        <v/>
      </c>
      <c r="AY37" s="137" t="str">
        <f t="shared" si="26"/>
        <v/>
      </c>
      <c r="AZ37" s="137" t="str">
        <f t="shared" si="26"/>
        <v/>
      </c>
      <c r="BA37" s="137" t="str">
        <f t="shared" si="26"/>
        <v/>
      </c>
      <c r="BB37" s="137" t="str">
        <f t="shared" si="26"/>
        <v/>
      </c>
      <c r="BC37" s="137" t="str">
        <f t="shared" si="26"/>
        <v/>
      </c>
      <c r="BD37" s="137" t="str">
        <f t="shared" si="26"/>
        <v/>
      </c>
      <c r="BE37" s="137" t="str">
        <f t="shared" si="27"/>
        <v/>
      </c>
      <c r="BF37" s="137" t="str">
        <f t="shared" si="27"/>
        <v/>
      </c>
      <c r="BG37" s="138" t="str">
        <f t="shared" si="7"/>
        <v/>
      </c>
    </row>
    <row r="38" spans="1:59" ht="16.8" outlineLevel="1">
      <c r="A38" s="206">
        <v>1</v>
      </c>
      <c r="B38" s="207">
        <v>3</v>
      </c>
      <c r="C38" s="207">
        <v>6</v>
      </c>
      <c r="D38" s="207"/>
      <c r="E38" s="208"/>
      <c r="F38" s="275"/>
      <c r="G38" s="261"/>
      <c r="H38" s="262"/>
      <c r="I38" s="210"/>
      <c r="J38" s="210"/>
      <c r="K38" s="211"/>
      <c r="L38" s="210"/>
      <c r="M38" s="210"/>
      <c r="N38" s="212"/>
      <c r="O38" s="213"/>
      <c r="P38" s="214"/>
      <c r="Q38" s="133"/>
      <c r="R38" s="134" t="str">
        <f>IF($J38="","",IF($J38&lt;=$L$2,$K38,IF($I38&lt;=$L$2,NETWORKDAYS($I38,$L$2,holiday!$C$3:$C$10)/NETWORKDAYS($I38,$J38,holiday!$C$3:$C$10)*$K38,0)))</f>
        <v/>
      </c>
      <c r="S38" s="134" t="str">
        <f t="shared" si="1"/>
        <v/>
      </c>
      <c r="T38" s="134" t="str">
        <f t="shared" si="2"/>
        <v/>
      </c>
      <c r="U38" s="135"/>
      <c r="V38" s="133"/>
      <c r="W38" s="133"/>
      <c r="Y38" s="136"/>
      <c r="Z38" s="137"/>
      <c r="AA38" s="137"/>
      <c r="AB38" s="137"/>
      <c r="AC38" s="137"/>
      <c r="AD38" s="137"/>
      <c r="AE38" s="137"/>
      <c r="AF38" s="137"/>
      <c r="AG38" s="137"/>
      <c r="AH38" s="137"/>
      <c r="AI38" s="137"/>
      <c r="AJ38" s="137"/>
      <c r="AK38" s="137"/>
      <c r="AL38" s="137"/>
      <c r="AM38" s="137"/>
      <c r="AN38" s="137"/>
      <c r="AO38" s="137"/>
      <c r="AP38" s="137"/>
      <c r="AQ38" s="137"/>
      <c r="AR38" s="137"/>
      <c r="AS38" s="137"/>
      <c r="AT38" s="137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8"/>
    </row>
    <row r="39" spans="1:59" ht="16.8">
      <c r="A39" s="236">
        <v>2</v>
      </c>
      <c r="B39" s="237"/>
      <c r="C39" s="237"/>
      <c r="D39" s="237"/>
      <c r="E39" s="238"/>
      <c r="F39" s="239" t="s">
        <v>189</v>
      </c>
      <c r="G39" s="240"/>
      <c r="H39" s="241"/>
      <c r="I39" s="242">
        <v>43787</v>
      </c>
      <c r="J39" s="242">
        <v>43791</v>
      </c>
      <c r="K39" s="243"/>
      <c r="L39" s="244"/>
      <c r="M39" s="245"/>
      <c r="N39" s="246"/>
      <c r="O39" s="245"/>
      <c r="P39" s="247"/>
      <c r="Q39" s="133"/>
      <c r="R39" s="134">
        <f>IF($J39="","",IF($J39&lt;=$L$2,$K39,IF($I39&lt;=$L$2,NETWORKDAYS($I39,$L$2,holiday!$C$3:$C$10)/NETWORKDAYS($I39,$J39,holiday!$C$3:$C$10)*$K39,0)))</f>
        <v>0</v>
      </c>
      <c r="S39" s="134">
        <f t="shared" si="1"/>
        <v>0</v>
      </c>
      <c r="T39" s="134">
        <f t="shared" si="2"/>
        <v>0</v>
      </c>
      <c r="U39" s="135"/>
      <c r="V39" s="133"/>
      <c r="W39" s="133"/>
      <c r="Y39" s="136" t="str">
        <f t="shared" ref="Y39:AN40" si="29">IF(Y$5&lt;&gt;"周日",IF(Y$5&lt;&gt;"周六",IF($L39="","",IF(Y$4&gt;=$L39,IF(Y$4&lt;=$M39,IF($O39=1,"★",""),""),"")),""),"")</f>
        <v/>
      </c>
      <c r="Z39" s="137" t="str">
        <f t="shared" si="29"/>
        <v/>
      </c>
      <c r="AA39" s="137" t="str">
        <f t="shared" si="29"/>
        <v/>
      </c>
      <c r="AB39" s="137" t="str">
        <f t="shared" si="29"/>
        <v/>
      </c>
      <c r="AC39" s="137" t="str">
        <f t="shared" si="29"/>
        <v/>
      </c>
      <c r="AD39" s="137" t="str">
        <f t="shared" si="29"/>
        <v/>
      </c>
      <c r="AE39" s="137" t="str">
        <f t="shared" si="29"/>
        <v/>
      </c>
      <c r="AF39" s="137" t="str">
        <f t="shared" si="29"/>
        <v/>
      </c>
      <c r="AG39" s="137" t="str">
        <f t="shared" si="29"/>
        <v/>
      </c>
      <c r="AH39" s="137" t="str">
        <f t="shared" si="29"/>
        <v/>
      </c>
      <c r="AI39" s="137" t="str">
        <f t="shared" si="29"/>
        <v/>
      </c>
      <c r="AJ39" s="137" t="str">
        <f t="shared" si="29"/>
        <v/>
      </c>
      <c r="AK39" s="137" t="str">
        <f t="shared" si="29"/>
        <v/>
      </c>
      <c r="AL39" s="137" t="str">
        <f t="shared" si="29"/>
        <v/>
      </c>
      <c r="AM39" s="137" t="str">
        <f t="shared" si="29"/>
        <v/>
      </c>
      <c r="AN39" s="137" t="str">
        <f t="shared" si="29"/>
        <v/>
      </c>
      <c r="AO39" s="137" t="str">
        <f t="shared" ref="AO39:BD51" si="30">IF(AO$5&lt;&gt;"周日",IF(AO$5&lt;&gt;"周六",IF($L39="","",IF(AO$4&gt;=$L39,IF(AO$4&lt;=$M39,IF($O39=1,"★",""),""),"")),""),"")</f>
        <v/>
      </c>
      <c r="AP39" s="137" t="str">
        <f t="shared" si="30"/>
        <v/>
      </c>
      <c r="AQ39" s="137" t="str">
        <f t="shared" si="30"/>
        <v/>
      </c>
      <c r="AR39" s="137" t="str">
        <f t="shared" si="30"/>
        <v/>
      </c>
      <c r="AS39" s="137" t="str">
        <f t="shared" si="30"/>
        <v/>
      </c>
      <c r="AT39" s="137" t="str">
        <f t="shared" si="30"/>
        <v/>
      </c>
      <c r="AU39" s="137" t="str">
        <f t="shared" si="30"/>
        <v/>
      </c>
      <c r="AV39" s="137" t="str">
        <f t="shared" si="30"/>
        <v/>
      </c>
      <c r="AW39" s="137" t="str">
        <f t="shared" si="30"/>
        <v/>
      </c>
      <c r="AX39" s="137" t="str">
        <f t="shared" si="30"/>
        <v/>
      </c>
      <c r="AY39" s="137" t="str">
        <f t="shared" si="30"/>
        <v/>
      </c>
      <c r="AZ39" s="137" t="str">
        <f t="shared" si="30"/>
        <v/>
      </c>
      <c r="BA39" s="137" t="str">
        <f t="shared" si="30"/>
        <v/>
      </c>
      <c r="BB39" s="137" t="str">
        <f t="shared" si="30"/>
        <v/>
      </c>
      <c r="BC39" s="137" t="str">
        <f t="shared" si="30"/>
        <v/>
      </c>
      <c r="BD39" s="137" t="str">
        <f t="shared" si="30"/>
        <v/>
      </c>
      <c r="BE39" s="137" t="str">
        <f t="shared" ref="BE39:BF51" si="31">IF(BE$5&lt;&gt;"周日",IF(BE$5&lt;&gt;"周六",IF($L39="","",IF(BE$4&gt;=$L39,IF(BE$4&lt;=$M39,IF($O39=1,"★",""),""),"")),""),"")</f>
        <v/>
      </c>
      <c r="BF39" s="137" t="str">
        <f t="shared" si="31"/>
        <v/>
      </c>
      <c r="BG39" s="138" t="str">
        <f t="shared" si="7"/>
        <v/>
      </c>
    </row>
    <row r="40" spans="1:59" ht="16.8" outlineLevel="1">
      <c r="A40" s="248">
        <v>2</v>
      </c>
      <c r="B40" s="249">
        <v>1</v>
      </c>
      <c r="C40" s="249"/>
      <c r="D40" s="249"/>
      <c r="E40" s="250"/>
      <c r="F40" s="259" t="s">
        <v>221</v>
      </c>
      <c r="G40" s="251"/>
      <c r="H40" s="252"/>
      <c r="I40" s="253">
        <v>43787</v>
      </c>
      <c r="J40" s="253">
        <v>43791</v>
      </c>
      <c r="K40" s="254"/>
      <c r="L40" s="255"/>
      <c r="M40" s="256"/>
      <c r="N40" s="257"/>
      <c r="O40" s="256"/>
      <c r="P40" s="258"/>
      <c r="Q40" s="133"/>
      <c r="R40" s="134">
        <f>IF($J40="","",IF($J40&lt;=$L$2,$K40,IF($I40&lt;=$L$2,NETWORKDAYS($I40,$L$2,holiday!$C$3:$C$10)/NETWORKDAYS($I40,$J40,holiday!$C$3:$C$10)*$K40,0)))</f>
        <v>0</v>
      </c>
      <c r="S40" s="134">
        <f t="shared" si="1"/>
        <v>0</v>
      </c>
      <c r="T40" s="134">
        <f t="shared" si="2"/>
        <v>0</v>
      </c>
      <c r="U40" s="135"/>
      <c r="V40" s="133"/>
      <c r="W40" s="133"/>
      <c r="Y40" s="136" t="str">
        <f t="shared" si="29"/>
        <v/>
      </c>
      <c r="Z40" s="137" t="str">
        <f t="shared" si="29"/>
        <v/>
      </c>
      <c r="AA40" s="137" t="str">
        <f t="shared" si="29"/>
        <v/>
      </c>
      <c r="AB40" s="137" t="str">
        <f t="shared" si="29"/>
        <v/>
      </c>
      <c r="AC40" s="137" t="str">
        <f t="shared" si="29"/>
        <v/>
      </c>
      <c r="AD40" s="137" t="str">
        <f t="shared" si="29"/>
        <v/>
      </c>
      <c r="AE40" s="137" t="str">
        <f t="shared" si="29"/>
        <v/>
      </c>
      <c r="AF40" s="137" t="str">
        <f t="shared" si="29"/>
        <v/>
      </c>
      <c r="AG40" s="137" t="str">
        <f t="shared" si="29"/>
        <v/>
      </c>
      <c r="AH40" s="137" t="str">
        <f t="shared" si="29"/>
        <v/>
      </c>
      <c r="AI40" s="137" t="str">
        <f t="shared" si="29"/>
        <v/>
      </c>
      <c r="AJ40" s="137" t="str">
        <f t="shared" si="29"/>
        <v/>
      </c>
      <c r="AK40" s="137" t="str">
        <f t="shared" si="29"/>
        <v/>
      </c>
      <c r="AL40" s="137" t="str">
        <f t="shared" si="29"/>
        <v/>
      </c>
      <c r="AM40" s="137" t="str">
        <f t="shared" si="29"/>
        <v/>
      </c>
      <c r="AN40" s="137" t="str">
        <f t="shared" si="29"/>
        <v/>
      </c>
      <c r="AO40" s="137" t="str">
        <f t="shared" si="30"/>
        <v/>
      </c>
      <c r="AP40" s="137" t="str">
        <f t="shared" si="30"/>
        <v/>
      </c>
      <c r="AQ40" s="137" t="str">
        <f t="shared" si="30"/>
        <v/>
      </c>
      <c r="AR40" s="137" t="str">
        <f t="shared" si="30"/>
        <v/>
      </c>
      <c r="AS40" s="137" t="str">
        <f t="shared" si="30"/>
        <v/>
      </c>
      <c r="AT40" s="137" t="str">
        <f t="shared" si="30"/>
        <v/>
      </c>
      <c r="AU40" s="137" t="str">
        <f t="shared" si="30"/>
        <v/>
      </c>
      <c r="AV40" s="137" t="str">
        <f t="shared" si="30"/>
        <v/>
      </c>
      <c r="AW40" s="137" t="str">
        <f t="shared" si="30"/>
        <v/>
      </c>
      <c r="AX40" s="137" t="str">
        <f t="shared" si="30"/>
        <v/>
      </c>
      <c r="AY40" s="137" t="str">
        <f t="shared" si="30"/>
        <v/>
      </c>
      <c r="AZ40" s="137" t="str">
        <f t="shared" si="30"/>
        <v/>
      </c>
      <c r="BA40" s="137" t="str">
        <f t="shared" si="30"/>
        <v/>
      </c>
      <c r="BB40" s="137" t="str">
        <f t="shared" si="30"/>
        <v/>
      </c>
      <c r="BC40" s="137" t="str">
        <f t="shared" si="30"/>
        <v/>
      </c>
      <c r="BD40" s="137" t="str">
        <f t="shared" si="30"/>
        <v/>
      </c>
      <c r="BE40" s="137" t="str">
        <f t="shared" si="31"/>
        <v/>
      </c>
      <c r="BF40" s="137" t="str">
        <f t="shared" si="31"/>
        <v/>
      </c>
      <c r="BG40" s="138" t="str">
        <f t="shared" si="7"/>
        <v/>
      </c>
    </row>
    <row r="41" spans="1:59" ht="16.8" outlineLevel="1">
      <c r="A41" s="165">
        <v>2</v>
      </c>
      <c r="B41" s="166">
        <v>1</v>
      </c>
      <c r="C41" s="166">
        <v>1</v>
      </c>
      <c r="D41" s="166"/>
      <c r="E41" s="167"/>
      <c r="F41" s="235" t="s">
        <v>283</v>
      </c>
      <c r="G41" s="233" t="s">
        <v>281</v>
      </c>
      <c r="H41" s="234" t="s">
        <v>217</v>
      </c>
      <c r="I41" s="169">
        <v>43787</v>
      </c>
      <c r="J41" s="169">
        <v>43791</v>
      </c>
      <c r="K41" s="170">
        <v>0</v>
      </c>
      <c r="L41" s="169"/>
      <c r="M41" s="169"/>
      <c r="N41" s="171"/>
      <c r="O41" s="172"/>
      <c r="P41" s="173"/>
      <c r="Q41" s="133"/>
      <c r="R41" s="134">
        <f>IF($J41="","",IF($J41&lt;=$L$2,$K41,IF($I41&lt;=$L$2,NETWORKDAYS($I41,$L$2,holiday!$C$3:$C$10)/NETWORKDAYS($I41,$J41,holiday!$C$3:$C$10)*$K41,0)))</f>
        <v>0</v>
      </c>
      <c r="S41" s="134">
        <f t="shared" si="1"/>
        <v>0</v>
      </c>
      <c r="T41" s="134">
        <f t="shared" si="2"/>
        <v>0</v>
      </c>
      <c r="U41" s="135"/>
      <c r="V41" s="133"/>
      <c r="W41" s="133"/>
      <c r="Y41" s="136" t="str">
        <f t="shared" ref="Y41:AJ53" si="32">IF(Y$5&lt;&gt;"周日",IF(Y$5&lt;&gt;"周六",IF($L41="","",IF(Y$4&gt;=$L41,IF(Y$4&lt;=$M41,IF($O41=1,"★",""),""),"")),""),"")</f>
        <v/>
      </c>
      <c r="Z41" s="137" t="str">
        <f t="shared" si="32"/>
        <v/>
      </c>
      <c r="AA41" s="137" t="str">
        <f t="shared" si="32"/>
        <v/>
      </c>
      <c r="AB41" s="137" t="str">
        <f t="shared" si="32"/>
        <v/>
      </c>
      <c r="AC41" s="137" t="str">
        <f t="shared" si="32"/>
        <v/>
      </c>
      <c r="AD41" s="137" t="str">
        <f t="shared" si="32"/>
        <v/>
      </c>
      <c r="AE41" s="137" t="str">
        <f t="shared" si="32"/>
        <v/>
      </c>
      <c r="AF41" s="137" t="str">
        <f t="shared" si="32"/>
        <v/>
      </c>
      <c r="AG41" s="137" t="str">
        <f t="shared" si="32"/>
        <v/>
      </c>
      <c r="AH41" s="137" t="str">
        <f t="shared" si="32"/>
        <v/>
      </c>
      <c r="AI41" s="137" t="str">
        <f t="shared" si="32"/>
        <v/>
      </c>
      <c r="AJ41" s="137" t="str">
        <f t="shared" si="32"/>
        <v/>
      </c>
      <c r="AK41" s="137" t="str">
        <f t="shared" ref="AK41:AN56" si="33">IF(AK$5&lt;&gt;"周日",IF(AK$5&lt;&gt;"周六",IF($L41="","",IF(AK$4&gt;=$L41,IF(AK$4&lt;=$M41,IF($O41=1,"★",""),""),"")),""),"")</f>
        <v/>
      </c>
      <c r="AL41" s="137" t="str">
        <f t="shared" si="33"/>
        <v/>
      </c>
      <c r="AM41" s="137" t="str">
        <f t="shared" si="33"/>
        <v/>
      </c>
      <c r="AN41" s="137" t="str">
        <f t="shared" si="33"/>
        <v/>
      </c>
      <c r="AO41" s="137" t="str">
        <f t="shared" si="30"/>
        <v/>
      </c>
      <c r="AP41" s="137" t="str">
        <f t="shared" si="30"/>
        <v/>
      </c>
      <c r="AQ41" s="137" t="str">
        <f t="shared" si="30"/>
        <v/>
      </c>
      <c r="AR41" s="137" t="str">
        <f t="shared" si="30"/>
        <v/>
      </c>
      <c r="AS41" s="137" t="str">
        <f t="shared" si="30"/>
        <v/>
      </c>
      <c r="AT41" s="137" t="str">
        <f t="shared" si="30"/>
        <v/>
      </c>
      <c r="AU41" s="137" t="str">
        <f t="shared" si="30"/>
        <v/>
      </c>
      <c r="AV41" s="137" t="str">
        <f t="shared" si="30"/>
        <v/>
      </c>
      <c r="AW41" s="137" t="str">
        <f t="shared" si="30"/>
        <v/>
      </c>
      <c r="AX41" s="137" t="str">
        <f t="shared" si="30"/>
        <v/>
      </c>
      <c r="AY41" s="137" t="str">
        <f t="shared" si="30"/>
        <v/>
      </c>
      <c r="AZ41" s="137" t="str">
        <f t="shared" si="30"/>
        <v/>
      </c>
      <c r="BA41" s="137" t="str">
        <f t="shared" si="30"/>
        <v/>
      </c>
      <c r="BB41" s="137" t="str">
        <f t="shared" si="30"/>
        <v/>
      </c>
      <c r="BC41" s="137" t="str">
        <f t="shared" si="30"/>
        <v/>
      </c>
      <c r="BD41" s="137" t="str">
        <f t="shared" si="30"/>
        <v/>
      </c>
      <c r="BE41" s="137" t="str">
        <f t="shared" si="31"/>
        <v/>
      </c>
      <c r="BF41" s="137" t="str">
        <f t="shared" si="31"/>
        <v/>
      </c>
      <c r="BG41" s="138" t="str">
        <f t="shared" si="7"/>
        <v/>
      </c>
    </row>
    <row r="42" spans="1:59" ht="16.8" outlineLevel="1">
      <c r="A42" s="165">
        <v>2</v>
      </c>
      <c r="B42" s="166">
        <v>1</v>
      </c>
      <c r="C42" s="166">
        <v>2</v>
      </c>
      <c r="D42" s="166"/>
      <c r="E42" s="167"/>
      <c r="F42" s="235" t="s">
        <v>196</v>
      </c>
      <c r="G42" s="233" t="s">
        <v>282</v>
      </c>
      <c r="H42" s="234" t="s">
        <v>218</v>
      </c>
      <c r="I42" s="169">
        <v>43787</v>
      </c>
      <c r="J42" s="169">
        <v>43791</v>
      </c>
      <c r="K42" s="170">
        <v>0</v>
      </c>
      <c r="L42" s="169"/>
      <c r="M42" s="169"/>
      <c r="N42" s="171"/>
      <c r="O42" s="172"/>
      <c r="P42" s="173"/>
      <c r="Q42" s="133"/>
      <c r="R42" s="134">
        <f>IF($J42="","",IF($J42&lt;=$L$2,$K42,IF($I42&lt;=$L$2,NETWORKDAYS($I42,$L$2,holiday!$C$3:$C$10)/NETWORKDAYS($I42,$J42,holiday!$C$3:$C$10)*$K42,0)))</f>
        <v>0</v>
      </c>
      <c r="S42" s="134">
        <f t="shared" si="1"/>
        <v>0</v>
      </c>
      <c r="T42" s="134">
        <f t="shared" si="2"/>
        <v>0</v>
      </c>
      <c r="U42" s="135"/>
      <c r="V42" s="133"/>
      <c r="W42" s="133"/>
      <c r="Y42" s="136" t="str">
        <f t="shared" si="32"/>
        <v/>
      </c>
      <c r="Z42" s="137" t="str">
        <f t="shared" si="32"/>
        <v/>
      </c>
      <c r="AA42" s="137" t="str">
        <f t="shared" si="32"/>
        <v/>
      </c>
      <c r="AB42" s="137" t="str">
        <f t="shared" si="32"/>
        <v/>
      </c>
      <c r="AC42" s="137" t="str">
        <f t="shared" si="32"/>
        <v/>
      </c>
      <c r="AD42" s="137" t="str">
        <f t="shared" si="32"/>
        <v/>
      </c>
      <c r="AE42" s="137" t="str">
        <f t="shared" si="32"/>
        <v/>
      </c>
      <c r="AF42" s="137" t="str">
        <f t="shared" si="32"/>
        <v/>
      </c>
      <c r="AG42" s="137" t="str">
        <f t="shared" si="32"/>
        <v/>
      </c>
      <c r="AH42" s="137" t="str">
        <f t="shared" si="32"/>
        <v/>
      </c>
      <c r="AI42" s="137" t="str">
        <f t="shared" si="32"/>
        <v/>
      </c>
      <c r="AJ42" s="137" t="str">
        <f t="shared" si="32"/>
        <v/>
      </c>
      <c r="AK42" s="137" t="str">
        <f t="shared" si="33"/>
        <v/>
      </c>
      <c r="AL42" s="137" t="str">
        <f t="shared" si="33"/>
        <v/>
      </c>
      <c r="AM42" s="137" t="str">
        <f t="shared" si="33"/>
        <v/>
      </c>
      <c r="AN42" s="137" t="str">
        <f t="shared" si="33"/>
        <v/>
      </c>
      <c r="AO42" s="137" t="str">
        <f t="shared" ref="AO42:BD42" si="34">IF(AO$5&lt;&gt;"周日",IF(AO$5&lt;&gt;"周六",IF($L42="","",IF(AO$4&gt;=$L42,IF(AO$4&lt;=$M42,IF($O42=1,"★",""),""),"")),""),"")</f>
        <v/>
      </c>
      <c r="AP42" s="137" t="str">
        <f t="shared" si="34"/>
        <v/>
      </c>
      <c r="AQ42" s="137" t="str">
        <f t="shared" si="34"/>
        <v/>
      </c>
      <c r="AR42" s="137" t="str">
        <f t="shared" si="34"/>
        <v/>
      </c>
      <c r="AS42" s="137" t="str">
        <f t="shared" si="34"/>
        <v/>
      </c>
      <c r="AT42" s="137" t="str">
        <f t="shared" si="34"/>
        <v/>
      </c>
      <c r="AU42" s="137" t="str">
        <f t="shared" si="34"/>
        <v/>
      </c>
      <c r="AV42" s="137" t="str">
        <f t="shared" si="34"/>
        <v/>
      </c>
      <c r="AW42" s="137" t="str">
        <f t="shared" si="34"/>
        <v/>
      </c>
      <c r="AX42" s="137" t="str">
        <f t="shared" si="34"/>
        <v/>
      </c>
      <c r="AY42" s="137" t="str">
        <f t="shared" si="34"/>
        <v/>
      </c>
      <c r="AZ42" s="137" t="str">
        <f t="shared" si="34"/>
        <v/>
      </c>
      <c r="BA42" s="137" t="str">
        <f t="shared" si="34"/>
        <v/>
      </c>
      <c r="BB42" s="137" t="str">
        <f t="shared" si="34"/>
        <v/>
      </c>
      <c r="BC42" s="137" t="str">
        <f t="shared" si="34"/>
        <v/>
      </c>
      <c r="BD42" s="137" t="str">
        <f t="shared" si="34"/>
        <v/>
      </c>
      <c r="BE42" s="137" t="str">
        <f t="shared" si="31"/>
        <v/>
      </c>
      <c r="BF42" s="137" t="str">
        <f t="shared" si="31"/>
        <v/>
      </c>
      <c r="BG42" s="138" t="str">
        <f t="shared" si="7"/>
        <v/>
      </c>
    </row>
    <row r="43" spans="1:59" ht="16.8" outlineLevel="1">
      <c r="A43" s="165">
        <v>2</v>
      </c>
      <c r="B43" s="166">
        <v>1</v>
      </c>
      <c r="C43" s="166">
        <v>3</v>
      </c>
      <c r="D43" s="166"/>
      <c r="E43" s="167"/>
      <c r="F43" s="222" t="s">
        <v>242</v>
      </c>
      <c r="G43" s="233"/>
      <c r="H43" s="234"/>
      <c r="I43" s="169"/>
      <c r="J43" s="169"/>
      <c r="K43" s="170"/>
      <c r="L43" s="169"/>
      <c r="M43" s="169"/>
      <c r="N43" s="171"/>
      <c r="O43" s="172"/>
      <c r="P43" s="173"/>
      <c r="Q43" s="133"/>
      <c r="R43" s="134" t="str">
        <f>IF($J43="","",IF($J43&lt;=$L$2,$K43,IF($I43&lt;=$L$2,NETWORKDAYS($I43,$L$2,holiday!$C$3:$C$10)/NETWORKDAYS($I43,$J43,holiday!$C$3:$C$10)*$K43,0)))</f>
        <v/>
      </c>
      <c r="S43" s="134" t="str">
        <f t="shared" si="1"/>
        <v/>
      </c>
      <c r="T43" s="134" t="str">
        <f t="shared" si="2"/>
        <v/>
      </c>
      <c r="U43" s="135"/>
      <c r="V43" s="133"/>
      <c r="W43" s="133"/>
      <c r="Y43" s="136" t="str">
        <f t="shared" si="32"/>
        <v/>
      </c>
      <c r="Z43" s="137" t="str">
        <f t="shared" si="32"/>
        <v/>
      </c>
      <c r="AA43" s="137" t="str">
        <f t="shared" si="32"/>
        <v/>
      </c>
      <c r="AB43" s="137" t="str">
        <f t="shared" si="32"/>
        <v/>
      </c>
      <c r="AC43" s="137" t="str">
        <f t="shared" si="32"/>
        <v/>
      </c>
      <c r="AD43" s="137" t="str">
        <f t="shared" si="32"/>
        <v/>
      </c>
      <c r="AE43" s="137" t="str">
        <f t="shared" si="32"/>
        <v/>
      </c>
      <c r="AF43" s="137" t="str">
        <f t="shared" si="32"/>
        <v/>
      </c>
      <c r="AG43" s="137" t="str">
        <f t="shared" si="32"/>
        <v/>
      </c>
      <c r="AH43" s="137" t="str">
        <f t="shared" si="32"/>
        <v/>
      </c>
      <c r="AI43" s="137" t="str">
        <f t="shared" si="32"/>
        <v/>
      </c>
      <c r="AJ43" s="137" t="str">
        <f t="shared" si="32"/>
        <v/>
      </c>
      <c r="AK43" s="137" t="str">
        <f t="shared" si="33"/>
        <v/>
      </c>
      <c r="AL43" s="137" t="str">
        <f t="shared" si="33"/>
        <v/>
      </c>
      <c r="AM43" s="137" t="str">
        <f t="shared" si="33"/>
        <v/>
      </c>
      <c r="AN43" s="137" t="str">
        <f t="shared" si="33"/>
        <v/>
      </c>
      <c r="AO43" s="137" t="str">
        <f t="shared" si="30"/>
        <v/>
      </c>
      <c r="AP43" s="137" t="str">
        <f t="shared" si="30"/>
        <v/>
      </c>
      <c r="AQ43" s="137" t="str">
        <f t="shared" si="30"/>
        <v/>
      </c>
      <c r="AR43" s="137" t="str">
        <f t="shared" si="30"/>
        <v/>
      </c>
      <c r="AS43" s="137" t="str">
        <f t="shared" si="30"/>
        <v/>
      </c>
      <c r="AT43" s="137" t="str">
        <f t="shared" si="30"/>
        <v/>
      </c>
      <c r="AU43" s="137" t="str">
        <f t="shared" si="30"/>
        <v/>
      </c>
      <c r="AV43" s="137" t="str">
        <f t="shared" si="30"/>
        <v/>
      </c>
      <c r="AW43" s="137" t="str">
        <f t="shared" si="30"/>
        <v/>
      </c>
      <c r="AX43" s="137" t="str">
        <f t="shared" si="30"/>
        <v/>
      </c>
      <c r="AY43" s="137" t="str">
        <f t="shared" si="30"/>
        <v/>
      </c>
      <c r="AZ43" s="137" t="str">
        <f t="shared" si="30"/>
        <v/>
      </c>
      <c r="BA43" s="137" t="str">
        <f t="shared" si="30"/>
        <v/>
      </c>
      <c r="BB43" s="137" t="str">
        <f t="shared" si="30"/>
        <v/>
      </c>
      <c r="BC43" s="137" t="str">
        <f t="shared" si="30"/>
        <v/>
      </c>
      <c r="BD43" s="137" t="str">
        <f t="shared" si="30"/>
        <v/>
      </c>
      <c r="BE43" s="137" t="str">
        <f t="shared" si="31"/>
        <v/>
      </c>
      <c r="BF43" s="137" t="str">
        <f t="shared" si="31"/>
        <v/>
      </c>
      <c r="BG43" s="138" t="str">
        <f t="shared" si="7"/>
        <v/>
      </c>
    </row>
    <row r="44" spans="1:59" ht="16.8" outlineLevel="1">
      <c r="A44" s="165">
        <v>2</v>
      </c>
      <c r="B44" s="166">
        <v>1</v>
      </c>
      <c r="C44" s="166">
        <v>4</v>
      </c>
      <c r="D44" s="166"/>
      <c r="E44" s="167"/>
      <c r="F44" s="222"/>
      <c r="G44" s="233"/>
      <c r="H44" s="225"/>
      <c r="I44" s="169"/>
      <c r="J44" s="169"/>
      <c r="K44" s="170"/>
      <c r="L44" s="169"/>
      <c r="M44" s="169"/>
      <c r="N44" s="171"/>
      <c r="O44" s="172"/>
      <c r="P44" s="173"/>
      <c r="Q44" s="133"/>
      <c r="R44" s="134" t="str">
        <f>IF($J44="","",IF($J44&lt;=$L$2,$K44,IF($I44&lt;=$L$2,NETWORKDAYS($I44,$L$2,holiday!$C$3:$C$10)/NETWORKDAYS($I44,$J44,holiday!$C$3:$C$10)*$K44,0)))</f>
        <v/>
      </c>
      <c r="S44" s="134" t="str">
        <f t="shared" si="1"/>
        <v/>
      </c>
      <c r="T44" s="134" t="str">
        <f t="shared" si="2"/>
        <v/>
      </c>
      <c r="U44" s="135"/>
      <c r="V44" s="133"/>
      <c r="W44" s="133"/>
      <c r="Y44" s="136" t="str">
        <f t="shared" si="32"/>
        <v/>
      </c>
      <c r="Z44" s="137" t="str">
        <f t="shared" si="32"/>
        <v/>
      </c>
      <c r="AA44" s="137" t="str">
        <f t="shared" si="32"/>
        <v/>
      </c>
      <c r="AB44" s="137" t="str">
        <f t="shared" si="32"/>
        <v/>
      </c>
      <c r="AC44" s="137" t="str">
        <f t="shared" si="32"/>
        <v/>
      </c>
      <c r="AD44" s="137" t="str">
        <f t="shared" si="32"/>
        <v/>
      </c>
      <c r="AE44" s="137" t="str">
        <f t="shared" si="32"/>
        <v/>
      </c>
      <c r="AF44" s="137" t="str">
        <f t="shared" si="32"/>
        <v/>
      </c>
      <c r="AG44" s="137" t="str">
        <f t="shared" si="32"/>
        <v/>
      </c>
      <c r="AH44" s="137" t="str">
        <f t="shared" si="32"/>
        <v/>
      </c>
      <c r="AI44" s="137" t="str">
        <f t="shared" si="32"/>
        <v/>
      </c>
      <c r="AJ44" s="137" t="str">
        <f t="shared" si="32"/>
        <v/>
      </c>
      <c r="AK44" s="137" t="str">
        <f t="shared" si="33"/>
        <v/>
      </c>
      <c r="AL44" s="137" t="str">
        <f t="shared" si="33"/>
        <v/>
      </c>
      <c r="AM44" s="137" t="str">
        <f t="shared" si="33"/>
        <v/>
      </c>
      <c r="AN44" s="137" t="str">
        <f t="shared" si="33"/>
        <v/>
      </c>
      <c r="AO44" s="137" t="str">
        <f t="shared" si="30"/>
        <v/>
      </c>
      <c r="AP44" s="137" t="str">
        <f t="shared" si="30"/>
        <v/>
      </c>
      <c r="AQ44" s="137" t="str">
        <f t="shared" si="30"/>
        <v/>
      </c>
      <c r="AR44" s="137" t="str">
        <f t="shared" si="30"/>
        <v/>
      </c>
      <c r="AS44" s="137" t="str">
        <f t="shared" si="30"/>
        <v/>
      </c>
      <c r="AT44" s="137" t="str">
        <f t="shared" si="30"/>
        <v/>
      </c>
      <c r="AU44" s="137" t="str">
        <f t="shared" si="30"/>
        <v/>
      </c>
      <c r="AV44" s="137" t="str">
        <f t="shared" si="30"/>
        <v/>
      </c>
      <c r="AW44" s="137" t="str">
        <f t="shared" si="30"/>
        <v/>
      </c>
      <c r="AX44" s="137" t="str">
        <f t="shared" si="30"/>
        <v/>
      </c>
      <c r="AY44" s="137" t="str">
        <f t="shared" si="30"/>
        <v/>
      </c>
      <c r="AZ44" s="137" t="str">
        <f t="shared" si="30"/>
        <v/>
      </c>
      <c r="BA44" s="137" t="str">
        <f t="shared" si="30"/>
        <v/>
      </c>
      <c r="BB44" s="137" t="str">
        <f t="shared" si="30"/>
        <v/>
      </c>
      <c r="BC44" s="137" t="str">
        <f t="shared" si="30"/>
        <v/>
      </c>
      <c r="BD44" s="137" t="str">
        <f t="shared" si="30"/>
        <v/>
      </c>
      <c r="BE44" s="137" t="str">
        <f t="shared" si="31"/>
        <v/>
      </c>
      <c r="BF44" s="137" t="str">
        <f t="shared" si="31"/>
        <v/>
      </c>
      <c r="BG44" s="138" t="str">
        <f t="shared" si="7"/>
        <v/>
      </c>
    </row>
    <row r="45" spans="1:59" ht="16.8" outlineLevel="1">
      <c r="A45" s="248">
        <v>2</v>
      </c>
      <c r="B45" s="249">
        <v>2</v>
      </c>
      <c r="C45" s="249"/>
      <c r="D45" s="249"/>
      <c r="E45" s="250"/>
      <c r="F45" s="259" t="s">
        <v>254</v>
      </c>
      <c r="G45" s="251"/>
      <c r="H45" s="252"/>
      <c r="I45" s="253">
        <v>43787</v>
      </c>
      <c r="J45" s="253">
        <v>43791</v>
      </c>
      <c r="K45" s="254"/>
      <c r="L45" s="255"/>
      <c r="M45" s="256"/>
      <c r="N45" s="257"/>
      <c r="O45" s="256"/>
      <c r="P45" s="258"/>
      <c r="Q45" s="133"/>
      <c r="R45" s="134">
        <f>IF($J45="","",IF($J45&lt;=$L$2,$K45,IF($I45&lt;=$L$2,NETWORKDAYS($I45,$L$2,holiday!$C$3:$C$10)/NETWORKDAYS($I45,$J45,holiday!$C$3:$C$10)*$K45,0)))</f>
        <v>0</v>
      </c>
      <c r="S45" s="134">
        <f t="shared" si="1"/>
        <v>0</v>
      </c>
      <c r="T45" s="134">
        <f t="shared" si="2"/>
        <v>0</v>
      </c>
      <c r="U45" s="135"/>
      <c r="V45" s="133"/>
      <c r="W45" s="133"/>
      <c r="Y45" s="136" t="str">
        <f t="shared" si="32"/>
        <v/>
      </c>
      <c r="Z45" s="137" t="str">
        <f t="shared" si="32"/>
        <v/>
      </c>
      <c r="AA45" s="137" t="str">
        <f t="shared" si="32"/>
        <v/>
      </c>
      <c r="AB45" s="137" t="str">
        <f t="shared" si="32"/>
        <v/>
      </c>
      <c r="AC45" s="137" t="str">
        <f t="shared" si="32"/>
        <v/>
      </c>
      <c r="AD45" s="137" t="str">
        <f t="shared" si="32"/>
        <v/>
      </c>
      <c r="AE45" s="137" t="str">
        <f t="shared" si="32"/>
        <v/>
      </c>
      <c r="AF45" s="137" t="str">
        <f t="shared" si="32"/>
        <v/>
      </c>
      <c r="AG45" s="137" t="str">
        <f t="shared" si="32"/>
        <v/>
      </c>
      <c r="AH45" s="137" t="str">
        <f t="shared" si="32"/>
        <v/>
      </c>
      <c r="AI45" s="137" t="str">
        <f t="shared" si="32"/>
        <v/>
      </c>
      <c r="AJ45" s="137" t="str">
        <f t="shared" si="32"/>
        <v/>
      </c>
      <c r="AK45" s="137" t="str">
        <f t="shared" si="33"/>
        <v/>
      </c>
      <c r="AL45" s="137" t="str">
        <f t="shared" si="33"/>
        <v/>
      </c>
      <c r="AM45" s="137" t="str">
        <f t="shared" si="33"/>
        <v/>
      </c>
      <c r="AN45" s="137" t="str">
        <f t="shared" si="33"/>
        <v/>
      </c>
      <c r="AO45" s="137" t="str">
        <f t="shared" si="30"/>
        <v/>
      </c>
      <c r="AP45" s="137" t="str">
        <f t="shared" si="30"/>
        <v/>
      </c>
      <c r="AQ45" s="137" t="str">
        <f t="shared" si="30"/>
        <v/>
      </c>
      <c r="AR45" s="137" t="str">
        <f t="shared" si="30"/>
        <v/>
      </c>
      <c r="AS45" s="137" t="str">
        <f t="shared" si="30"/>
        <v/>
      </c>
      <c r="AT45" s="137" t="str">
        <f t="shared" si="30"/>
        <v/>
      </c>
      <c r="AU45" s="137" t="str">
        <f t="shared" si="30"/>
        <v/>
      </c>
      <c r="AV45" s="137" t="str">
        <f t="shared" si="30"/>
        <v/>
      </c>
      <c r="AW45" s="137" t="str">
        <f t="shared" si="30"/>
        <v/>
      </c>
      <c r="AX45" s="137" t="str">
        <f t="shared" si="30"/>
        <v/>
      </c>
      <c r="AY45" s="137" t="str">
        <f t="shared" si="30"/>
        <v/>
      </c>
      <c r="AZ45" s="137" t="str">
        <f t="shared" si="30"/>
        <v/>
      </c>
      <c r="BA45" s="137" t="str">
        <f t="shared" si="30"/>
        <v/>
      </c>
      <c r="BB45" s="137" t="str">
        <f t="shared" si="30"/>
        <v/>
      </c>
      <c r="BC45" s="137" t="str">
        <f t="shared" si="30"/>
        <v/>
      </c>
      <c r="BD45" s="137" t="str">
        <f t="shared" si="30"/>
        <v/>
      </c>
      <c r="BE45" s="137" t="str">
        <f t="shared" si="31"/>
        <v/>
      </c>
      <c r="BF45" s="137" t="str">
        <f t="shared" si="31"/>
        <v/>
      </c>
      <c r="BG45" s="138" t="str">
        <f t="shared" si="7"/>
        <v/>
      </c>
    </row>
    <row r="46" spans="1:59" ht="16.8" outlineLevel="1">
      <c r="A46" s="279">
        <v>2</v>
      </c>
      <c r="B46" s="280">
        <v>2</v>
      </c>
      <c r="C46" s="280">
        <v>1</v>
      </c>
      <c r="D46" s="280"/>
      <c r="E46" s="281"/>
      <c r="F46" s="282" t="s">
        <v>267</v>
      </c>
      <c r="G46" s="233" t="s">
        <v>281</v>
      </c>
      <c r="H46" s="234" t="s">
        <v>217</v>
      </c>
      <c r="I46" s="169">
        <v>43787</v>
      </c>
      <c r="J46" s="169">
        <v>43791</v>
      </c>
      <c r="K46" s="170">
        <v>0</v>
      </c>
      <c r="L46" s="285"/>
      <c r="M46" s="285"/>
      <c r="N46" s="287"/>
      <c r="O46" s="288"/>
      <c r="P46" s="289"/>
      <c r="Q46" s="133"/>
      <c r="R46" s="134">
        <f>IF($J46="","",IF($J46&lt;=$L$2,$K46,IF($I46&lt;=$L$2,NETWORKDAYS($I46,$L$2,holiday!$C$3:$C$10)/NETWORKDAYS($I46,$J46,holiday!$C$3:$C$10)*$K46,0)))</f>
        <v>0</v>
      </c>
      <c r="S46" s="134">
        <f t="shared" si="1"/>
        <v>0</v>
      </c>
      <c r="T46" s="134">
        <f t="shared" si="2"/>
        <v>0</v>
      </c>
      <c r="U46" s="135"/>
      <c r="V46" s="133"/>
      <c r="W46" s="133"/>
      <c r="Y46" s="136" t="str">
        <f t="shared" si="32"/>
        <v/>
      </c>
      <c r="Z46" s="137" t="str">
        <f t="shared" si="32"/>
        <v/>
      </c>
      <c r="AA46" s="137" t="str">
        <f t="shared" si="32"/>
        <v/>
      </c>
      <c r="AB46" s="137" t="str">
        <f t="shared" si="32"/>
        <v/>
      </c>
      <c r="AC46" s="137" t="str">
        <f t="shared" si="32"/>
        <v/>
      </c>
      <c r="AD46" s="137" t="str">
        <f t="shared" si="32"/>
        <v/>
      </c>
      <c r="AE46" s="137" t="str">
        <f t="shared" si="32"/>
        <v/>
      </c>
      <c r="AF46" s="137" t="str">
        <f t="shared" si="32"/>
        <v/>
      </c>
      <c r="AG46" s="137" t="str">
        <f t="shared" si="32"/>
        <v/>
      </c>
      <c r="AH46" s="137" t="str">
        <f t="shared" si="32"/>
        <v/>
      </c>
      <c r="AI46" s="137" t="str">
        <f t="shared" si="32"/>
        <v/>
      </c>
      <c r="AJ46" s="137" t="str">
        <f t="shared" si="32"/>
        <v/>
      </c>
      <c r="AK46" s="137" t="str">
        <f t="shared" si="33"/>
        <v/>
      </c>
      <c r="AL46" s="137" t="str">
        <f t="shared" si="33"/>
        <v/>
      </c>
      <c r="AM46" s="137" t="str">
        <f t="shared" si="33"/>
        <v/>
      </c>
      <c r="AN46" s="137" t="str">
        <f t="shared" si="33"/>
        <v/>
      </c>
      <c r="AO46" s="137" t="str">
        <f t="shared" si="30"/>
        <v/>
      </c>
      <c r="AP46" s="137" t="str">
        <f t="shared" si="30"/>
        <v/>
      </c>
      <c r="AQ46" s="137" t="str">
        <f t="shared" si="30"/>
        <v/>
      </c>
      <c r="AR46" s="137" t="str">
        <f t="shared" si="30"/>
        <v/>
      </c>
      <c r="AS46" s="137" t="str">
        <f t="shared" si="30"/>
        <v/>
      </c>
      <c r="AT46" s="137" t="str">
        <f t="shared" si="30"/>
        <v/>
      </c>
      <c r="AU46" s="137" t="str">
        <f t="shared" si="30"/>
        <v/>
      </c>
      <c r="AV46" s="137" t="str">
        <f t="shared" si="30"/>
        <v/>
      </c>
      <c r="AW46" s="137" t="str">
        <f t="shared" si="30"/>
        <v/>
      </c>
      <c r="AX46" s="137" t="str">
        <f t="shared" si="30"/>
        <v/>
      </c>
      <c r="AY46" s="137" t="str">
        <f t="shared" si="30"/>
        <v/>
      </c>
      <c r="AZ46" s="137" t="str">
        <f t="shared" si="30"/>
        <v/>
      </c>
      <c r="BA46" s="137" t="str">
        <f t="shared" si="30"/>
        <v/>
      </c>
      <c r="BB46" s="137" t="str">
        <f t="shared" si="30"/>
        <v/>
      </c>
      <c r="BC46" s="137" t="str">
        <f t="shared" si="30"/>
        <v/>
      </c>
      <c r="BD46" s="137" t="str">
        <f t="shared" si="30"/>
        <v/>
      </c>
      <c r="BE46" s="137" t="str">
        <f t="shared" si="31"/>
        <v/>
      </c>
      <c r="BF46" s="137" t="str">
        <f t="shared" si="31"/>
        <v/>
      </c>
      <c r="BG46" s="138" t="str">
        <f t="shared" si="7"/>
        <v/>
      </c>
    </row>
    <row r="47" spans="1:59" ht="16.8" outlineLevel="1">
      <c r="A47" s="279">
        <v>2</v>
      </c>
      <c r="B47" s="280">
        <v>2</v>
      </c>
      <c r="C47" s="280">
        <v>2</v>
      </c>
      <c r="D47" s="280"/>
      <c r="E47" s="281"/>
      <c r="F47" s="282" t="s">
        <v>268</v>
      </c>
      <c r="G47" s="233" t="s">
        <v>282</v>
      </c>
      <c r="H47" s="234" t="s">
        <v>218</v>
      </c>
      <c r="I47" s="169">
        <v>43787</v>
      </c>
      <c r="J47" s="169">
        <v>43791</v>
      </c>
      <c r="K47" s="170">
        <v>0</v>
      </c>
      <c r="L47" s="285"/>
      <c r="M47" s="285"/>
      <c r="N47" s="287"/>
      <c r="O47" s="288"/>
      <c r="P47" s="289"/>
      <c r="Q47" s="133"/>
      <c r="R47" s="134">
        <f>IF($J47="","",IF($J47&lt;=$L$2,$K47,IF($I47&lt;=$L$2,NETWORKDAYS($I47,$L$2,holiday!$C$3:$C$10)/NETWORKDAYS($I47,$J47,holiday!$C$3:$C$10)*$K47,0)))</f>
        <v>0</v>
      </c>
      <c r="S47" s="134">
        <f t="shared" si="1"/>
        <v>0</v>
      </c>
      <c r="T47" s="134">
        <f t="shared" si="2"/>
        <v>0</v>
      </c>
      <c r="U47" s="135"/>
      <c r="V47" s="133"/>
      <c r="W47" s="133"/>
      <c r="Y47" s="136" t="str">
        <f t="shared" si="32"/>
        <v/>
      </c>
      <c r="Z47" s="137" t="str">
        <f t="shared" si="32"/>
        <v/>
      </c>
      <c r="AA47" s="137" t="str">
        <f t="shared" si="32"/>
        <v/>
      </c>
      <c r="AB47" s="137" t="str">
        <f t="shared" si="32"/>
        <v/>
      </c>
      <c r="AC47" s="137" t="str">
        <f t="shared" si="32"/>
        <v/>
      </c>
      <c r="AD47" s="137" t="str">
        <f t="shared" si="32"/>
        <v/>
      </c>
      <c r="AE47" s="137" t="str">
        <f t="shared" si="32"/>
        <v/>
      </c>
      <c r="AF47" s="137" t="str">
        <f t="shared" si="32"/>
        <v/>
      </c>
      <c r="AG47" s="137" t="str">
        <f t="shared" si="32"/>
        <v/>
      </c>
      <c r="AH47" s="137" t="str">
        <f t="shared" si="32"/>
        <v/>
      </c>
      <c r="AI47" s="137" t="str">
        <f t="shared" si="32"/>
        <v/>
      </c>
      <c r="AJ47" s="137" t="str">
        <f t="shared" si="32"/>
        <v/>
      </c>
      <c r="AK47" s="137" t="str">
        <f t="shared" si="33"/>
        <v/>
      </c>
      <c r="AL47" s="137" t="str">
        <f t="shared" si="33"/>
        <v/>
      </c>
      <c r="AM47" s="137" t="str">
        <f t="shared" si="33"/>
        <v/>
      </c>
      <c r="AN47" s="137" t="str">
        <f t="shared" si="33"/>
        <v/>
      </c>
      <c r="AO47" s="137" t="str">
        <f t="shared" si="30"/>
        <v/>
      </c>
      <c r="AP47" s="137" t="str">
        <f t="shared" si="30"/>
        <v/>
      </c>
      <c r="AQ47" s="137" t="str">
        <f t="shared" si="30"/>
        <v/>
      </c>
      <c r="AR47" s="137" t="str">
        <f t="shared" si="30"/>
        <v/>
      </c>
      <c r="AS47" s="137" t="str">
        <f t="shared" si="30"/>
        <v/>
      </c>
      <c r="AT47" s="137" t="str">
        <f t="shared" si="30"/>
        <v/>
      </c>
      <c r="AU47" s="137" t="str">
        <f t="shared" si="30"/>
        <v/>
      </c>
      <c r="AV47" s="137" t="str">
        <f t="shared" si="30"/>
        <v/>
      </c>
      <c r="AW47" s="137" t="str">
        <f t="shared" si="30"/>
        <v/>
      </c>
      <c r="AX47" s="137" t="str">
        <f t="shared" si="30"/>
        <v/>
      </c>
      <c r="AY47" s="137" t="str">
        <f t="shared" si="30"/>
        <v/>
      </c>
      <c r="AZ47" s="137" t="str">
        <f t="shared" si="30"/>
        <v/>
      </c>
      <c r="BA47" s="137" t="str">
        <f t="shared" si="30"/>
        <v/>
      </c>
      <c r="BB47" s="137" t="str">
        <f t="shared" si="30"/>
        <v/>
      </c>
      <c r="BC47" s="137" t="str">
        <f t="shared" si="30"/>
        <v/>
      </c>
      <c r="BD47" s="137" t="str">
        <f t="shared" si="30"/>
        <v/>
      </c>
      <c r="BE47" s="137" t="str">
        <f t="shared" si="31"/>
        <v/>
      </c>
      <c r="BF47" s="137" t="str">
        <f t="shared" si="31"/>
        <v/>
      </c>
      <c r="BG47" s="138" t="str">
        <f t="shared" si="7"/>
        <v/>
      </c>
    </row>
    <row r="48" spans="1:59" ht="16.8" outlineLevel="1">
      <c r="A48" s="279">
        <v>2</v>
      </c>
      <c r="B48" s="280">
        <v>2</v>
      </c>
      <c r="C48" s="280">
        <v>3</v>
      </c>
      <c r="D48" s="280"/>
      <c r="E48" s="281"/>
      <c r="F48" s="282" t="s">
        <v>269</v>
      </c>
      <c r="G48" s="233" t="s">
        <v>281</v>
      </c>
      <c r="H48" s="234" t="s">
        <v>217</v>
      </c>
      <c r="I48" s="169">
        <v>43787</v>
      </c>
      <c r="J48" s="169">
        <v>43791</v>
      </c>
      <c r="K48" s="170">
        <v>0</v>
      </c>
      <c r="L48" s="285"/>
      <c r="M48" s="285"/>
      <c r="N48" s="287"/>
      <c r="O48" s="288"/>
      <c r="P48" s="289"/>
      <c r="Q48" s="133"/>
      <c r="R48" s="134">
        <f>IF($J48="","",IF($J48&lt;=$L$2,$K48,IF($I48&lt;=$L$2,NETWORKDAYS($I48,$L$2,holiday!$C$3:$C$10)/NETWORKDAYS($I48,$J48,holiday!$C$3:$C$10)*$K48,0)))</f>
        <v>0</v>
      </c>
      <c r="S48" s="134">
        <f t="shared" si="1"/>
        <v>0</v>
      </c>
      <c r="T48" s="134">
        <f t="shared" si="2"/>
        <v>0</v>
      </c>
      <c r="U48" s="135"/>
      <c r="V48" s="133"/>
      <c r="W48" s="133"/>
      <c r="Y48" s="136" t="str">
        <f t="shared" si="32"/>
        <v/>
      </c>
      <c r="Z48" s="137" t="str">
        <f t="shared" si="32"/>
        <v/>
      </c>
      <c r="AA48" s="137" t="str">
        <f t="shared" si="32"/>
        <v/>
      </c>
      <c r="AB48" s="137" t="str">
        <f t="shared" si="32"/>
        <v/>
      </c>
      <c r="AC48" s="137" t="str">
        <f t="shared" si="32"/>
        <v/>
      </c>
      <c r="AD48" s="137" t="str">
        <f t="shared" si="32"/>
        <v/>
      </c>
      <c r="AE48" s="137" t="str">
        <f t="shared" si="32"/>
        <v/>
      </c>
      <c r="AF48" s="137" t="str">
        <f t="shared" si="32"/>
        <v/>
      </c>
      <c r="AG48" s="137" t="str">
        <f t="shared" si="32"/>
        <v/>
      </c>
      <c r="AH48" s="137" t="str">
        <f t="shared" si="32"/>
        <v/>
      </c>
      <c r="AI48" s="137" t="str">
        <f t="shared" si="32"/>
        <v/>
      </c>
      <c r="AJ48" s="137" t="str">
        <f t="shared" si="32"/>
        <v/>
      </c>
      <c r="AK48" s="137" t="str">
        <f t="shared" si="33"/>
        <v/>
      </c>
      <c r="AL48" s="137" t="str">
        <f t="shared" si="33"/>
        <v/>
      </c>
      <c r="AM48" s="137" t="str">
        <f t="shared" si="33"/>
        <v/>
      </c>
      <c r="AN48" s="137" t="str">
        <f t="shared" si="33"/>
        <v/>
      </c>
      <c r="AO48" s="137" t="str">
        <f t="shared" si="30"/>
        <v/>
      </c>
      <c r="AP48" s="137" t="str">
        <f t="shared" si="30"/>
        <v/>
      </c>
      <c r="AQ48" s="137" t="str">
        <f t="shared" si="30"/>
        <v/>
      </c>
      <c r="AR48" s="137" t="str">
        <f t="shared" si="30"/>
        <v/>
      </c>
      <c r="AS48" s="137" t="str">
        <f t="shared" si="30"/>
        <v/>
      </c>
      <c r="AT48" s="137" t="str">
        <f t="shared" si="30"/>
        <v/>
      </c>
      <c r="AU48" s="137" t="str">
        <f t="shared" si="30"/>
        <v/>
      </c>
      <c r="AV48" s="137" t="str">
        <f t="shared" si="30"/>
        <v/>
      </c>
      <c r="AW48" s="137" t="str">
        <f t="shared" si="30"/>
        <v/>
      </c>
      <c r="AX48" s="137" t="str">
        <f t="shared" si="30"/>
        <v/>
      </c>
      <c r="AY48" s="137" t="str">
        <f t="shared" si="30"/>
        <v/>
      </c>
      <c r="AZ48" s="137" t="str">
        <f t="shared" si="30"/>
        <v/>
      </c>
      <c r="BA48" s="137" t="str">
        <f t="shared" si="30"/>
        <v/>
      </c>
      <c r="BB48" s="137" t="str">
        <f t="shared" si="30"/>
        <v/>
      </c>
      <c r="BC48" s="137" t="str">
        <f t="shared" si="30"/>
        <v/>
      </c>
      <c r="BD48" s="137" t="str">
        <f t="shared" si="30"/>
        <v/>
      </c>
      <c r="BE48" s="137" t="str">
        <f t="shared" si="31"/>
        <v/>
      </c>
      <c r="BF48" s="137" t="str">
        <f t="shared" si="31"/>
        <v/>
      </c>
      <c r="BG48" s="138" t="str">
        <f t="shared" si="7"/>
        <v/>
      </c>
    </row>
    <row r="49" spans="1:59" ht="16.8" outlineLevel="1">
      <c r="A49" s="279">
        <v>2</v>
      </c>
      <c r="B49" s="280">
        <v>2</v>
      </c>
      <c r="C49" s="280">
        <v>4</v>
      </c>
      <c r="D49" s="280"/>
      <c r="E49" s="281"/>
      <c r="F49" s="292" t="s">
        <v>270</v>
      </c>
      <c r="G49" s="233"/>
      <c r="H49" s="234"/>
      <c r="I49" s="169"/>
      <c r="J49" s="169"/>
      <c r="K49" s="170"/>
      <c r="L49" s="285"/>
      <c r="M49" s="285"/>
      <c r="N49" s="287"/>
      <c r="O49" s="288"/>
      <c r="P49" s="289"/>
      <c r="Q49" s="133"/>
      <c r="R49" s="134" t="str">
        <f>IF($J49="","",IF($J49&lt;=$L$2,$K49,IF($I49&lt;=$L$2,NETWORKDAYS($I49,$L$2,holiday!$C$3:$C$10)/NETWORKDAYS($I49,$J49,holiday!$C$3:$C$10)*$K49,0)))</f>
        <v/>
      </c>
      <c r="S49" s="134" t="str">
        <f t="shared" si="1"/>
        <v/>
      </c>
      <c r="T49" s="134" t="str">
        <f t="shared" si="2"/>
        <v/>
      </c>
      <c r="U49" s="135"/>
      <c r="V49" s="133"/>
      <c r="W49" s="133"/>
      <c r="Y49" s="136" t="str">
        <f t="shared" si="32"/>
        <v/>
      </c>
      <c r="Z49" s="137" t="str">
        <f t="shared" si="32"/>
        <v/>
      </c>
      <c r="AA49" s="137" t="str">
        <f t="shared" si="32"/>
        <v/>
      </c>
      <c r="AB49" s="137" t="str">
        <f t="shared" si="32"/>
        <v/>
      </c>
      <c r="AC49" s="137" t="str">
        <f t="shared" si="32"/>
        <v/>
      </c>
      <c r="AD49" s="137" t="str">
        <f t="shared" si="32"/>
        <v/>
      </c>
      <c r="AE49" s="137" t="str">
        <f t="shared" si="32"/>
        <v/>
      </c>
      <c r="AF49" s="137" t="str">
        <f t="shared" si="32"/>
        <v/>
      </c>
      <c r="AG49" s="137" t="str">
        <f t="shared" si="32"/>
        <v/>
      </c>
      <c r="AH49" s="137" t="str">
        <f t="shared" si="32"/>
        <v/>
      </c>
      <c r="AI49" s="137" t="str">
        <f t="shared" si="32"/>
        <v/>
      </c>
      <c r="AJ49" s="137" t="str">
        <f t="shared" si="32"/>
        <v/>
      </c>
      <c r="AK49" s="137" t="str">
        <f t="shared" si="33"/>
        <v/>
      </c>
      <c r="AL49" s="137" t="str">
        <f t="shared" si="33"/>
        <v/>
      </c>
      <c r="AM49" s="137" t="str">
        <f t="shared" si="33"/>
        <v/>
      </c>
      <c r="AN49" s="137" t="str">
        <f t="shared" si="33"/>
        <v/>
      </c>
      <c r="AO49" s="137" t="str">
        <f t="shared" si="30"/>
        <v/>
      </c>
      <c r="AP49" s="137" t="str">
        <f t="shared" si="30"/>
        <v/>
      </c>
      <c r="AQ49" s="137" t="str">
        <f t="shared" si="30"/>
        <v/>
      </c>
      <c r="AR49" s="137" t="str">
        <f t="shared" si="30"/>
        <v/>
      </c>
      <c r="AS49" s="137" t="str">
        <f t="shared" si="30"/>
        <v/>
      </c>
      <c r="AT49" s="137" t="str">
        <f t="shared" si="30"/>
        <v/>
      </c>
      <c r="AU49" s="137" t="str">
        <f t="shared" si="30"/>
        <v/>
      </c>
      <c r="AV49" s="137" t="str">
        <f t="shared" si="30"/>
        <v/>
      </c>
      <c r="AW49" s="137" t="str">
        <f t="shared" si="30"/>
        <v/>
      </c>
      <c r="AX49" s="137" t="str">
        <f t="shared" si="30"/>
        <v/>
      </c>
      <c r="AY49" s="137" t="str">
        <f t="shared" si="30"/>
        <v/>
      </c>
      <c r="AZ49" s="137" t="str">
        <f t="shared" si="30"/>
        <v/>
      </c>
      <c r="BA49" s="137" t="str">
        <f t="shared" si="30"/>
        <v/>
      </c>
      <c r="BB49" s="137" t="str">
        <f t="shared" si="30"/>
        <v/>
      </c>
      <c r="BC49" s="137" t="str">
        <f t="shared" si="30"/>
        <v/>
      </c>
      <c r="BD49" s="137" t="str">
        <f t="shared" si="30"/>
        <v/>
      </c>
      <c r="BE49" s="137" t="str">
        <f t="shared" si="31"/>
        <v/>
      </c>
      <c r="BF49" s="137" t="str">
        <f t="shared" si="31"/>
        <v/>
      </c>
      <c r="BG49" s="138" t="str">
        <f t="shared" si="7"/>
        <v/>
      </c>
    </row>
    <row r="50" spans="1:59" ht="16.8" outlineLevel="1">
      <c r="A50" s="279">
        <v>2</v>
      </c>
      <c r="B50" s="280">
        <v>2</v>
      </c>
      <c r="C50" s="280">
        <v>5</v>
      </c>
      <c r="D50" s="280"/>
      <c r="E50" s="281"/>
      <c r="F50" s="292"/>
      <c r="G50" s="291"/>
      <c r="H50" s="284"/>
      <c r="I50" s="285"/>
      <c r="J50" s="285"/>
      <c r="K50" s="286"/>
      <c r="L50" s="285"/>
      <c r="M50" s="285"/>
      <c r="N50" s="287"/>
      <c r="O50" s="288"/>
      <c r="P50" s="289"/>
      <c r="Q50" s="133"/>
      <c r="R50" s="134" t="str">
        <f>IF($J50="","",IF($J50&lt;=$L$2,$K50,IF($I50&lt;=$L$2,NETWORKDAYS($I50,$L$2,holiday!$C$3:$C$10)/NETWORKDAYS($I50,$J50,holiday!$C$3:$C$10)*$K50,0)))</f>
        <v/>
      </c>
      <c r="S50" s="134" t="str">
        <f t="shared" si="1"/>
        <v/>
      </c>
      <c r="T50" s="134" t="str">
        <f t="shared" si="2"/>
        <v/>
      </c>
      <c r="U50" s="135"/>
      <c r="V50" s="133"/>
      <c r="W50" s="133"/>
      <c r="Y50" s="136" t="str">
        <f t="shared" ref="Y50:AJ56" si="35">IF(Y$5&lt;&gt;"周日",IF(Y$5&lt;&gt;"周六",IF($L50="","",IF(Y$4&gt;=$L50,IF(Y$4&lt;=$M50,IF($O50=1,"★",""),""),"")),""),"")</f>
        <v/>
      </c>
      <c r="Z50" s="137" t="str">
        <f t="shared" si="35"/>
        <v/>
      </c>
      <c r="AA50" s="137" t="str">
        <f t="shared" si="35"/>
        <v/>
      </c>
      <c r="AB50" s="137" t="str">
        <f t="shared" si="35"/>
        <v/>
      </c>
      <c r="AC50" s="137" t="str">
        <f t="shared" si="35"/>
        <v/>
      </c>
      <c r="AD50" s="137" t="str">
        <f t="shared" si="35"/>
        <v/>
      </c>
      <c r="AE50" s="137" t="str">
        <f t="shared" si="35"/>
        <v/>
      </c>
      <c r="AF50" s="137" t="str">
        <f t="shared" si="35"/>
        <v/>
      </c>
      <c r="AG50" s="137" t="str">
        <f t="shared" si="35"/>
        <v/>
      </c>
      <c r="AH50" s="137" t="str">
        <f t="shared" si="35"/>
        <v/>
      </c>
      <c r="AI50" s="137" t="str">
        <f t="shared" si="35"/>
        <v/>
      </c>
      <c r="AJ50" s="137" t="str">
        <f t="shared" si="35"/>
        <v/>
      </c>
      <c r="AK50" s="137" t="str">
        <f t="shared" si="33"/>
        <v/>
      </c>
      <c r="AL50" s="137" t="str">
        <f t="shared" si="33"/>
        <v/>
      </c>
      <c r="AM50" s="137" t="str">
        <f t="shared" si="33"/>
        <v/>
      </c>
      <c r="AN50" s="137" t="str">
        <f t="shared" si="33"/>
        <v/>
      </c>
      <c r="AO50" s="137" t="str">
        <f t="shared" ref="AO50:BD56" si="36">IF(AO$5&lt;&gt;"周日",IF(AO$5&lt;&gt;"周六",IF($L50="","",IF(AO$4&gt;=$L50,IF(AO$4&lt;=$M50,IF($O50=1,"★",""),""),"")),""),"")</f>
        <v/>
      </c>
      <c r="AP50" s="137" t="str">
        <f t="shared" si="36"/>
        <v/>
      </c>
      <c r="AQ50" s="137" t="str">
        <f t="shared" si="36"/>
        <v/>
      </c>
      <c r="AR50" s="137" t="str">
        <f t="shared" si="36"/>
        <v/>
      </c>
      <c r="AS50" s="137" t="str">
        <f t="shared" si="36"/>
        <v/>
      </c>
      <c r="AT50" s="137" t="str">
        <f t="shared" si="36"/>
        <v/>
      </c>
      <c r="AU50" s="137" t="str">
        <f t="shared" si="36"/>
        <v/>
      </c>
      <c r="AV50" s="137" t="str">
        <f t="shared" si="36"/>
        <v/>
      </c>
      <c r="AW50" s="137" t="str">
        <f t="shared" si="36"/>
        <v/>
      </c>
      <c r="AX50" s="137" t="str">
        <f t="shared" si="36"/>
        <v/>
      </c>
      <c r="AY50" s="137" t="str">
        <f t="shared" si="36"/>
        <v/>
      </c>
      <c r="AZ50" s="137" t="str">
        <f t="shared" si="36"/>
        <v/>
      </c>
      <c r="BA50" s="137" t="str">
        <f t="shared" si="36"/>
        <v/>
      </c>
      <c r="BB50" s="137" t="str">
        <f t="shared" si="36"/>
        <v/>
      </c>
      <c r="BC50" s="137" t="str">
        <f t="shared" si="36"/>
        <v/>
      </c>
      <c r="BD50" s="137" t="str">
        <f t="shared" si="36"/>
        <v/>
      </c>
      <c r="BE50" s="137" t="str">
        <f t="shared" ref="BE50:BG99" si="37">IF(BE$5&lt;&gt;"周日",IF(BE$5&lt;&gt;"周六",IF($L50="","",IF(BE$4&gt;=$L50,IF(BE$4&lt;=$M50,IF($O50=1,"★",""),""),"")),""),"")</f>
        <v/>
      </c>
      <c r="BF50" s="137" t="str">
        <f t="shared" si="37"/>
        <v/>
      </c>
      <c r="BG50" s="138" t="str">
        <f t="shared" si="7"/>
        <v/>
      </c>
    </row>
    <row r="51" spans="1:59" ht="16.8" outlineLevel="1">
      <c r="A51" s="248">
        <v>2</v>
      </c>
      <c r="B51" s="249">
        <v>3</v>
      </c>
      <c r="C51" s="249"/>
      <c r="D51" s="249"/>
      <c r="E51" s="250"/>
      <c r="F51" s="259" t="s">
        <v>204</v>
      </c>
      <c r="G51" s="251"/>
      <c r="H51" s="252"/>
      <c r="I51" s="253"/>
      <c r="J51" s="253"/>
      <c r="K51" s="254"/>
      <c r="L51" s="255"/>
      <c r="M51" s="256"/>
      <c r="N51" s="257"/>
      <c r="O51" s="256"/>
      <c r="P51" s="258" t="s">
        <v>245</v>
      </c>
      <c r="Q51" s="133"/>
      <c r="R51" s="134" t="str">
        <f>IF($J51="","",IF($J51&lt;=$L$2,$K51,IF($I51&lt;=$L$2,NETWORKDAYS($I51,$L$2,holiday!$C$3:$C$10)/NETWORKDAYS($I51,$J51,holiday!$C$3:$C$10)*$K51,0)))</f>
        <v/>
      </c>
      <c r="S51" s="134" t="str">
        <f t="shared" si="1"/>
        <v/>
      </c>
      <c r="T51" s="134" t="str">
        <f t="shared" si="2"/>
        <v/>
      </c>
      <c r="U51" s="135"/>
      <c r="V51" s="133"/>
      <c r="W51" s="133"/>
      <c r="Y51" s="136" t="str">
        <f t="shared" si="32"/>
        <v/>
      </c>
      <c r="Z51" s="137" t="str">
        <f t="shared" si="32"/>
        <v/>
      </c>
      <c r="AA51" s="137" t="str">
        <f t="shared" si="32"/>
        <v/>
      </c>
      <c r="AB51" s="137" t="str">
        <f t="shared" si="32"/>
        <v/>
      </c>
      <c r="AC51" s="137" t="str">
        <f t="shared" si="32"/>
        <v/>
      </c>
      <c r="AD51" s="137" t="str">
        <f t="shared" si="32"/>
        <v/>
      </c>
      <c r="AE51" s="137" t="str">
        <f t="shared" si="32"/>
        <v/>
      </c>
      <c r="AF51" s="137" t="str">
        <f t="shared" si="32"/>
        <v/>
      </c>
      <c r="AG51" s="137" t="str">
        <f t="shared" si="32"/>
        <v/>
      </c>
      <c r="AH51" s="137" t="str">
        <f t="shared" si="32"/>
        <v/>
      </c>
      <c r="AI51" s="137" t="str">
        <f t="shared" si="32"/>
        <v/>
      </c>
      <c r="AJ51" s="137" t="str">
        <f t="shared" si="32"/>
        <v/>
      </c>
      <c r="AK51" s="137" t="str">
        <f t="shared" si="33"/>
        <v/>
      </c>
      <c r="AL51" s="137" t="str">
        <f t="shared" si="33"/>
        <v/>
      </c>
      <c r="AM51" s="137" t="str">
        <f t="shared" si="33"/>
        <v/>
      </c>
      <c r="AN51" s="137" t="str">
        <f t="shared" si="33"/>
        <v/>
      </c>
      <c r="AO51" s="137" t="str">
        <f t="shared" si="30"/>
        <v/>
      </c>
      <c r="AP51" s="137" t="str">
        <f t="shared" si="30"/>
        <v/>
      </c>
      <c r="AQ51" s="137" t="str">
        <f t="shared" si="30"/>
        <v/>
      </c>
      <c r="AR51" s="137" t="str">
        <f t="shared" si="30"/>
        <v/>
      </c>
      <c r="AS51" s="137" t="str">
        <f t="shared" si="30"/>
        <v/>
      </c>
      <c r="AT51" s="137" t="str">
        <f t="shared" si="30"/>
        <v/>
      </c>
      <c r="AU51" s="137" t="str">
        <f t="shared" si="30"/>
        <v/>
      </c>
      <c r="AV51" s="137" t="str">
        <f t="shared" si="30"/>
        <v/>
      </c>
      <c r="AW51" s="137" t="str">
        <f t="shared" si="30"/>
        <v/>
      </c>
      <c r="AX51" s="137" t="str">
        <f t="shared" si="30"/>
        <v/>
      </c>
      <c r="AY51" s="137" t="str">
        <f t="shared" si="30"/>
        <v/>
      </c>
      <c r="AZ51" s="137" t="str">
        <f t="shared" si="30"/>
        <v/>
      </c>
      <c r="BA51" s="137" t="str">
        <f t="shared" si="30"/>
        <v/>
      </c>
      <c r="BB51" s="137" t="str">
        <f t="shared" si="30"/>
        <v/>
      </c>
      <c r="BC51" s="137" t="str">
        <f t="shared" si="30"/>
        <v/>
      </c>
      <c r="BD51" s="137" t="str">
        <f t="shared" si="30"/>
        <v/>
      </c>
      <c r="BE51" s="137" t="str">
        <f t="shared" si="31"/>
        <v/>
      </c>
      <c r="BF51" s="137" t="str">
        <f t="shared" si="31"/>
        <v/>
      </c>
      <c r="BG51" s="138" t="str">
        <f t="shared" si="7"/>
        <v/>
      </c>
    </row>
    <row r="52" spans="1:59" ht="16.8" outlineLevel="1">
      <c r="A52" s="206">
        <v>2</v>
      </c>
      <c r="B52" s="207">
        <v>3</v>
      </c>
      <c r="C52" s="207">
        <v>1</v>
      </c>
      <c r="D52" s="207"/>
      <c r="E52" s="208"/>
      <c r="F52" s="275" t="s">
        <v>219</v>
      </c>
      <c r="G52" s="261"/>
      <c r="H52" s="262"/>
      <c r="I52" s="210"/>
      <c r="J52" s="210"/>
      <c r="K52" s="211"/>
      <c r="L52" s="210"/>
      <c r="M52" s="210"/>
      <c r="N52" s="212"/>
      <c r="O52" s="213"/>
      <c r="P52" s="214"/>
      <c r="Q52" s="133"/>
      <c r="R52" s="134" t="str">
        <f>IF($J52="","",IF($J52&lt;=$L$2,$K52,IF($I52&lt;=$L$2,NETWORKDAYS($I52,$L$2,holiday!$C$3:$C$10)/NETWORKDAYS($I52,$J52,holiday!$C$3:$C$10)*$K52,0)))</f>
        <v/>
      </c>
      <c r="S52" s="134" t="str">
        <f t="shared" si="1"/>
        <v/>
      </c>
      <c r="T52" s="134" t="str">
        <f t="shared" si="2"/>
        <v/>
      </c>
      <c r="U52" s="135"/>
      <c r="V52" s="133"/>
      <c r="W52" s="133"/>
      <c r="Y52" s="136" t="str">
        <f t="shared" si="32"/>
        <v/>
      </c>
      <c r="Z52" s="137" t="str">
        <f t="shared" si="32"/>
        <v/>
      </c>
      <c r="AA52" s="137" t="str">
        <f t="shared" si="32"/>
        <v/>
      </c>
      <c r="AB52" s="137" t="str">
        <f t="shared" si="32"/>
        <v/>
      </c>
      <c r="AC52" s="137" t="str">
        <f t="shared" si="32"/>
        <v/>
      </c>
      <c r="AD52" s="137" t="str">
        <f t="shared" si="32"/>
        <v/>
      </c>
      <c r="AE52" s="137" t="str">
        <f t="shared" si="32"/>
        <v/>
      </c>
      <c r="AF52" s="137" t="str">
        <f t="shared" si="32"/>
        <v/>
      </c>
      <c r="AG52" s="137" t="str">
        <f t="shared" si="32"/>
        <v/>
      </c>
      <c r="AH52" s="137" t="str">
        <f t="shared" si="32"/>
        <v/>
      </c>
      <c r="AI52" s="137" t="str">
        <f t="shared" si="32"/>
        <v/>
      </c>
      <c r="AJ52" s="137" t="str">
        <f t="shared" si="32"/>
        <v/>
      </c>
      <c r="AK52" s="137" t="str">
        <f t="shared" si="33"/>
        <v/>
      </c>
      <c r="AL52" s="137" t="str">
        <f t="shared" si="33"/>
        <v/>
      </c>
      <c r="AM52" s="137" t="str">
        <f t="shared" si="33"/>
        <v/>
      </c>
      <c r="AN52" s="137" t="str">
        <f t="shared" si="33"/>
        <v/>
      </c>
      <c r="AO52" s="137" t="str">
        <f t="shared" ref="AO52:AZ53" si="38">IF(AO$5&lt;&gt;"周日",IF(AO$5&lt;&gt;"周六",IF($L52="","",IF(AO$4&gt;=$L52,IF(AO$4&lt;=$M52,IF($O52=1,"★",""),""),"")),""),"")</f>
        <v/>
      </c>
      <c r="AP52" s="137" t="str">
        <f t="shared" si="38"/>
        <v/>
      </c>
      <c r="AQ52" s="137" t="str">
        <f t="shared" si="38"/>
        <v/>
      </c>
      <c r="AR52" s="137" t="str">
        <f t="shared" si="38"/>
        <v/>
      </c>
      <c r="AS52" s="137" t="str">
        <f t="shared" si="38"/>
        <v/>
      </c>
      <c r="AT52" s="137" t="str">
        <f t="shared" si="38"/>
        <v/>
      </c>
      <c r="AU52" s="137" t="str">
        <f t="shared" si="38"/>
        <v/>
      </c>
      <c r="AV52" s="137" t="str">
        <f t="shared" si="38"/>
        <v/>
      </c>
      <c r="AW52" s="137" t="str">
        <f t="shared" si="38"/>
        <v/>
      </c>
      <c r="AX52" s="137" t="str">
        <f t="shared" si="38"/>
        <v/>
      </c>
      <c r="AY52" s="137" t="str">
        <f t="shared" si="38"/>
        <v/>
      </c>
      <c r="AZ52" s="137" t="str">
        <f t="shared" si="38"/>
        <v/>
      </c>
      <c r="BA52" s="137" t="str">
        <f t="shared" ref="BA52:BF53" si="39">IF(BA$5&lt;&gt;"周日",IF(BA$5&lt;&gt;"周六",IF($L52="","",IF(BA$4&gt;=$L52,IF(BA$4&lt;=$M52,IF($O52=1,"★",""),""),"")),""),"")</f>
        <v/>
      </c>
      <c r="BB52" s="137" t="str">
        <f t="shared" si="39"/>
        <v/>
      </c>
      <c r="BC52" s="137" t="str">
        <f t="shared" si="39"/>
        <v/>
      </c>
      <c r="BD52" s="137" t="str">
        <f t="shared" si="39"/>
        <v/>
      </c>
      <c r="BE52" s="137" t="str">
        <f t="shared" si="39"/>
        <v/>
      </c>
      <c r="BF52" s="137" t="str">
        <f t="shared" si="39"/>
        <v/>
      </c>
      <c r="BG52" s="138" t="str">
        <f t="shared" si="7"/>
        <v/>
      </c>
    </row>
    <row r="53" spans="1:59" ht="16.8" outlineLevel="1">
      <c r="A53" s="206">
        <v>2</v>
      </c>
      <c r="B53" s="207">
        <v>3</v>
      </c>
      <c r="C53" s="207">
        <v>2</v>
      </c>
      <c r="D53" s="207"/>
      <c r="E53" s="208"/>
      <c r="F53" s="275" t="s">
        <v>220</v>
      </c>
      <c r="G53" s="263"/>
      <c r="H53" s="262"/>
      <c r="I53" s="210"/>
      <c r="J53" s="210"/>
      <c r="K53" s="211"/>
      <c r="L53" s="210"/>
      <c r="M53" s="210"/>
      <c r="N53" s="212"/>
      <c r="O53" s="213"/>
      <c r="P53" s="214"/>
      <c r="Q53" s="133"/>
      <c r="R53" s="134" t="str">
        <f>IF($J53="","",IF($J53&lt;=$L$2,$K53,IF($I53&lt;=$L$2,NETWORKDAYS($I53,$L$2,holiday!$C$3:$C$10)/NETWORKDAYS($I53,$J53,holiday!$C$3:$C$10)*$K53,0)))</f>
        <v/>
      </c>
      <c r="S53" s="134" t="str">
        <f t="shared" si="1"/>
        <v/>
      </c>
      <c r="T53" s="134" t="str">
        <f t="shared" si="2"/>
        <v/>
      </c>
      <c r="U53" s="135"/>
      <c r="V53" s="133"/>
      <c r="W53" s="133"/>
      <c r="Y53" s="136" t="str">
        <f t="shared" si="32"/>
        <v/>
      </c>
      <c r="Z53" s="137" t="str">
        <f t="shared" si="32"/>
        <v/>
      </c>
      <c r="AA53" s="137" t="str">
        <f t="shared" si="32"/>
        <v/>
      </c>
      <c r="AB53" s="137" t="str">
        <f t="shared" si="32"/>
        <v/>
      </c>
      <c r="AC53" s="137" t="str">
        <f t="shared" si="32"/>
        <v/>
      </c>
      <c r="AD53" s="137" t="str">
        <f t="shared" si="32"/>
        <v/>
      </c>
      <c r="AE53" s="137" t="str">
        <f t="shared" si="32"/>
        <v/>
      </c>
      <c r="AF53" s="137" t="str">
        <f t="shared" si="32"/>
        <v/>
      </c>
      <c r="AG53" s="137" t="str">
        <f t="shared" si="32"/>
        <v/>
      </c>
      <c r="AH53" s="137" t="str">
        <f t="shared" si="32"/>
        <v/>
      </c>
      <c r="AI53" s="137" t="str">
        <f t="shared" si="32"/>
        <v/>
      </c>
      <c r="AJ53" s="137" t="str">
        <f t="shared" si="32"/>
        <v/>
      </c>
      <c r="AK53" s="137" t="str">
        <f t="shared" si="33"/>
        <v/>
      </c>
      <c r="AL53" s="137" t="str">
        <f t="shared" si="33"/>
        <v/>
      </c>
      <c r="AM53" s="137" t="str">
        <f t="shared" si="33"/>
        <v/>
      </c>
      <c r="AN53" s="137" t="str">
        <f t="shared" si="33"/>
        <v/>
      </c>
      <c r="AO53" s="137" t="str">
        <f t="shared" si="38"/>
        <v/>
      </c>
      <c r="AP53" s="137" t="str">
        <f t="shared" si="38"/>
        <v/>
      </c>
      <c r="AQ53" s="137" t="str">
        <f t="shared" si="38"/>
        <v/>
      </c>
      <c r="AR53" s="137" t="str">
        <f t="shared" si="38"/>
        <v/>
      </c>
      <c r="AS53" s="137" t="str">
        <f t="shared" si="38"/>
        <v/>
      </c>
      <c r="AT53" s="137" t="str">
        <f t="shared" si="38"/>
        <v/>
      </c>
      <c r="AU53" s="137" t="str">
        <f t="shared" si="38"/>
        <v/>
      </c>
      <c r="AV53" s="137" t="str">
        <f t="shared" si="38"/>
        <v/>
      </c>
      <c r="AW53" s="137" t="str">
        <f t="shared" si="38"/>
        <v/>
      </c>
      <c r="AX53" s="137" t="str">
        <f t="shared" si="38"/>
        <v/>
      </c>
      <c r="AY53" s="137" t="str">
        <f t="shared" si="38"/>
        <v/>
      </c>
      <c r="AZ53" s="137" t="str">
        <f t="shared" si="38"/>
        <v/>
      </c>
      <c r="BA53" s="137" t="str">
        <f t="shared" si="39"/>
        <v/>
      </c>
      <c r="BB53" s="137" t="str">
        <f t="shared" si="39"/>
        <v/>
      </c>
      <c r="BC53" s="137" t="str">
        <f t="shared" si="39"/>
        <v/>
      </c>
      <c r="BD53" s="137" t="str">
        <f t="shared" si="39"/>
        <v/>
      </c>
      <c r="BE53" s="137" t="str">
        <f t="shared" si="39"/>
        <v/>
      </c>
      <c r="BF53" s="137" t="str">
        <f t="shared" si="39"/>
        <v/>
      </c>
      <c r="BG53" s="138" t="str">
        <f t="shared" si="7"/>
        <v/>
      </c>
    </row>
    <row r="54" spans="1:59" ht="16.8" outlineLevel="1">
      <c r="A54" s="206">
        <v>2</v>
      </c>
      <c r="B54" s="207">
        <v>3</v>
      </c>
      <c r="C54" s="207">
        <v>3</v>
      </c>
      <c r="D54" s="207"/>
      <c r="E54" s="208"/>
      <c r="F54" s="275"/>
      <c r="G54" s="261"/>
      <c r="H54" s="262"/>
      <c r="I54" s="210"/>
      <c r="J54" s="210"/>
      <c r="K54" s="211"/>
      <c r="L54" s="210"/>
      <c r="M54" s="210"/>
      <c r="N54" s="212"/>
      <c r="O54" s="213"/>
      <c r="P54" s="214"/>
      <c r="Q54" s="133"/>
      <c r="R54" s="134" t="str">
        <f>IF($J54="","",IF($J54&lt;=$L$2,$K54,IF($I54&lt;=$L$2,NETWORKDAYS($I54,$L$2,holiday!$C$3:$C$10)/NETWORKDAYS($I54,$J54,holiday!$C$3:$C$10)*$K54,0)))</f>
        <v/>
      </c>
      <c r="S54" s="134" t="str">
        <f t="shared" si="1"/>
        <v/>
      </c>
      <c r="T54" s="134" t="str">
        <f t="shared" si="2"/>
        <v/>
      </c>
      <c r="U54" s="135"/>
      <c r="V54" s="133"/>
      <c r="W54" s="133"/>
      <c r="Y54" s="136" t="str">
        <f t="shared" si="35"/>
        <v/>
      </c>
      <c r="Z54" s="137" t="str">
        <f t="shared" si="35"/>
        <v/>
      </c>
      <c r="AA54" s="137" t="str">
        <f t="shared" si="35"/>
        <v/>
      </c>
      <c r="AB54" s="137" t="str">
        <f t="shared" si="35"/>
        <v/>
      </c>
      <c r="AC54" s="137" t="str">
        <f t="shared" si="35"/>
        <v/>
      </c>
      <c r="AD54" s="137" t="str">
        <f t="shared" si="35"/>
        <v/>
      </c>
      <c r="AE54" s="137" t="str">
        <f t="shared" si="35"/>
        <v/>
      </c>
      <c r="AF54" s="137" t="str">
        <f t="shared" si="35"/>
        <v/>
      </c>
      <c r="AG54" s="137" t="str">
        <f t="shared" si="35"/>
        <v/>
      </c>
      <c r="AH54" s="137" t="str">
        <f t="shared" si="35"/>
        <v/>
      </c>
      <c r="AI54" s="137" t="str">
        <f t="shared" si="35"/>
        <v/>
      </c>
      <c r="AJ54" s="137" t="str">
        <f t="shared" si="35"/>
        <v/>
      </c>
      <c r="AK54" s="137" t="str">
        <f t="shared" si="33"/>
        <v/>
      </c>
      <c r="AL54" s="137" t="str">
        <f t="shared" si="33"/>
        <v/>
      </c>
      <c r="AM54" s="137" t="str">
        <f t="shared" si="33"/>
        <v/>
      </c>
      <c r="AN54" s="137" t="str">
        <f t="shared" si="33"/>
        <v/>
      </c>
      <c r="AO54" s="137" t="str">
        <f t="shared" si="36"/>
        <v/>
      </c>
      <c r="AP54" s="137" t="str">
        <f t="shared" si="36"/>
        <v/>
      </c>
      <c r="AQ54" s="137" t="str">
        <f t="shared" si="36"/>
        <v/>
      </c>
      <c r="AR54" s="137" t="str">
        <f t="shared" si="36"/>
        <v/>
      </c>
      <c r="AS54" s="137" t="str">
        <f t="shared" si="36"/>
        <v/>
      </c>
      <c r="AT54" s="137" t="str">
        <f t="shared" si="36"/>
        <v/>
      </c>
      <c r="AU54" s="137" t="str">
        <f t="shared" si="36"/>
        <v/>
      </c>
      <c r="AV54" s="137" t="str">
        <f t="shared" si="36"/>
        <v/>
      </c>
      <c r="AW54" s="137" t="str">
        <f t="shared" si="36"/>
        <v/>
      </c>
      <c r="AX54" s="137" t="str">
        <f t="shared" si="36"/>
        <v/>
      </c>
      <c r="AY54" s="137" t="str">
        <f t="shared" si="36"/>
        <v/>
      </c>
      <c r="AZ54" s="137" t="str">
        <f t="shared" si="36"/>
        <v/>
      </c>
      <c r="BA54" s="137" t="str">
        <f t="shared" si="36"/>
        <v/>
      </c>
      <c r="BB54" s="137" t="str">
        <f t="shared" si="36"/>
        <v/>
      </c>
      <c r="BC54" s="137" t="str">
        <f t="shared" si="36"/>
        <v/>
      </c>
      <c r="BD54" s="137" t="str">
        <f t="shared" si="36"/>
        <v/>
      </c>
      <c r="BE54" s="137" t="str">
        <f t="shared" si="37"/>
        <v/>
      </c>
      <c r="BF54" s="137" t="str">
        <f t="shared" si="37"/>
        <v/>
      </c>
      <c r="BG54" s="138" t="str">
        <f t="shared" si="7"/>
        <v/>
      </c>
    </row>
    <row r="55" spans="1:59" ht="16.8">
      <c r="A55" s="236">
        <v>3</v>
      </c>
      <c r="B55" s="237"/>
      <c r="C55" s="237"/>
      <c r="D55" s="237"/>
      <c r="E55" s="238"/>
      <c r="F55" s="239" t="s">
        <v>190</v>
      </c>
      <c r="G55" s="240"/>
      <c r="H55" s="241"/>
      <c r="I55" s="242">
        <v>43794</v>
      </c>
      <c r="J55" s="242">
        <v>43796</v>
      </c>
      <c r="K55" s="243"/>
      <c r="L55" s="244"/>
      <c r="M55" s="245"/>
      <c r="N55" s="246"/>
      <c r="O55" s="245"/>
      <c r="P55" s="247"/>
      <c r="Q55" s="133"/>
      <c r="R55" s="134">
        <f>IF($J55="","",IF($J55&lt;=$L$2,$K55,IF($I55&lt;=$L$2,NETWORKDAYS($I55,$L$2,holiday!$C$3:$C$10)/NETWORKDAYS($I55,$J55,holiday!$C$3:$C$10)*$K55,0)))</f>
        <v>0</v>
      </c>
      <c r="S55" s="134">
        <f t="shared" si="1"/>
        <v>0</v>
      </c>
      <c r="T55" s="134">
        <f t="shared" si="2"/>
        <v>0</v>
      </c>
      <c r="U55" s="135"/>
      <c r="V55" s="133"/>
      <c r="W55" s="133"/>
      <c r="Y55" s="136" t="str">
        <f t="shared" si="35"/>
        <v/>
      </c>
      <c r="Z55" s="137" t="str">
        <f t="shared" si="35"/>
        <v/>
      </c>
      <c r="AA55" s="137" t="str">
        <f t="shared" si="35"/>
        <v/>
      </c>
      <c r="AB55" s="137" t="str">
        <f t="shared" si="35"/>
        <v/>
      </c>
      <c r="AC55" s="137" t="str">
        <f t="shared" si="35"/>
        <v/>
      </c>
      <c r="AD55" s="137" t="str">
        <f t="shared" si="35"/>
        <v/>
      </c>
      <c r="AE55" s="137" t="str">
        <f t="shared" si="35"/>
        <v/>
      </c>
      <c r="AF55" s="137" t="str">
        <f t="shared" si="35"/>
        <v/>
      </c>
      <c r="AG55" s="137" t="str">
        <f t="shared" si="35"/>
        <v/>
      </c>
      <c r="AH55" s="137" t="str">
        <f t="shared" si="35"/>
        <v/>
      </c>
      <c r="AI55" s="137" t="str">
        <f t="shared" si="35"/>
        <v/>
      </c>
      <c r="AJ55" s="137" t="str">
        <f t="shared" si="35"/>
        <v/>
      </c>
      <c r="AK55" s="137" t="str">
        <f t="shared" si="33"/>
        <v/>
      </c>
      <c r="AL55" s="137" t="str">
        <f t="shared" si="33"/>
        <v/>
      </c>
      <c r="AM55" s="137" t="str">
        <f t="shared" si="33"/>
        <v/>
      </c>
      <c r="AN55" s="137" t="str">
        <f t="shared" si="33"/>
        <v/>
      </c>
      <c r="AO55" s="137" t="str">
        <f t="shared" si="36"/>
        <v/>
      </c>
      <c r="AP55" s="137" t="str">
        <f t="shared" si="36"/>
        <v/>
      </c>
      <c r="AQ55" s="137" t="str">
        <f t="shared" si="36"/>
        <v/>
      </c>
      <c r="AR55" s="137" t="str">
        <f t="shared" si="36"/>
        <v/>
      </c>
      <c r="AS55" s="137" t="str">
        <f t="shared" si="36"/>
        <v/>
      </c>
      <c r="AT55" s="137" t="str">
        <f t="shared" si="36"/>
        <v/>
      </c>
      <c r="AU55" s="137" t="str">
        <f t="shared" si="36"/>
        <v/>
      </c>
      <c r="AV55" s="137" t="str">
        <f t="shared" si="36"/>
        <v/>
      </c>
      <c r="AW55" s="137" t="str">
        <f t="shared" si="36"/>
        <v/>
      </c>
      <c r="AX55" s="137" t="str">
        <f t="shared" si="36"/>
        <v/>
      </c>
      <c r="AY55" s="137" t="str">
        <f t="shared" si="36"/>
        <v/>
      </c>
      <c r="AZ55" s="137" t="str">
        <f t="shared" si="36"/>
        <v/>
      </c>
      <c r="BA55" s="137" t="str">
        <f t="shared" si="36"/>
        <v/>
      </c>
      <c r="BB55" s="137" t="str">
        <f t="shared" si="36"/>
        <v/>
      </c>
      <c r="BC55" s="137" t="str">
        <f t="shared" si="36"/>
        <v/>
      </c>
      <c r="BD55" s="137" t="str">
        <f t="shared" si="36"/>
        <v/>
      </c>
      <c r="BE55" s="137" t="str">
        <f t="shared" si="37"/>
        <v/>
      </c>
      <c r="BF55" s="137" t="str">
        <f t="shared" si="37"/>
        <v/>
      </c>
      <c r="BG55" s="138" t="str">
        <f t="shared" si="37"/>
        <v/>
      </c>
    </row>
    <row r="56" spans="1:59" ht="16.8">
      <c r="A56" s="248">
        <v>3</v>
      </c>
      <c r="B56" s="249">
        <v>1</v>
      </c>
      <c r="C56" s="249"/>
      <c r="D56" s="249"/>
      <c r="E56" s="250"/>
      <c r="F56" s="259" t="s">
        <v>221</v>
      </c>
      <c r="G56" s="251"/>
      <c r="H56" s="252"/>
      <c r="I56" s="253">
        <v>43794</v>
      </c>
      <c r="J56" s="253">
        <v>43796</v>
      </c>
      <c r="K56" s="254"/>
      <c r="L56" s="255"/>
      <c r="M56" s="256"/>
      <c r="N56" s="257"/>
      <c r="O56" s="256"/>
      <c r="P56" s="258"/>
      <c r="Q56" s="133"/>
      <c r="R56" s="134">
        <f>IF($J56="","",IF($J56&lt;=$L$2,$K56,IF($I56&lt;=$L$2,NETWORKDAYS($I56,$L$2,holiday!$C$3:$C$10)/NETWORKDAYS($I56,$J56,holiday!$C$3:$C$10)*$K56,0)))</f>
        <v>0</v>
      </c>
      <c r="S56" s="134">
        <f t="shared" si="1"/>
        <v>0</v>
      </c>
      <c r="T56" s="134">
        <f t="shared" si="2"/>
        <v>0</v>
      </c>
      <c r="U56" s="135"/>
      <c r="V56" s="133"/>
      <c r="W56" s="133"/>
      <c r="Y56" s="136" t="str">
        <f t="shared" si="35"/>
        <v/>
      </c>
      <c r="Z56" s="137" t="str">
        <f t="shared" si="35"/>
        <v/>
      </c>
      <c r="AA56" s="137" t="str">
        <f t="shared" si="35"/>
        <v/>
      </c>
      <c r="AB56" s="137" t="str">
        <f t="shared" si="35"/>
        <v/>
      </c>
      <c r="AC56" s="137" t="str">
        <f t="shared" si="35"/>
        <v/>
      </c>
      <c r="AD56" s="137" t="str">
        <f t="shared" si="35"/>
        <v/>
      </c>
      <c r="AE56" s="137" t="str">
        <f t="shared" si="35"/>
        <v/>
      </c>
      <c r="AF56" s="137" t="str">
        <f t="shared" si="35"/>
        <v/>
      </c>
      <c r="AG56" s="137" t="str">
        <f t="shared" si="35"/>
        <v/>
      </c>
      <c r="AH56" s="137" t="str">
        <f t="shared" si="35"/>
        <v/>
      </c>
      <c r="AI56" s="137" t="str">
        <f t="shared" si="35"/>
        <v/>
      </c>
      <c r="AJ56" s="137" t="str">
        <f t="shared" si="35"/>
        <v/>
      </c>
      <c r="AK56" s="137" t="str">
        <f t="shared" si="33"/>
        <v/>
      </c>
      <c r="AL56" s="137" t="str">
        <f t="shared" si="33"/>
        <v/>
      </c>
      <c r="AM56" s="137" t="str">
        <f t="shared" si="33"/>
        <v/>
      </c>
      <c r="AN56" s="137" t="str">
        <f t="shared" si="33"/>
        <v/>
      </c>
      <c r="AO56" s="137" t="str">
        <f t="shared" si="36"/>
        <v/>
      </c>
      <c r="AP56" s="137" t="str">
        <f t="shared" si="36"/>
        <v/>
      </c>
      <c r="AQ56" s="137" t="str">
        <f t="shared" si="36"/>
        <v/>
      </c>
      <c r="AR56" s="137" t="str">
        <f t="shared" si="36"/>
        <v/>
      </c>
      <c r="AS56" s="137" t="str">
        <f t="shared" si="36"/>
        <v/>
      </c>
      <c r="AT56" s="137" t="str">
        <f t="shared" si="36"/>
        <v/>
      </c>
      <c r="AU56" s="137" t="str">
        <f t="shared" si="36"/>
        <v/>
      </c>
      <c r="AV56" s="137" t="str">
        <f t="shared" si="36"/>
        <v/>
      </c>
      <c r="AW56" s="137" t="str">
        <f t="shared" si="36"/>
        <v/>
      </c>
      <c r="AX56" s="137" t="str">
        <f t="shared" si="36"/>
        <v/>
      </c>
      <c r="AY56" s="137" t="str">
        <f t="shared" si="36"/>
        <v/>
      </c>
      <c r="AZ56" s="137" t="str">
        <f t="shared" si="36"/>
        <v/>
      </c>
      <c r="BA56" s="137" t="str">
        <f t="shared" si="36"/>
        <v/>
      </c>
      <c r="BB56" s="137" t="str">
        <f t="shared" si="36"/>
        <v/>
      </c>
      <c r="BC56" s="137" t="str">
        <f t="shared" si="36"/>
        <v/>
      </c>
      <c r="BD56" s="137" t="str">
        <f t="shared" si="36"/>
        <v/>
      </c>
      <c r="BE56" s="137" t="str">
        <f t="shared" si="37"/>
        <v/>
      </c>
      <c r="BF56" s="137" t="str">
        <f t="shared" si="37"/>
        <v/>
      </c>
      <c r="BG56" s="138" t="str">
        <f t="shared" si="7"/>
        <v/>
      </c>
    </row>
    <row r="57" spans="1:59" ht="16.8">
      <c r="A57" s="165">
        <v>3</v>
      </c>
      <c r="B57" s="166">
        <v>1</v>
      </c>
      <c r="C57" s="166">
        <v>1</v>
      </c>
      <c r="D57" s="166"/>
      <c r="E57" s="167"/>
      <c r="F57" s="235" t="s">
        <v>284</v>
      </c>
      <c r="G57" s="233" t="s">
        <v>282</v>
      </c>
      <c r="H57" s="234" t="s">
        <v>218</v>
      </c>
      <c r="I57" s="169">
        <v>43794</v>
      </c>
      <c r="J57" s="169">
        <v>43796</v>
      </c>
      <c r="K57" s="170">
        <v>0</v>
      </c>
      <c r="L57" s="169"/>
      <c r="M57" s="169"/>
      <c r="N57" s="171"/>
      <c r="O57" s="172"/>
      <c r="P57" s="173"/>
      <c r="Q57" s="133"/>
      <c r="R57" s="134">
        <f>IF($J57="","",IF($J57&lt;=$L$2,$K57,IF($I57&lt;=$L$2,NETWORKDAYS($I57,$L$2,holiday!$C$3:$C$10)/NETWORKDAYS($I57,$J57,holiday!$C$3:$C$10)*$K57,0)))</f>
        <v>0</v>
      </c>
      <c r="S57" s="134">
        <f t="shared" si="1"/>
        <v>0</v>
      </c>
      <c r="T57" s="134">
        <f t="shared" si="2"/>
        <v>0</v>
      </c>
      <c r="U57" s="135"/>
      <c r="V57" s="133"/>
      <c r="W57" s="133"/>
      <c r="Y57" s="136" t="str">
        <f t="shared" ref="Y57:AN74" si="40">IF(Y$5&lt;&gt;"周日",IF(Y$5&lt;&gt;"周六",IF($L57="","",IF(Y$4&gt;=$L57,IF(Y$4&lt;=$M57,IF($O57=1,"★",""),""),"")),""),"")</f>
        <v/>
      </c>
      <c r="Z57" s="137" t="str">
        <f t="shared" si="40"/>
        <v/>
      </c>
      <c r="AA57" s="137" t="str">
        <f t="shared" si="40"/>
        <v/>
      </c>
      <c r="AB57" s="137" t="str">
        <f t="shared" si="40"/>
        <v/>
      </c>
      <c r="AC57" s="137" t="str">
        <f t="shared" si="40"/>
        <v/>
      </c>
      <c r="AD57" s="137" t="str">
        <f t="shared" si="40"/>
        <v/>
      </c>
      <c r="AE57" s="137" t="str">
        <f t="shared" si="40"/>
        <v/>
      </c>
      <c r="AF57" s="137" t="str">
        <f t="shared" si="40"/>
        <v/>
      </c>
      <c r="AG57" s="137" t="str">
        <f t="shared" si="40"/>
        <v/>
      </c>
      <c r="AH57" s="137" t="str">
        <f t="shared" si="40"/>
        <v/>
      </c>
      <c r="AI57" s="137" t="str">
        <f t="shared" si="40"/>
        <v/>
      </c>
      <c r="AJ57" s="137" t="str">
        <f t="shared" si="40"/>
        <v/>
      </c>
      <c r="AK57" s="137" t="str">
        <f t="shared" si="40"/>
        <v/>
      </c>
      <c r="AL57" s="137" t="str">
        <f t="shared" si="40"/>
        <v/>
      </c>
      <c r="AM57" s="137" t="str">
        <f t="shared" si="40"/>
        <v/>
      </c>
      <c r="AN57" s="137" t="str">
        <f t="shared" si="40"/>
        <v/>
      </c>
      <c r="AO57" s="137" t="str">
        <f t="shared" ref="AO57:BD75" si="41">IF(AO$5&lt;&gt;"周日",IF(AO$5&lt;&gt;"周六",IF($L57="","",IF(AO$4&gt;=$L57,IF(AO$4&lt;=$M57,IF($O57=1,"★",""),""),"")),""),"")</f>
        <v/>
      </c>
      <c r="AP57" s="137" t="str">
        <f t="shared" si="41"/>
        <v/>
      </c>
      <c r="AQ57" s="137" t="str">
        <f t="shared" si="41"/>
        <v/>
      </c>
      <c r="AR57" s="137" t="str">
        <f t="shared" si="41"/>
        <v/>
      </c>
      <c r="AS57" s="137" t="str">
        <f t="shared" si="41"/>
        <v/>
      </c>
      <c r="AT57" s="137" t="str">
        <f t="shared" si="41"/>
        <v/>
      </c>
      <c r="AU57" s="137" t="str">
        <f t="shared" si="41"/>
        <v/>
      </c>
      <c r="AV57" s="137" t="str">
        <f t="shared" si="41"/>
        <v/>
      </c>
      <c r="AW57" s="137" t="str">
        <f t="shared" si="41"/>
        <v/>
      </c>
      <c r="AX57" s="137" t="str">
        <f t="shared" si="41"/>
        <v/>
      </c>
      <c r="AY57" s="137" t="str">
        <f t="shared" si="41"/>
        <v/>
      </c>
      <c r="AZ57" s="137" t="str">
        <f t="shared" si="41"/>
        <v/>
      </c>
      <c r="BA57" s="137" t="str">
        <f t="shared" si="41"/>
        <v/>
      </c>
      <c r="BB57" s="137" t="str">
        <f t="shared" si="41"/>
        <v/>
      </c>
      <c r="BC57" s="137" t="str">
        <f t="shared" si="41"/>
        <v/>
      </c>
      <c r="BD57" s="137" t="str">
        <f t="shared" si="41"/>
        <v/>
      </c>
      <c r="BE57" s="137" t="str">
        <f t="shared" si="37"/>
        <v/>
      </c>
      <c r="BF57" s="137" t="str">
        <f t="shared" si="37"/>
        <v/>
      </c>
      <c r="BG57" s="138" t="str">
        <f t="shared" si="7"/>
        <v/>
      </c>
    </row>
    <row r="58" spans="1:59" ht="16.8">
      <c r="A58" s="165">
        <v>3</v>
      </c>
      <c r="B58" s="166">
        <v>1</v>
      </c>
      <c r="C58" s="166">
        <v>2</v>
      </c>
      <c r="D58" s="166"/>
      <c r="E58" s="167"/>
      <c r="F58" s="235" t="s">
        <v>285</v>
      </c>
      <c r="G58" s="233" t="s">
        <v>282</v>
      </c>
      <c r="H58" s="234" t="s">
        <v>218</v>
      </c>
      <c r="I58" s="169">
        <v>43794</v>
      </c>
      <c r="J58" s="169">
        <v>43796</v>
      </c>
      <c r="K58" s="170">
        <v>0</v>
      </c>
      <c r="L58" s="169"/>
      <c r="M58" s="169"/>
      <c r="N58" s="171"/>
      <c r="O58" s="172"/>
      <c r="P58" s="173"/>
      <c r="Q58" s="133"/>
      <c r="R58" s="134">
        <f>IF($J58="","",IF($J58&lt;=$L$2,$K58,IF($I58&lt;=$L$2,NETWORKDAYS($I58,$L$2,holiday!$C$3:$C$10)/NETWORKDAYS($I58,$J58,holiday!$C$3:$C$10)*$K58,0)))</f>
        <v>0</v>
      </c>
      <c r="S58" s="134">
        <f t="shared" si="1"/>
        <v>0</v>
      </c>
      <c r="T58" s="134">
        <f t="shared" si="2"/>
        <v>0</v>
      </c>
      <c r="U58" s="135"/>
      <c r="V58" s="133"/>
      <c r="W58" s="133"/>
      <c r="Y58" s="136" t="str">
        <f t="shared" si="40"/>
        <v/>
      </c>
      <c r="Z58" s="137" t="str">
        <f t="shared" si="40"/>
        <v/>
      </c>
      <c r="AA58" s="137" t="str">
        <f t="shared" si="40"/>
        <v/>
      </c>
      <c r="AB58" s="137" t="str">
        <f t="shared" si="40"/>
        <v/>
      </c>
      <c r="AC58" s="137" t="str">
        <f t="shared" si="40"/>
        <v/>
      </c>
      <c r="AD58" s="137" t="str">
        <f t="shared" si="40"/>
        <v/>
      </c>
      <c r="AE58" s="137" t="str">
        <f t="shared" si="40"/>
        <v/>
      </c>
      <c r="AF58" s="137" t="str">
        <f t="shared" si="40"/>
        <v/>
      </c>
      <c r="AG58" s="137" t="str">
        <f t="shared" si="40"/>
        <v/>
      </c>
      <c r="AH58" s="137" t="str">
        <f t="shared" si="40"/>
        <v/>
      </c>
      <c r="AI58" s="137" t="str">
        <f t="shared" si="40"/>
        <v/>
      </c>
      <c r="AJ58" s="137" t="str">
        <f t="shared" si="40"/>
        <v/>
      </c>
      <c r="AK58" s="137" t="str">
        <f t="shared" si="40"/>
        <v/>
      </c>
      <c r="AL58" s="137" t="str">
        <f t="shared" si="40"/>
        <v/>
      </c>
      <c r="AM58" s="137" t="str">
        <f t="shared" si="40"/>
        <v/>
      </c>
      <c r="AN58" s="137" t="str">
        <f t="shared" si="40"/>
        <v/>
      </c>
      <c r="AO58" s="137" t="str">
        <f t="shared" si="41"/>
        <v/>
      </c>
      <c r="AP58" s="137" t="str">
        <f t="shared" si="41"/>
        <v/>
      </c>
      <c r="AQ58" s="137" t="str">
        <f t="shared" si="41"/>
        <v/>
      </c>
      <c r="AR58" s="137" t="str">
        <f t="shared" si="41"/>
        <v/>
      </c>
      <c r="AS58" s="137" t="str">
        <f t="shared" si="41"/>
        <v/>
      </c>
      <c r="AT58" s="137" t="str">
        <f t="shared" si="41"/>
        <v/>
      </c>
      <c r="AU58" s="137" t="str">
        <f t="shared" si="41"/>
        <v/>
      </c>
      <c r="AV58" s="137" t="str">
        <f t="shared" si="41"/>
        <v/>
      </c>
      <c r="AW58" s="137" t="str">
        <f t="shared" si="41"/>
        <v/>
      </c>
      <c r="AX58" s="137" t="str">
        <f t="shared" si="41"/>
        <v/>
      </c>
      <c r="AY58" s="137" t="str">
        <f t="shared" si="41"/>
        <v/>
      </c>
      <c r="AZ58" s="137" t="str">
        <f t="shared" si="41"/>
        <v/>
      </c>
      <c r="BA58" s="137" t="str">
        <f t="shared" si="41"/>
        <v/>
      </c>
      <c r="BB58" s="137" t="str">
        <f t="shared" si="41"/>
        <v/>
      </c>
      <c r="BC58" s="137" t="str">
        <f t="shared" si="41"/>
        <v/>
      </c>
      <c r="BD58" s="137" t="str">
        <f t="shared" si="41"/>
        <v/>
      </c>
      <c r="BE58" s="137" t="str">
        <f t="shared" si="37"/>
        <v/>
      </c>
      <c r="BF58" s="137" t="str">
        <f t="shared" si="37"/>
        <v/>
      </c>
      <c r="BG58" s="138" t="str">
        <f t="shared" si="7"/>
        <v/>
      </c>
    </row>
    <row r="59" spans="1:59" ht="16.8">
      <c r="A59" s="165">
        <v>3</v>
      </c>
      <c r="B59" s="166">
        <v>1</v>
      </c>
      <c r="C59" s="166">
        <v>3</v>
      </c>
      <c r="D59" s="166"/>
      <c r="E59" s="167"/>
      <c r="F59" s="235" t="s">
        <v>286</v>
      </c>
      <c r="G59" s="233" t="s">
        <v>282</v>
      </c>
      <c r="H59" s="234" t="s">
        <v>218</v>
      </c>
      <c r="I59" s="169">
        <v>43794</v>
      </c>
      <c r="J59" s="169">
        <v>43796</v>
      </c>
      <c r="K59" s="170">
        <v>0</v>
      </c>
      <c r="L59" s="169"/>
      <c r="M59" s="169"/>
      <c r="N59" s="171"/>
      <c r="O59" s="172"/>
      <c r="P59" s="173"/>
      <c r="Q59" s="133"/>
      <c r="R59" s="134">
        <f>IF($J59="","",IF($J59&lt;=$L$2,$K59,IF($I59&lt;=$L$2,NETWORKDAYS($I59,$L$2,holiday!$C$3:$C$10)/NETWORKDAYS($I59,$J59,holiday!$C$3:$C$10)*$K59,0)))</f>
        <v>0</v>
      </c>
      <c r="S59" s="134">
        <f t="shared" ref="S59:S118" si="42">IF($J59="","",IF($L59&lt;=$L$2,$K59*IF($O59&lt;&gt;"",$O59,0),0))</f>
        <v>0</v>
      </c>
      <c r="T59" s="134">
        <f t="shared" ref="T59:T118" si="43">IF($J59="","",IF($L59&lt;=$L$2,IF($N59&lt;&gt;"",$N59,$K59*IF($O59&lt;&gt;"",$O59,0)),0))</f>
        <v>0</v>
      </c>
      <c r="U59" s="135"/>
      <c r="V59" s="133"/>
      <c r="W59" s="133"/>
      <c r="Y59" s="136" t="str">
        <f t="shared" si="40"/>
        <v/>
      </c>
      <c r="Z59" s="137" t="str">
        <f t="shared" si="40"/>
        <v/>
      </c>
      <c r="AA59" s="137" t="str">
        <f t="shared" si="40"/>
        <v/>
      </c>
      <c r="AB59" s="137" t="str">
        <f t="shared" si="40"/>
        <v/>
      </c>
      <c r="AC59" s="137" t="str">
        <f t="shared" si="40"/>
        <v/>
      </c>
      <c r="AD59" s="137" t="str">
        <f t="shared" si="40"/>
        <v/>
      </c>
      <c r="AE59" s="137" t="str">
        <f t="shared" si="40"/>
        <v/>
      </c>
      <c r="AF59" s="137" t="str">
        <f t="shared" si="40"/>
        <v/>
      </c>
      <c r="AG59" s="137" t="str">
        <f t="shared" si="40"/>
        <v/>
      </c>
      <c r="AH59" s="137" t="str">
        <f t="shared" si="40"/>
        <v/>
      </c>
      <c r="AI59" s="137" t="str">
        <f t="shared" si="40"/>
        <v/>
      </c>
      <c r="AJ59" s="137" t="str">
        <f t="shared" si="40"/>
        <v/>
      </c>
      <c r="AK59" s="137" t="str">
        <f t="shared" si="40"/>
        <v/>
      </c>
      <c r="AL59" s="137" t="str">
        <f t="shared" si="40"/>
        <v/>
      </c>
      <c r="AM59" s="137" t="str">
        <f t="shared" si="40"/>
        <v/>
      </c>
      <c r="AN59" s="137" t="str">
        <f t="shared" si="40"/>
        <v/>
      </c>
      <c r="AO59" s="137" t="str">
        <f t="shared" si="41"/>
        <v/>
      </c>
      <c r="AP59" s="137" t="str">
        <f t="shared" si="41"/>
        <v/>
      </c>
      <c r="AQ59" s="137" t="str">
        <f t="shared" si="41"/>
        <v/>
      </c>
      <c r="AR59" s="137" t="str">
        <f t="shared" si="41"/>
        <v/>
      </c>
      <c r="AS59" s="137" t="str">
        <f t="shared" si="41"/>
        <v/>
      </c>
      <c r="AT59" s="137" t="str">
        <f t="shared" si="41"/>
        <v/>
      </c>
      <c r="AU59" s="137" t="str">
        <f t="shared" si="41"/>
        <v/>
      </c>
      <c r="AV59" s="137" t="str">
        <f t="shared" si="41"/>
        <v/>
      </c>
      <c r="AW59" s="137" t="str">
        <f t="shared" si="41"/>
        <v/>
      </c>
      <c r="AX59" s="137" t="str">
        <f t="shared" si="41"/>
        <v/>
      </c>
      <c r="AY59" s="137" t="str">
        <f t="shared" si="41"/>
        <v/>
      </c>
      <c r="AZ59" s="137" t="str">
        <f t="shared" si="41"/>
        <v/>
      </c>
      <c r="BA59" s="137" t="str">
        <f t="shared" si="41"/>
        <v/>
      </c>
      <c r="BB59" s="137" t="str">
        <f t="shared" si="41"/>
        <v/>
      </c>
      <c r="BC59" s="137" t="str">
        <f t="shared" si="41"/>
        <v/>
      </c>
      <c r="BD59" s="137" t="str">
        <f t="shared" si="41"/>
        <v/>
      </c>
      <c r="BE59" s="137" t="str">
        <f t="shared" si="37"/>
        <v/>
      </c>
      <c r="BF59" s="137" t="str">
        <f t="shared" si="37"/>
        <v/>
      </c>
      <c r="BG59" s="138" t="str">
        <f t="shared" si="7"/>
        <v/>
      </c>
    </row>
    <row r="60" spans="1:59" ht="16.8">
      <c r="A60" s="165">
        <v>3</v>
      </c>
      <c r="B60" s="166">
        <v>1</v>
      </c>
      <c r="C60" s="166">
        <v>4</v>
      </c>
      <c r="D60" s="166"/>
      <c r="E60" s="167"/>
      <c r="F60" s="235" t="s">
        <v>287</v>
      </c>
      <c r="G60" s="233"/>
      <c r="H60" s="234"/>
      <c r="I60" s="169"/>
      <c r="J60" s="169"/>
      <c r="K60" s="170"/>
      <c r="L60" s="169"/>
      <c r="M60" s="169"/>
      <c r="N60" s="171"/>
      <c r="O60" s="172"/>
      <c r="P60" s="173"/>
      <c r="Q60" s="133"/>
      <c r="R60" s="134" t="str">
        <f>IF($J60="","",IF($J60&lt;=$L$2,$K60,IF($I60&lt;=$L$2,NETWORKDAYS($I60,$L$2,holiday!$C$3:$C$10)/NETWORKDAYS($I60,$J60,holiday!$C$3:$C$10)*$K60,0)))</f>
        <v/>
      </c>
      <c r="S60" s="134" t="str">
        <f t="shared" si="42"/>
        <v/>
      </c>
      <c r="T60" s="134" t="str">
        <f t="shared" si="43"/>
        <v/>
      </c>
      <c r="U60" s="135"/>
      <c r="V60" s="133"/>
      <c r="W60" s="133"/>
      <c r="Y60" s="136" t="str">
        <f t="shared" si="40"/>
        <v/>
      </c>
      <c r="Z60" s="137" t="str">
        <f t="shared" si="40"/>
        <v/>
      </c>
      <c r="AA60" s="137" t="str">
        <f t="shared" si="40"/>
        <v/>
      </c>
      <c r="AB60" s="137" t="str">
        <f t="shared" si="40"/>
        <v/>
      </c>
      <c r="AC60" s="137" t="str">
        <f t="shared" si="40"/>
        <v/>
      </c>
      <c r="AD60" s="137" t="str">
        <f t="shared" si="40"/>
        <v/>
      </c>
      <c r="AE60" s="137" t="str">
        <f t="shared" si="40"/>
        <v/>
      </c>
      <c r="AF60" s="137" t="str">
        <f t="shared" si="40"/>
        <v/>
      </c>
      <c r="AG60" s="137" t="str">
        <f t="shared" si="40"/>
        <v/>
      </c>
      <c r="AH60" s="137" t="str">
        <f t="shared" si="40"/>
        <v/>
      </c>
      <c r="AI60" s="137" t="str">
        <f t="shared" si="40"/>
        <v/>
      </c>
      <c r="AJ60" s="137" t="str">
        <f t="shared" si="40"/>
        <v/>
      </c>
      <c r="AK60" s="137" t="str">
        <f t="shared" si="40"/>
        <v/>
      </c>
      <c r="AL60" s="137" t="str">
        <f t="shared" si="40"/>
        <v/>
      </c>
      <c r="AM60" s="137" t="str">
        <f t="shared" si="40"/>
        <v/>
      </c>
      <c r="AN60" s="137" t="str">
        <f t="shared" si="40"/>
        <v/>
      </c>
      <c r="AO60" s="137" t="str">
        <f t="shared" si="41"/>
        <v/>
      </c>
      <c r="AP60" s="137" t="str">
        <f t="shared" si="41"/>
        <v/>
      </c>
      <c r="AQ60" s="137" t="str">
        <f t="shared" si="41"/>
        <v/>
      </c>
      <c r="AR60" s="137" t="str">
        <f t="shared" si="41"/>
        <v/>
      </c>
      <c r="AS60" s="137" t="str">
        <f t="shared" si="41"/>
        <v/>
      </c>
      <c r="AT60" s="137" t="str">
        <f t="shared" si="41"/>
        <v/>
      </c>
      <c r="AU60" s="137" t="str">
        <f t="shared" si="41"/>
        <v/>
      </c>
      <c r="AV60" s="137" t="str">
        <f t="shared" si="41"/>
        <v/>
      </c>
      <c r="AW60" s="137" t="str">
        <f t="shared" si="41"/>
        <v/>
      </c>
      <c r="AX60" s="137" t="str">
        <f t="shared" si="41"/>
        <v/>
      </c>
      <c r="AY60" s="137" t="str">
        <f t="shared" si="41"/>
        <v/>
      </c>
      <c r="AZ60" s="137" t="str">
        <f t="shared" si="41"/>
        <v/>
      </c>
      <c r="BA60" s="137" t="str">
        <f t="shared" si="41"/>
        <v/>
      </c>
      <c r="BB60" s="137" t="str">
        <f t="shared" si="41"/>
        <v/>
      </c>
      <c r="BC60" s="137" t="str">
        <f t="shared" si="41"/>
        <v/>
      </c>
      <c r="BD60" s="137" t="str">
        <f t="shared" si="41"/>
        <v/>
      </c>
      <c r="BE60" s="137" t="str">
        <f t="shared" si="37"/>
        <v/>
      </c>
      <c r="BF60" s="137" t="str">
        <f t="shared" si="37"/>
        <v/>
      </c>
      <c r="BG60" s="138" t="str">
        <f t="shared" si="7"/>
        <v/>
      </c>
    </row>
    <row r="61" spans="1:59" ht="16.8">
      <c r="A61" s="165">
        <v>3</v>
      </c>
      <c r="B61" s="166">
        <v>1</v>
      </c>
      <c r="C61" s="166">
        <v>5</v>
      </c>
      <c r="D61" s="166"/>
      <c r="E61" s="167"/>
      <c r="F61" s="235" t="s">
        <v>288</v>
      </c>
      <c r="G61" s="233" t="s">
        <v>282</v>
      </c>
      <c r="H61" s="234" t="s">
        <v>218</v>
      </c>
      <c r="I61" s="169">
        <v>43794</v>
      </c>
      <c r="J61" s="169">
        <v>43796</v>
      </c>
      <c r="K61" s="170">
        <v>0</v>
      </c>
      <c r="L61" s="169"/>
      <c r="M61" s="169"/>
      <c r="N61" s="171"/>
      <c r="O61" s="172"/>
      <c r="P61" s="173"/>
      <c r="Q61" s="133"/>
      <c r="R61" s="134">
        <f>IF($J61="","",IF($J61&lt;=$L$2,$K61,IF($I61&lt;=$L$2,NETWORKDAYS($I61,$L$2,holiday!$C$3:$C$10)/NETWORKDAYS($I61,$J61,holiday!$C$3:$C$10)*$K61,0)))</f>
        <v>0</v>
      </c>
      <c r="S61" s="134">
        <f t="shared" si="42"/>
        <v>0</v>
      </c>
      <c r="T61" s="134">
        <f t="shared" si="43"/>
        <v>0</v>
      </c>
      <c r="U61" s="135"/>
      <c r="V61" s="133"/>
      <c r="W61" s="133"/>
      <c r="Y61" s="136" t="str">
        <f t="shared" si="40"/>
        <v/>
      </c>
      <c r="Z61" s="137" t="str">
        <f t="shared" si="40"/>
        <v/>
      </c>
      <c r="AA61" s="137" t="str">
        <f t="shared" si="40"/>
        <v/>
      </c>
      <c r="AB61" s="137" t="str">
        <f t="shared" si="40"/>
        <v/>
      </c>
      <c r="AC61" s="137" t="str">
        <f t="shared" si="40"/>
        <v/>
      </c>
      <c r="AD61" s="137" t="str">
        <f t="shared" si="40"/>
        <v/>
      </c>
      <c r="AE61" s="137" t="str">
        <f t="shared" si="40"/>
        <v/>
      </c>
      <c r="AF61" s="137" t="str">
        <f t="shared" si="40"/>
        <v/>
      </c>
      <c r="AG61" s="137" t="str">
        <f t="shared" si="40"/>
        <v/>
      </c>
      <c r="AH61" s="137" t="str">
        <f t="shared" si="40"/>
        <v/>
      </c>
      <c r="AI61" s="137" t="str">
        <f t="shared" si="40"/>
        <v/>
      </c>
      <c r="AJ61" s="137" t="str">
        <f t="shared" si="40"/>
        <v/>
      </c>
      <c r="AK61" s="137" t="str">
        <f t="shared" si="40"/>
        <v/>
      </c>
      <c r="AL61" s="137" t="str">
        <f t="shared" si="40"/>
        <v/>
      </c>
      <c r="AM61" s="137" t="str">
        <f t="shared" si="40"/>
        <v/>
      </c>
      <c r="AN61" s="137" t="str">
        <f t="shared" si="40"/>
        <v/>
      </c>
      <c r="AO61" s="137" t="str">
        <f t="shared" si="41"/>
        <v/>
      </c>
      <c r="AP61" s="137" t="str">
        <f t="shared" si="41"/>
        <v/>
      </c>
      <c r="AQ61" s="137" t="str">
        <f t="shared" si="41"/>
        <v/>
      </c>
      <c r="AR61" s="137" t="str">
        <f t="shared" si="41"/>
        <v/>
      </c>
      <c r="AS61" s="137" t="str">
        <f t="shared" si="41"/>
        <v/>
      </c>
      <c r="AT61" s="137" t="str">
        <f t="shared" si="41"/>
        <v/>
      </c>
      <c r="AU61" s="137" t="str">
        <f t="shared" si="41"/>
        <v/>
      </c>
      <c r="AV61" s="137" t="str">
        <f t="shared" si="41"/>
        <v/>
      </c>
      <c r="AW61" s="137" t="str">
        <f t="shared" si="41"/>
        <v/>
      </c>
      <c r="AX61" s="137" t="str">
        <f t="shared" si="41"/>
        <v/>
      </c>
      <c r="AY61" s="137" t="str">
        <f t="shared" si="41"/>
        <v/>
      </c>
      <c r="AZ61" s="137" t="str">
        <f t="shared" si="41"/>
        <v/>
      </c>
      <c r="BA61" s="137" t="str">
        <f t="shared" si="41"/>
        <v/>
      </c>
      <c r="BB61" s="137" t="str">
        <f t="shared" si="41"/>
        <v/>
      </c>
      <c r="BC61" s="137" t="str">
        <f t="shared" si="41"/>
        <v/>
      </c>
      <c r="BD61" s="137" t="str">
        <f t="shared" si="41"/>
        <v/>
      </c>
      <c r="BE61" s="137" t="str">
        <f t="shared" si="37"/>
        <v/>
      </c>
      <c r="BF61" s="137" t="str">
        <f t="shared" si="37"/>
        <v/>
      </c>
      <c r="BG61" s="138" t="str">
        <f t="shared" si="7"/>
        <v/>
      </c>
    </row>
    <row r="62" spans="1:59" ht="16.8">
      <c r="A62" s="165">
        <v>3</v>
      </c>
      <c r="B62" s="166">
        <v>1</v>
      </c>
      <c r="C62" s="166">
        <v>6</v>
      </c>
      <c r="D62" s="166"/>
      <c r="E62" s="167"/>
      <c r="F62" s="235" t="s">
        <v>289</v>
      </c>
      <c r="G62" s="233"/>
      <c r="H62" s="234"/>
      <c r="I62" s="169"/>
      <c r="J62" s="169"/>
      <c r="K62" s="170"/>
      <c r="L62" s="169"/>
      <c r="M62" s="169"/>
      <c r="N62" s="171"/>
      <c r="O62" s="172"/>
      <c r="P62" s="173"/>
      <c r="Q62" s="133"/>
      <c r="R62" s="134" t="str">
        <f>IF($J62="","",IF($J62&lt;=$L$2,$K62,IF($I62&lt;=$L$2,NETWORKDAYS($I62,$L$2,holiday!$C$3:$C$10)/NETWORKDAYS($I62,$J62,holiday!$C$3:$C$10)*$K62,0)))</f>
        <v/>
      </c>
      <c r="S62" s="134" t="str">
        <f t="shared" si="42"/>
        <v/>
      </c>
      <c r="T62" s="134" t="str">
        <f t="shared" si="43"/>
        <v/>
      </c>
      <c r="U62" s="135"/>
      <c r="V62" s="133"/>
      <c r="W62" s="133"/>
      <c r="Y62" s="136" t="str">
        <f t="shared" ref="Y62:BD65" si="44">IF(Y$5&lt;&gt;"周日",IF(Y$5&lt;&gt;"周六",IF($L62="","",IF(Y$4&gt;=$L62,IF(Y$4&lt;=$M62,IF($O62=1,"★",""),""),"")),""),"")</f>
        <v/>
      </c>
      <c r="Z62" s="137" t="str">
        <f t="shared" si="44"/>
        <v/>
      </c>
      <c r="AA62" s="137" t="str">
        <f t="shared" si="44"/>
        <v/>
      </c>
      <c r="AB62" s="137" t="str">
        <f t="shared" si="44"/>
        <v/>
      </c>
      <c r="AC62" s="137" t="str">
        <f t="shared" si="44"/>
        <v/>
      </c>
      <c r="AD62" s="137" t="str">
        <f t="shared" si="44"/>
        <v/>
      </c>
      <c r="AE62" s="137" t="str">
        <f t="shared" si="44"/>
        <v/>
      </c>
      <c r="AF62" s="137" t="str">
        <f t="shared" si="44"/>
        <v/>
      </c>
      <c r="AG62" s="137" t="str">
        <f t="shared" si="44"/>
        <v/>
      </c>
      <c r="AH62" s="137" t="str">
        <f t="shared" si="44"/>
        <v/>
      </c>
      <c r="AI62" s="137" t="str">
        <f t="shared" si="44"/>
        <v/>
      </c>
      <c r="AJ62" s="137" t="str">
        <f t="shared" si="44"/>
        <v/>
      </c>
      <c r="AK62" s="137" t="str">
        <f t="shared" si="44"/>
        <v/>
      </c>
      <c r="AL62" s="137" t="str">
        <f t="shared" si="44"/>
        <v/>
      </c>
      <c r="AM62" s="137" t="str">
        <f t="shared" si="44"/>
        <v/>
      </c>
      <c r="AN62" s="137" t="str">
        <f t="shared" si="44"/>
        <v/>
      </c>
      <c r="AO62" s="137" t="str">
        <f t="shared" si="44"/>
        <v/>
      </c>
      <c r="AP62" s="137" t="str">
        <f t="shared" si="44"/>
        <v/>
      </c>
      <c r="AQ62" s="137" t="str">
        <f t="shared" si="44"/>
        <v/>
      </c>
      <c r="AR62" s="137" t="str">
        <f t="shared" si="44"/>
        <v/>
      </c>
      <c r="AS62" s="137" t="str">
        <f t="shared" si="44"/>
        <v/>
      </c>
      <c r="AT62" s="137" t="str">
        <f t="shared" si="44"/>
        <v/>
      </c>
      <c r="AU62" s="137" t="str">
        <f t="shared" si="44"/>
        <v/>
      </c>
      <c r="AV62" s="137" t="str">
        <f t="shared" si="44"/>
        <v/>
      </c>
      <c r="AW62" s="137" t="str">
        <f t="shared" si="44"/>
        <v/>
      </c>
      <c r="AX62" s="137" t="str">
        <f t="shared" si="44"/>
        <v/>
      </c>
      <c r="AY62" s="137" t="str">
        <f t="shared" si="44"/>
        <v/>
      </c>
      <c r="AZ62" s="137" t="str">
        <f t="shared" si="44"/>
        <v/>
      </c>
      <c r="BA62" s="137" t="str">
        <f t="shared" si="44"/>
        <v/>
      </c>
      <c r="BB62" s="137" t="str">
        <f t="shared" si="44"/>
        <v/>
      </c>
      <c r="BC62" s="137" t="str">
        <f t="shared" si="44"/>
        <v/>
      </c>
      <c r="BD62" s="137" t="str">
        <f t="shared" si="44"/>
        <v/>
      </c>
      <c r="BE62" s="137" t="str">
        <f t="shared" si="37"/>
        <v/>
      </c>
      <c r="BF62" s="137" t="str">
        <f t="shared" si="37"/>
        <v/>
      </c>
      <c r="BG62" s="138" t="str">
        <f t="shared" si="7"/>
        <v/>
      </c>
    </row>
    <row r="63" spans="1:59" ht="16.8">
      <c r="A63" s="165">
        <v>3</v>
      </c>
      <c r="B63" s="166">
        <v>1</v>
      </c>
      <c r="C63" s="166">
        <v>7</v>
      </c>
      <c r="D63" s="166"/>
      <c r="E63" s="167"/>
      <c r="F63" s="235" t="s">
        <v>290</v>
      </c>
      <c r="G63" s="233" t="s">
        <v>282</v>
      </c>
      <c r="H63" s="234" t="s">
        <v>218</v>
      </c>
      <c r="I63" s="169">
        <v>43794</v>
      </c>
      <c r="J63" s="169">
        <v>43796</v>
      </c>
      <c r="K63" s="170">
        <v>0</v>
      </c>
      <c r="L63" s="169"/>
      <c r="M63" s="169"/>
      <c r="N63" s="171"/>
      <c r="O63" s="172"/>
      <c r="P63" s="173"/>
      <c r="Q63" s="133"/>
      <c r="R63" s="134">
        <f>IF($J63="","",IF($J63&lt;=$L$2,$K63,IF($I63&lt;=$L$2,NETWORKDAYS($I63,$L$2,holiday!$C$3:$C$10)/NETWORKDAYS($I63,$J63,holiday!$C$3:$C$10)*$K63,0)))</f>
        <v>0</v>
      </c>
      <c r="S63" s="134">
        <f t="shared" si="42"/>
        <v>0</v>
      </c>
      <c r="T63" s="134">
        <f t="shared" si="43"/>
        <v>0</v>
      </c>
      <c r="U63" s="135"/>
      <c r="V63" s="133"/>
      <c r="W63" s="133"/>
      <c r="Y63" s="136" t="str">
        <f t="shared" si="44"/>
        <v/>
      </c>
      <c r="Z63" s="137" t="str">
        <f t="shared" si="44"/>
        <v/>
      </c>
      <c r="AA63" s="137" t="str">
        <f t="shared" si="44"/>
        <v/>
      </c>
      <c r="AB63" s="137" t="str">
        <f t="shared" si="44"/>
        <v/>
      </c>
      <c r="AC63" s="137" t="str">
        <f t="shared" si="44"/>
        <v/>
      </c>
      <c r="AD63" s="137" t="str">
        <f t="shared" si="44"/>
        <v/>
      </c>
      <c r="AE63" s="137" t="str">
        <f t="shared" si="44"/>
        <v/>
      </c>
      <c r="AF63" s="137" t="str">
        <f t="shared" si="44"/>
        <v/>
      </c>
      <c r="AG63" s="137" t="str">
        <f t="shared" si="44"/>
        <v/>
      </c>
      <c r="AH63" s="137" t="str">
        <f t="shared" si="44"/>
        <v/>
      </c>
      <c r="AI63" s="137" t="str">
        <f t="shared" si="44"/>
        <v/>
      </c>
      <c r="AJ63" s="137" t="str">
        <f t="shared" si="44"/>
        <v/>
      </c>
      <c r="AK63" s="137" t="str">
        <f t="shared" si="44"/>
        <v/>
      </c>
      <c r="AL63" s="137" t="str">
        <f t="shared" si="44"/>
        <v/>
      </c>
      <c r="AM63" s="137" t="str">
        <f t="shared" si="44"/>
        <v/>
      </c>
      <c r="AN63" s="137" t="str">
        <f t="shared" si="44"/>
        <v/>
      </c>
      <c r="AO63" s="137" t="str">
        <f t="shared" si="44"/>
        <v/>
      </c>
      <c r="AP63" s="137" t="str">
        <f t="shared" si="44"/>
        <v/>
      </c>
      <c r="AQ63" s="137" t="str">
        <f t="shared" si="44"/>
        <v/>
      </c>
      <c r="AR63" s="137" t="str">
        <f t="shared" si="44"/>
        <v/>
      </c>
      <c r="AS63" s="137" t="str">
        <f t="shared" si="44"/>
        <v/>
      </c>
      <c r="AT63" s="137" t="str">
        <f t="shared" si="44"/>
        <v/>
      </c>
      <c r="AU63" s="137" t="str">
        <f t="shared" si="44"/>
        <v/>
      </c>
      <c r="AV63" s="137" t="str">
        <f t="shared" si="44"/>
        <v/>
      </c>
      <c r="AW63" s="137" t="str">
        <f t="shared" si="44"/>
        <v/>
      </c>
      <c r="AX63" s="137" t="str">
        <f t="shared" si="44"/>
        <v/>
      </c>
      <c r="AY63" s="137" t="str">
        <f t="shared" si="44"/>
        <v/>
      </c>
      <c r="AZ63" s="137" t="str">
        <f t="shared" si="44"/>
        <v/>
      </c>
      <c r="BA63" s="137" t="str">
        <f t="shared" si="44"/>
        <v/>
      </c>
      <c r="BB63" s="137" t="str">
        <f t="shared" si="44"/>
        <v/>
      </c>
      <c r="BC63" s="137" t="str">
        <f t="shared" si="44"/>
        <v/>
      </c>
      <c r="BD63" s="137" t="str">
        <f t="shared" si="44"/>
        <v/>
      </c>
      <c r="BE63" s="137" t="str">
        <f t="shared" si="37"/>
        <v/>
      </c>
      <c r="BF63" s="137" t="str">
        <f t="shared" si="37"/>
        <v/>
      </c>
      <c r="BG63" s="138" t="str">
        <f t="shared" si="7"/>
        <v/>
      </c>
    </row>
    <row r="64" spans="1:59" ht="16.8">
      <c r="A64" s="165">
        <v>3</v>
      </c>
      <c r="B64" s="166">
        <v>1</v>
      </c>
      <c r="C64" s="166">
        <v>8</v>
      </c>
      <c r="D64" s="166"/>
      <c r="E64" s="167"/>
      <c r="F64" s="235" t="s">
        <v>291</v>
      </c>
      <c r="G64" s="233" t="s">
        <v>282</v>
      </c>
      <c r="H64" s="234" t="s">
        <v>218</v>
      </c>
      <c r="I64" s="169">
        <v>43794</v>
      </c>
      <c r="J64" s="169">
        <v>43796</v>
      </c>
      <c r="K64" s="170">
        <v>0</v>
      </c>
      <c r="L64" s="169"/>
      <c r="M64" s="169"/>
      <c r="N64" s="171"/>
      <c r="O64" s="172"/>
      <c r="P64" s="173"/>
      <c r="Q64" s="133"/>
      <c r="R64" s="134">
        <f>IF($J64="","",IF($J64&lt;=$L$2,$K64,IF($I64&lt;=$L$2,NETWORKDAYS($I64,$L$2,holiday!$C$3:$C$10)/NETWORKDAYS($I64,$J64,holiday!$C$3:$C$10)*$K64,0)))</f>
        <v>0</v>
      </c>
      <c r="S64" s="134">
        <f t="shared" si="42"/>
        <v>0</v>
      </c>
      <c r="T64" s="134">
        <f t="shared" si="43"/>
        <v>0</v>
      </c>
      <c r="U64" s="135"/>
      <c r="V64" s="133"/>
      <c r="W64" s="133"/>
      <c r="Y64" s="136" t="str">
        <f t="shared" si="44"/>
        <v/>
      </c>
      <c r="Z64" s="137" t="str">
        <f t="shared" si="44"/>
        <v/>
      </c>
      <c r="AA64" s="137" t="str">
        <f t="shared" si="44"/>
        <v/>
      </c>
      <c r="AB64" s="137" t="str">
        <f t="shared" si="44"/>
        <v/>
      </c>
      <c r="AC64" s="137" t="str">
        <f t="shared" si="44"/>
        <v/>
      </c>
      <c r="AD64" s="137" t="str">
        <f t="shared" si="44"/>
        <v/>
      </c>
      <c r="AE64" s="137" t="str">
        <f t="shared" si="44"/>
        <v/>
      </c>
      <c r="AF64" s="137" t="str">
        <f t="shared" si="44"/>
        <v/>
      </c>
      <c r="AG64" s="137" t="str">
        <f t="shared" si="44"/>
        <v/>
      </c>
      <c r="AH64" s="137" t="str">
        <f t="shared" si="44"/>
        <v/>
      </c>
      <c r="AI64" s="137" t="str">
        <f t="shared" si="44"/>
        <v/>
      </c>
      <c r="AJ64" s="137" t="str">
        <f t="shared" si="44"/>
        <v/>
      </c>
      <c r="AK64" s="137" t="str">
        <f t="shared" si="44"/>
        <v/>
      </c>
      <c r="AL64" s="137" t="str">
        <f t="shared" si="44"/>
        <v/>
      </c>
      <c r="AM64" s="137" t="str">
        <f t="shared" si="44"/>
        <v/>
      </c>
      <c r="AN64" s="137" t="str">
        <f t="shared" si="44"/>
        <v/>
      </c>
      <c r="AO64" s="137" t="str">
        <f t="shared" si="44"/>
        <v/>
      </c>
      <c r="AP64" s="137" t="str">
        <f t="shared" si="44"/>
        <v/>
      </c>
      <c r="AQ64" s="137" t="str">
        <f t="shared" si="44"/>
        <v/>
      </c>
      <c r="AR64" s="137" t="str">
        <f t="shared" si="44"/>
        <v/>
      </c>
      <c r="AS64" s="137" t="str">
        <f t="shared" si="44"/>
        <v/>
      </c>
      <c r="AT64" s="137" t="str">
        <f t="shared" si="44"/>
        <v/>
      </c>
      <c r="AU64" s="137" t="str">
        <f t="shared" si="44"/>
        <v/>
      </c>
      <c r="AV64" s="137" t="str">
        <f t="shared" si="44"/>
        <v/>
      </c>
      <c r="AW64" s="137" t="str">
        <f t="shared" si="44"/>
        <v/>
      </c>
      <c r="AX64" s="137" t="str">
        <f t="shared" si="44"/>
        <v/>
      </c>
      <c r="AY64" s="137" t="str">
        <f t="shared" si="44"/>
        <v/>
      </c>
      <c r="AZ64" s="137" t="str">
        <f t="shared" si="44"/>
        <v/>
      </c>
      <c r="BA64" s="137" t="str">
        <f t="shared" si="44"/>
        <v/>
      </c>
      <c r="BB64" s="137" t="str">
        <f t="shared" si="44"/>
        <v/>
      </c>
      <c r="BC64" s="137" t="str">
        <f t="shared" si="44"/>
        <v/>
      </c>
      <c r="BD64" s="137" t="str">
        <f t="shared" ref="BD64" si="45">IF(BD$5&lt;&gt;"周日",IF(BD$5&lt;&gt;"周六",IF($L64="","",IF(BD$4&gt;=$L64,IF(BD$4&lt;=$M64,IF($O64=1,"★",""),""),"")),""),"")</f>
        <v/>
      </c>
      <c r="BE64" s="137" t="str">
        <f t="shared" si="37"/>
        <v/>
      </c>
      <c r="BF64" s="137" t="str">
        <f t="shared" si="37"/>
        <v/>
      </c>
      <c r="BG64" s="138" t="str">
        <f t="shared" si="7"/>
        <v/>
      </c>
    </row>
    <row r="65" spans="1:59" ht="16.8">
      <c r="A65" s="165">
        <v>3</v>
      </c>
      <c r="B65" s="166">
        <v>1</v>
      </c>
      <c r="C65" s="166">
        <v>9</v>
      </c>
      <c r="D65" s="166"/>
      <c r="E65" s="167"/>
      <c r="F65" s="235"/>
      <c r="G65" s="233"/>
      <c r="H65" s="234"/>
      <c r="I65" s="169"/>
      <c r="J65" s="169"/>
      <c r="K65" s="170"/>
      <c r="L65" s="169"/>
      <c r="M65" s="169"/>
      <c r="N65" s="171"/>
      <c r="O65" s="172"/>
      <c r="P65" s="173"/>
      <c r="Q65" s="133"/>
      <c r="R65" s="134" t="str">
        <f>IF($J65="","",IF($J65&lt;=$L$2,$K65,IF($I65&lt;=$L$2,NETWORKDAYS($I65,$L$2,holiday!$C$3:$C$10)/NETWORKDAYS($I65,$J65,holiday!$C$3:$C$10)*$K65,0)))</f>
        <v/>
      </c>
      <c r="S65" s="134" t="str">
        <f t="shared" si="42"/>
        <v/>
      </c>
      <c r="T65" s="134" t="str">
        <f t="shared" si="43"/>
        <v/>
      </c>
      <c r="U65" s="135"/>
      <c r="V65" s="133"/>
      <c r="W65" s="133"/>
      <c r="Y65" s="136" t="str">
        <f t="shared" si="44"/>
        <v/>
      </c>
      <c r="Z65" s="137" t="str">
        <f t="shared" si="44"/>
        <v/>
      </c>
      <c r="AA65" s="137" t="str">
        <f t="shared" si="44"/>
        <v/>
      </c>
      <c r="AB65" s="137" t="str">
        <f t="shared" si="44"/>
        <v/>
      </c>
      <c r="AC65" s="137" t="str">
        <f t="shared" si="44"/>
        <v/>
      </c>
      <c r="AD65" s="137" t="str">
        <f t="shared" si="44"/>
        <v/>
      </c>
      <c r="AE65" s="137" t="str">
        <f t="shared" si="44"/>
        <v/>
      </c>
      <c r="AF65" s="137" t="str">
        <f t="shared" si="44"/>
        <v/>
      </c>
      <c r="AG65" s="137" t="str">
        <f t="shared" si="44"/>
        <v/>
      </c>
      <c r="AH65" s="137" t="str">
        <f t="shared" si="44"/>
        <v/>
      </c>
      <c r="AI65" s="137" t="str">
        <f t="shared" si="44"/>
        <v/>
      </c>
      <c r="AJ65" s="137" t="str">
        <f t="shared" si="44"/>
        <v/>
      </c>
      <c r="AK65" s="137" t="str">
        <f t="shared" si="44"/>
        <v/>
      </c>
      <c r="AL65" s="137" t="str">
        <f t="shared" si="44"/>
        <v/>
      </c>
      <c r="AM65" s="137" t="str">
        <f t="shared" si="44"/>
        <v/>
      </c>
      <c r="AN65" s="137" t="str">
        <f t="shared" si="44"/>
        <v/>
      </c>
      <c r="AO65" s="137" t="str">
        <f t="shared" si="44"/>
        <v/>
      </c>
      <c r="AP65" s="137" t="str">
        <f t="shared" si="44"/>
        <v/>
      </c>
      <c r="AQ65" s="137" t="str">
        <f t="shared" si="44"/>
        <v/>
      </c>
      <c r="AR65" s="137" t="str">
        <f t="shared" si="44"/>
        <v/>
      </c>
      <c r="AS65" s="137" t="str">
        <f t="shared" si="44"/>
        <v/>
      </c>
      <c r="AT65" s="137" t="str">
        <f t="shared" si="44"/>
        <v/>
      </c>
      <c r="AU65" s="137" t="str">
        <f t="shared" si="44"/>
        <v/>
      </c>
      <c r="AV65" s="137" t="str">
        <f t="shared" si="44"/>
        <v/>
      </c>
      <c r="AW65" s="137" t="str">
        <f t="shared" si="44"/>
        <v/>
      </c>
      <c r="AX65" s="137" t="str">
        <f t="shared" si="44"/>
        <v/>
      </c>
      <c r="AY65" s="137" t="str">
        <f t="shared" si="44"/>
        <v/>
      </c>
      <c r="AZ65" s="137" t="str">
        <f t="shared" si="44"/>
        <v/>
      </c>
      <c r="BA65" s="137" t="str">
        <f t="shared" si="44"/>
        <v/>
      </c>
      <c r="BB65" s="137" t="str">
        <f t="shared" si="44"/>
        <v/>
      </c>
      <c r="BC65" s="137" t="str">
        <f t="shared" si="44"/>
        <v/>
      </c>
      <c r="BD65" s="137" t="str">
        <f t="shared" si="44"/>
        <v/>
      </c>
      <c r="BE65" s="137" t="str">
        <f t="shared" si="37"/>
        <v/>
      </c>
      <c r="BF65" s="137" t="str">
        <f t="shared" si="37"/>
        <v/>
      </c>
      <c r="BG65" s="138" t="str">
        <f t="shared" si="7"/>
        <v/>
      </c>
    </row>
    <row r="66" spans="1:59" ht="16.8">
      <c r="A66" s="248">
        <v>3</v>
      </c>
      <c r="B66" s="249">
        <v>2</v>
      </c>
      <c r="C66" s="249"/>
      <c r="D66" s="249"/>
      <c r="E66" s="250"/>
      <c r="F66" s="259" t="s">
        <v>253</v>
      </c>
      <c r="G66" s="251"/>
      <c r="H66" s="252"/>
      <c r="I66" s="253">
        <v>43794</v>
      </c>
      <c r="J66" s="253">
        <v>43796</v>
      </c>
      <c r="K66" s="254"/>
      <c r="L66" s="255"/>
      <c r="M66" s="256"/>
      <c r="N66" s="257"/>
      <c r="O66" s="256"/>
      <c r="P66" s="258"/>
      <c r="Q66" s="133"/>
      <c r="R66" s="134">
        <f>IF($J66="","",IF($J66&lt;=$L$2,$K66,IF($I66&lt;=$L$2,NETWORKDAYS($I66,$L$2,holiday!$C$3:$C$10)/NETWORKDAYS($I66,$J66,holiday!$C$3:$C$10)*$K66,0)))</f>
        <v>0</v>
      </c>
      <c r="S66" s="134">
        <f t="shared" si="42"/>
        <v>0</v>
      </c>
      <c r="T66" s="134">
        <f t="shared" si="43"/>
        <v>0</v>
      </c>
      <c r="U66" s="135"/>
      <c r="V66" s="133"/>
      <c r="W66" s="133"/>
      <c r="Y66" s="136" t="str">
        <f t="shared" si="40"/>
        <v/>
      </c>
      <c r="Z66" s="137" t="str">
        <f t="shared" si="40"/>
        <v/>
      </c>
      <c r="AA66" s="137" t="str">
        <f t="shared" si="40"/>
        <v/>
      </c>
      <c r="AB66" s="137" t="str">
        <f t="shared" si="40"/>
        <v/>
      </c>
      <c r="AC66" s="137" t="str">
        <f t="shared" si="40"/>
        <v/>
      </c>
      <c r="AD66" s="137" t="str">
        <f t="shared" si="40"/>
        <v/>
      </c>
      <c r="AE66" s="137" t="str">
        <f t="shared" si="40"/>
        <v/>
      </c>
      <c r="AF66" s="137" t="str">
        <f t="shared" si="40"/>
        <v/>
      </c>
      <c r="AG66" s="137" t="str">
        <f t="shared" si="40"/>
        <v/>
      </c>
      <c r="AH66" s="137" t="str">
        <f t="shared" si="40"/>
        <v/>
      </c>
      <c r="AI66" s="137" t="str">
        <f t="shared" si="40"/>
        <v/>
      </c>
      <c r="AJ66" s="137" t="str">
        <f t="shared" si="40"/>
        <v/>
      </c>
      <c r="AK66" s="137" t="str">
        <f>IF(AK$5&lt;&gt;"周日",IF(AK$5&lt;&gt;"周六",IF($L66="","",IF(AK$4&gt;=$L66,IF(AK$4&lt;=$M66,IF($O66=1,"★",""),""),"")),""),"")</f>
        <v/>
      </c>
      <c r="AL66" s="137" t="str">
        <f>IF(AL$5&lt;&gt;"周日",IF(AL$5&lt;&gt;"周六",IF($L66="","",IF(AL$4&gt;=$L66,IF(AL$4&lt;=$M66,IF($O66=1,"★",""),""),"")),""),"")</f>
        <v/>
      </c>
      <c r="AM66" s="137" t="str">
        <f>IF(AM$5&lt;&gt;"周日",IF(AM$5&lt;&gt;"周六",IF($L66="","",IF(AM$4&gt;=$L66,IF(AM$4&lt;=$M66,IF($O66=1,"★",""),""),"")),""),"")</f>
        <v/>
      </c>
      <c r="AN66" s="137" t="str">
        <f>IF(AN$5&lt;&gt;"周日",IF(AN$5&lt;&gt;"周六",IF($L66="","",IF(AN$4&gt;=$L66,IF(AN$4&lt;=$M66,IF($O66=1,"★",""),""),"")),""),"")</f>
        <v/>
      </c>
      <c r="AO66" s="137" t="str">
        <f t="shared" si="41"/>
        <v/>
      </c>
      <c r="AP66" s="137" t="str">
        <f t="shared" si="41"/>
        <v/>
      </c>
      <c r="AQ66" s="137" t="str">
        <f t="shared" si="41"/>
        <v/>
      </c>
      <c r="AR66" s="137" t="str">
        <f t="shared" si="41"/>
        <v/>
      </c>
      <c r="AS66" s="137" t="str">
        <f t="shared" si="41"/>
        <v/>
      </c>
      <c r="AT66" s="137" t="str">
        <f t="shared" si="41"/>
        <v/>
      </c>
      <c r="AU66" s="137" t="str">
        <f t="shared" si="41"/>
        <v/>
      </c>
      <c r="AV66" s="137" t="str">
        <f t="shared" si="41"/>
        <v/>
      </c>
      <c r="AW66" s="137" t="str">
        <f t="shared" si="41"/>
        <v/>
      </c>
      <c r="AX66" s="137" t="str">
        <f t="shared" si="41"/>
        <v/>
      </c>
      <c r="AY66" s="137" t="str">
        <f t="shared" si="41"/>
        <v/>
      </c>
      <c r="AZ66" s="137" t="str">
        <f t="shared" si="41"/>
        <v/>
      </c>
      <c r="BA66" s="137" t="str">
        <f t="shared" si="41"/>
        <v/>
      </c>
      <c r="BB66" s="137" t="str">
        <f t="shared" si="41"/>
        <v/>
      </c>
      <c r="BC66" s="137" t="str">
        <f t="shared" si="41"/>
        <v/>
      </c>
      <c r="BD66" s="137" t="str">
        <f t="shared" si="41"/>
        <v/>
      </c>
      <c r="BE66" s="137" t="str">
        <f t="shared" si="37"/>
        <v/>
      </c>
      <c r="BF66" s="137" t="str">
        <f t="shared" si="37"/>
        <v/>
      </c>
      <c r="BG66" s="138" t="str">
        <f t="shared" si="7"/>
        <v/>
      </c>
    </row>
    <row r="67" spans="1:59" ht="16.8">
      <c r="A67" s="279">
        <v>3</v>
      </c>
      <c r="B67" s="280">
        <v>2</v>
      </c>
      <c r="C67" s="280">
        <v>1</v>
      </c>
      <c r="D67" s="280"/>
      <c r="E67" s="281"/>
      <c r="F67" s="292" t="s">
        <v>272</v>
      </c>
      <c r="G67" s="233" t="s">
        <v>282</v>
      </c>
      <c r="H67" s="234" t="s">
        <v>218</v>
      </c>
      <c r="I67" s="169">
        <v>43794</v>
      </c>
      <c r="J67" s="169">
        <v>43796</v>
      </c>
      <c r="K67" s="170">
        <v>0</v>
      </c>
      <c r="L67" s="285"/>
      <c r="M67" s="285"/>
      <c r="N67" s="287"/>
      <c r="O67" s="288"/>
      <c r="P67" s="289"/>
      <c r="Q67" s="133"/>
      <c r="R67" s="134">
        <f>IF($J67="","",IF($J67&lt;=$L$2,$K67,IF($I67&lt;=$L$2,NETWORKDAYS($I67,$L$2,holiday!$C$3:$C$10)/NETWORKDAYS($I67,$J67,holiday!$C$3:$C$10)*$K67,0)))</f>
        <v>0</v>
      </c>
      <c r="S67" s="134">
        <f t="shared" si="42"/>
        <v>0</v>
      </c>
      <c r="T67" s="134">
        <f t="shared" si="43"/>
        <v>0</v>
      </c>
      <c r="U67" s="135"/>
      <c r="V67" s="133"/>
      <c r="W67" s="133"/>
      <c r="Y67" s="136" t="str">
        <f t="shared" si="40"/>
        <v/>
      </c>
      <c r="Z67" s="137" t="str">
        <f t="shared" si="40"/>
        <v/>
      </c>
      <c r="AA67" s="137" t="str">
        <f t="shared" si="40"/>
        <v/>
      </c>
      <c r="AB67" s="137" t="str">
        <f t="shared" si="40"/>
        <v/>
      </c>
      <c r="AC67" s="137" t="str">
        <f t="shared" si="40"/>
        <v/>
      </c>
      <c r="AD67" s="137" t="str">
        <f t="shared" si="40"/>
        <v/>
      </c>
      <c r="AE67" s="137" t="str">
        <f t="shared" si="40"/>
        <v/>
      </c>
      <c r="AF67" s="137" t="str">
        <f t="shared" si="40"/>
        <v/>
      </c>
      <c r="AG67" s="137" t="str">
        <f t="shared" si="40"/>
        <v/>
      </c>
      <c r="AH67" s="137" t="str">
        <f t="shared" si="40"/>
        <v/>
      </c>
      <c r="AI67" s="137" t="str">
        <f t="shared" si="40"/>
        <v/>
      </c>
      <c r="AJ67" s="137" t="str">
        <f t="shared" si="40"/>
        <v/>
      </c>
      <c r="AK67" s="137" t="str">
        <f t="shared" si="40"/>
        <v/>
      </c>
      <c r="AL67" s="137" t="str">
        <f t="shared" si="40"/>
        <v/>
      </c>
      <c r="AM67" s="137" t="str">
        <f t="shared" si="40"/>
        <v/>
      </c>
      <c r="AN67" s="137" t="str">
        <f t="shared" si="40"/>
        <v/>
      </c>
      <c r="AO67" s="137" t="str">
        <f t="shared" si="41"/>
        <v/>
      </c>
      <c r="AP67" s="137" t="str">
        <f t="shared" si="41"/>
        <v/>
      </c>
      <c r="AQ67" s="137" t="str">
        <f t="shared" si="41"/>
        <v/>
      </c>
      <c r="AR67" s="137" t="str">
        <f t="shared" si="41"/>
        <v/>
      </c>
      <c r="AS67" s="137" t="str">
        <f t="shared" si="41"/>
        <v/>
      </c>
      <c r="AT67" s="137" t="str">
        <f t="shared" si="41"/>
        <v/>
      </c>
      <c r="AU67" s="137" t="str">
        <f t="shared" si="41"/>
        <v/>
      </c>
      <c r="AV67" s="137" t="str">
        <f t="shared" si="41"/>
        <v/>
      </c>
      <c r="AW67" s="137" t="str">
        <f t="shared" si="41"/>
        <v/>
      </c>
      <c r="AX67" s="137" t="str">
        <f t="shared" si="41"/>
        <v/>
      </c>
      <c r="AY67" s="137" t="str">
        <f t="shared" si="41"/>
        <v/>
      </c>
      <c r="AZ67" s="137" t="str">
        <f t="shared" si="41"/>
        <v/>
      </c>
      <c r="BA67" s="137" t="str">
        <f t="shared" si="41"/>
        <v/>
      </c>
      <c r="BB67" s="137" t="str">
        <f t="shared" si="41"/>
        <v/>
      </c>
      <c r="BC67" s="137" t="str">
        <f t="shared" si="41"/>
        <v/>
      </c>
      <c r="BD67" s="137" t="str">
        <f t="shared" si="41"/>
        <v/>
      </c>
      <c r="BE67" s="137" t="str">
        <f t="shared" si="37"/>
        <v/>
      </c>
      <c r="BF67" s="137" t="str">
        <f t="shared" si="37"/>
        <v/>
      </c>
      <c r="BG67" s="138" t="str">
        <f t="shared" si="7"/>
        <v/>
      </c>
    </row>
    <row r="68" spans="1:59" ht="16.8">
      <c r="A68" s="279">
        <v>3</v>
      </c>
      <c r="B68" s="280">
        <v>2</v>
      </c>
      <c r="C68" s="280">
        <v>2</v>
      </c>
      <c r="D68" s="280"/>
      <c r="E68" s="281"/>
      <c r="F68" s="292" t="s">
        <v>273</v>
      </c>
      <c r="G68" s="233" t="s">
        <v>282</v>
      </c>
      <c r="H68" s="234" t="s">
        <v>218</v>
      </c>
      <c r="I68" s="169">
        <v>43794</v>
      </c>
      <c r="J68" s="169">
        <v>43796</v>
      </c>
      <c r="K68" s="170">
        <v>0</v>
      </c>
      <c r="L68" s="285"/>
      <c r="M68" s="285"/>
      <c r="N68" s="287"/>
      <c r="O68" s="288"/>
      <c r="P68" s="289"/>
      <c r="Q68" s="133"/>
      <c r="R68" s="134">
        <f>IF($J68="","",IF($J68&lt;=$L$2,$K68,IF($I68&lt;=$L$2,NETWORKDAYS($I68,$L$2,holiday!$C$3:$C$10)/NETWORKDAYS($I68,$J68,holiday!$C$3:$C$10)*$K68,0)))</f>
        <v>0</v>
      </c>
      <c r="S68" s="134">
        <f t="shared" si="42"/>
        <v>0</v>
      </c>
      <c r="T68" s="134">
        <f t="shared" si="43"/>
        <v>0</v>
      </c>
      <c r="U68" s="135"/>
      <c r="V68" s="133"/>
      <c r="W68" s="133"/>
      <c r="Y68" s="136" t="str">
        <f t="shared" si="40"/>
        <v/>
      </c>
      <c r="Z68" s="137" t="str">
        <f t="shared" si="40"/>
        <v/>
      </c>
      <c r="AA68" s="137" t="str">
        <f t="shared" si="40"/>
        <v/>
      </c>
      <c r="AB68" s="137" t="str">
        <f t="shared" si="40"/>
        <v/>
      </c>
      <c r="AC68" s="137" t="str">
        <f t="shared" si="40"/>
        <v/>
      </c>
      <c r="AD68" s="137" t="str">
        <f t="shared" si="40"/>
        <v/>
      </c>
      <c r="AE68" s="137" t="str">
        <f t="shared" si="40"/>
        <v/>
      </c>
      <c r="AF68" s="137" t="str">
        <f t="shared" si="40"/>
        <v/>
      </c>
      <c r="AG68" s="137" t="str">
        <f t="shared" si="40"/>
        <v/>
      </c>
      <c r="AH68" s="137" t="str">
        <f t="shared" si="40"/>
        <v/>
      </c>
      <c r="AI68" s="137" t="str">
        <f t="shared" si="40"/>
        <v/>
      </c>
      <c r="AJ68" s="137" t="str">
        <f t="shared" si="40"/>
        <v/>
      </c>
      <c r="AK68" s="137" t="str">
        <f t="shared" si="40"/>
        <v/>
      </c>
      <c r="AL68" s="137" t="str">
        <f t="shared" si="40"/>
        <v/>
      </c>
      <c r="AM68" s="137" t="str">
        <f t="shared" si="40"/>
        <v/>
      </c>
      <c r="AN68" s="137" t="str">
        <f t="shared" si="40"/>
        <v/>
      </c>
      <c r="AO68" s="137" t="str">
        <f t="shared" si="41"/>
        <v/>
      </c>
      <c r="AP68" s="137" t="str">
        <f t="shared" si="41"/>
        <v/>
      </c>
      <c r="AQ68" s="137" t="str">
        <f t="shared" si="41"/>
        <v/>
      </c>
      <c r="AR68" s="137" t="str">
        <f t="shared" si="41"/>
        <v/>
      </c>
      <c r="AS68" s="137" t="str">
        <f t="shared" si="41"/>
        <v/>
      </c>
      <c r="AT68" s="137" t="str">
        <f t="shared" si="41"/>
        <v/>
      </c>
      <c r="AU68" s="137" t="str">
        <f t="shared" si="41"/>
        <v/>
      </c>
      <c r="AV68" s="137" t="str">
        <f t="shared" si="41"/>
        <v/>
      </c>
      <c r="AW68" s="137" t="str">
        <f t="shared" si="41"/>
        <v/>
      </c>
      <c r="AX68" s="137" t="str">
        <f t="shared" si="41"/>
        <v/>
      </c>
      <c r="AY68" s="137" t="str">
        <f t="shared" si="41"/>
        <v/>
      </c>
      <c r="AZ68" s="137" t="str">
        <f t="shared" si="41"/>
        <v/>
      </c>
      <c r="BA68" s="137" t="str">
        <f t="shared" si="41"/>
        <v/>
      </c>
      <c r="BB68" s="137" t="str">
        <f t="shared" si="41"/>
        <v/>
      </c>
      <c r="BC68" s="137" t="str">
        <f t="shared" si="41"/>
        <v/>
      </c>
      <c r="BD68" s="137" t="str">
        <f t="shared" si="41"/>
        <v/>
      </c>
      <c r="BE68" s="137" t="str">
        <f t="shared" si="37"/>
        <v/>
      </c>
      <c r="BF68" s="137" t="str">
        <f t="shared" si="37"/>
        <v/>
      </c>
      <c r="BG68" s="138" t="str">
        <f t="shared" si="7"/>
        <v/>
      </c>
    </row>
    <row r="69" spans="1:59" ht="16.8">
      <c r="A69" s="279">
        <v>3</v>
      </c>
      <c r="B69" s="280">
        <v>2</v>
      </c>
      <c r="C69" s="280">
        <v>3</v>
      </c>
      <c r="D69" s="280"/>
      <c r="E69" s="281"/>
      <c r="F69" s="292" t="s">
        <v>274</v>
      </c>
      <c r="G69" s="233" t="s">
        <v>282</v>
      </c>
      <c r="H69" s="234" t="s">
        <v>218</v>
      </c>
      <c r="I69" s="169">
        <v>43794</v>
      </c>
      <c r="J69" s="169">
        <v>43796</v>
      </c>
      <c r="K69" s="170">
        <v>0</v>
      </c>
      <c r="L69" s="285"/>
      <c r="M69" s="285"/>
      <c r="N69" s="287"/>
      <c r="O69" s="288"/>
      <c r="P69" s="289"/>
      <c r="Q69" s="133"/>
      <c r="R69" s="134">
        <f>IF($J69="","",IF($J69&lt;=$L$2,$K69,IF($I69&lt;=$L$2,NETWORKDAYS($I69,$L$2,holiday!$C$3:$C$10)/NETWORKDAYS($I69,$J69,holiday!$C$3:$C$10)*$K69,0)))</f>
        <v>0</v>
      </c>
      <c r="S69" s="134">
        <f t="shared" si="42"/>
        <v>0</v>
      </c>
      <c r="T69" s="134">
        <f t="shared" si="43"/>
        <v>0</v>
      </c>
      <c r="U69" s="135"/>
      <c r="V69" s="133"/>
      <c r="W69" s="133"/>
      <c r="Y69" s="136" t="str">
        <f t="shared" si="40"/>
        <v/>
      </c>
      <c r="Z69" s="137" t="str">
        <f t="shared" si="40"/>
        <v/>
      </c>
      <c r="AA69" s="137" t="str">
        <f t="shared" si="40"/>
        <v/>
      </c>
      <c r="AB69" s="137" t="str">
        <f t="shared" si="40"/>
        <v/>
      </c>
      <c r="AC69" s="137" t="str">
        <f t="shared" si="40"/>
        <v/>
      </c>
      <c r="AD69" s="137" t="str">
        <f t="shared" si="40"/>
        <v/>
      </c>
      <c r="AE69" s="137" t="str">
        <f t="shared" si="40"/>
        <v/>
      </c>
      <c r="AF69" s="137" t="str">
        <f t="shared" si="40"/>
        <v/>
      </c>
      <c r="AG69" s="137" t="str">
        <f t="shared" si="40"/>
        <v/>
      </c>
      <c r="AH69" s="137" t="str">
        <f t="shared" si="40"/>
        <v/>
      </c>
      <c r="AI69" s="137" t="str">
        <f t="shared" si="40"/>
        <v/>
      </c>
      <c r="AJ69" s="137" t="str">
        <f t="shared" si="40"/>
        <v/>
      </c>
      <c r="AK69" s="137" t="str">
        <f t="shared" si="40"/>
        <v/>
      </c>
      <c r="AL69" s="137" t="str">
        <f t="shared" si="40"/>
        <v/>
      </c>
      <c r="AM69" s="137" t="str">
        <f t="shared" si="40"/>
        <v/>
      </c>
      <c r="AN69" s="137" t="str">
        <f t="shared" si="40"/>
        <v/>
      </c>
      <c r="AO69" s="137" t="str">
        <f t="shared" si="41"/>
        <v/>
      </c>
      <c r="AP69" s="137" t="str">
        <f t="shared" si="41"/>
        <v/>
      </c>
      <c r="AQ69" s="137" t="str">
        <f t="shared" si="41"/>
        <v/>
      </c>
      <c r="AR69" s="137" t="str">
        <f t="shared" si="41"/>
        <v/>
      </c>
      <c r="AS69" s="137" t="str">
        <f t="shared" si="41"/>
        <v/>
      </c>
      <c r="AT69" s="137" t="str">
        <f t="shared" si="41"/>
        <v/>
      </c>
      <c r="AU69" s="137" t="str">
        <f t="shared" si="41"/>
        <v/>
      </c>
      <c r="AV69" s="137" t="str">
        <f t="shared" si="41"/>
        <v/>
      </c>
      <c r="AW69" s="137" t="str">
        <f t="shared" si="41"/>
        <v/>
      </c>
      <c r="AX69" s="137" t="str">
        <f t="shared" si="41"/>
        <v/>
      </c>
      <c r="AY69" s="137" t="str">
        <f t="shared" si="41"/>
        <v/>
      </c>
      <c r="AZ69" s="137" t="str">
        <f t="shared" si="41"/>
        <v/>
      </c>
      <c r="BA69" s="137" t="str">
        <f t="shared" si="41"/>
        <v/>
      </c>
      <c r="BB69" s="137" t="str">
        <f t="shared" si="41"/>
        <v/>
      </c>
      <c r="BC69" s="137" t="str">
        <f t="shared" si="41"/>
        <v/>
      </c>
      <c r="BD69" s="137" t="str">
        <f t="shared" si="41"/>
        <v/>
      </c>
      <c r="BE69" s="137" t="str">
        <f t="shared" si="37"/>
        <v/>
      </c>
      <c r="BF69" s="137" t="str">
        <f t="shared" si="37"/>
        <v/>
      </c>
      <c r="BG69" s="138" t="str">
        <f t="shared" si="7"/>
        <v/>
      </c>
    </row>
    <row r="70" spans="1:59" ht="16.8">
      <c r="A70" s="279">
        <v>3</v>
      </c>
      <c r="B70" s="280">
        <v>2</v>
      </c>
      <c r="C70" s="280">
        <v>4</v>
      </c>
      <c r="D70" s="280"/>
      <c r="E70" s="281"/>
      <c r="F70" s="292" t="s">
        <v>275</v>
      </c>
      <c r="G70" s="283"/>
      <c r="H70" s="284"/>
      <c r="I70" s="285"/>
      <c r="J70" s="285"/>
      <c r="K70" s="286"/>
      <c r="L70" s="285"/>
      <c r="M70" s="285"/>
      <c r="N70" s="287"/>
      <c r="O70" s="288"/>
      <c r="P70" s="289"/>
      <c r="Q70" s="133"/>
      <c r="R70" s="134" t="str">
        <f>IF($J70="","",IF($J70&lt;=$L$2,$K70,IF($I70&lt;=$L$2,NETWORKDAYS($I70,$L$2,holiday!$C$3:$C$10)/NETWORKDAYS($I70,$J70,holiday!$C$3:$C$10)*$K70,0)))</f>
        <v/>
      </c>
      <c r="S70" s="134" t="str">
        <f t="shared" si="42"/>
        <v/>
      </c>
      <c r="T70" s="134" t="str">
        <f t="shared" si="43"/>
        <v/>
      </c>
      <c r="U70" s="135"/>
      <c r="V70" s="133"/>
      <c r="W70" s="133"/>
      <c r="Y70" s="136" t="str">
        <f t="shared" si="40"/>
        <v/>
      </c>
      <c r="Z70" s="137" t="str">
        <f t="shared" si="40"/>
        <v/>
      </c>
      <c r="AA70" s="137" t="str">
        <f t="shared" si="40"/>
        <v/>
      </c>
      <c r="AB70" s="137" t="str">
        <f t="shared" si="40"/>
        <v/>
      </c>
      <c r="AC70" s="137" t="str">
        <f t="shared" si="40"/>
        <v/>
      </c>
      <c r="AD70" s="137" t="str">
        <f t="shared" si="40"/>
        <v/>
      </c>
      <c r="AE70" s="137" t="str">
        <f t="shared" si="40"/>
        <v/>
      </c>
      <c r="AF70" s="137" t="str">
        <f t="shared" si="40"/>
        <v/>
      </c>
      <c r="AG70" s="137" t="str">
        <f t="shared" si="40"/>
        <v/>
      </c>
      <c r="AH70" s="137" t="str">
        <f t="shared" si="40"/>
        <v/>
      </c>
      <c r="AI70" s="137" t="str">
        <f t="shared" si="40"/>
        <v/>
      </c>
      <c r="AJ70" s="137" t="str">
        <f t="shared" si="40"/>
        <v/>
      </c>
      <c r="AK70" s="137" t="str">
        <f t="shared" si="40"/>
        <v/>
      </c>
      <c r="AL70" s="137" t="str">
        <f t="shared" si="40"/>
        <v/>
      </c>
      <c r="AM70" s="137" t="str">
        <f t="shared" si="40"/>
        <v/>
      </c>
      <c r="AN70" s="137" t="str">
        <f t="shared" si="40"/>
        <v/>
      </c>
      <c r="AO70" s="137" t="str">
        <f t="shared" si="41"/>
        <v/>
      </c>
      <c r="AP70" s="137" t="str">
        <f t="shared" si="41"/>
        <v/>
      </c>
      <c r="AQ70" s="137" t="str">
        <f t="shared" si="41"/>
        <v/>
      </c>
      <c r="AR70" s="137" t="str">
        <f t="shared" si="41"/>
        <v/>
      </c>
      <c r="AS70" s="137" t="str">
        <f t="shared" si="41"/>
        <v/>
      </c>
      <c r="AT70" s="137" t="str">
        <f t="shared" si="41"/>
        <v/>
      </c>
      <c r="AU70" s="137" t="str">
        <f t="shared" si="41"/>
        <v/>
      </c>
      <c r="AV70" s="137" t="str">
        <f t="shared" si="41"/>
        <v/>
      </c>
      <c r="AW70" s="137" t="str">
        <f t="shared" si="41"/>
        <v/>
      </c>
      <c r="AX70" s="137" t="str">
        <f t="shared" si="41"/>
        <v/>
      </c>
      <c r="AY70" s="137" t="str">
        <f t="shared" si="41"/>
        <v/>
      </c>
      <c r="AZ70" s="137" t="str">
        <f t="shared" si="41"/>
        <v/>
      </c>
      <c r="BA70" s="137" t="str">
        <f t="shared" si="41"/>
        <v/>
      </c>
      <c r="BB70" s="137" t="str">
        <f t="shared" si="41"/>
        <v/>
      </c>
      <c r="BC70" s="137" t="str">
        <f t="shared" si="41"/>
        <v/>
      </c>
      <c r="BD70" s="137" t="str">
        <f t="shared" si="41"/>
        <v/>
      </c>
      <c r="BE70" s="137" t="str">
        <f t="shared" si="37"/>
        <v/>
      </c>
      <c r="BF70" s="137" t="str">
        <f t="shared" si="37"/>
        <v/>
      </c>
      <c r="BG70" s="138" t="str">
        <f t="shared" si="7"/>
        <v/>
      </c>
    </row>
    <row r="71" spans="1:59" ht="16.8">
      <c r="A71" s="279">
        <v>3</v>
      </c>
      <c r="B71" s="280">
        <v>2</v>
      </c>
      <c r="C71" s="280">
        <v>5</v>
      </c>
      <c r="D71" s="280"/>
      <c r="E71" s="281"/>
      <c r="F71" s="292" t="s">
        <v>276</v>
      </c>
      <c r="G71" s="233" t="s">
        <v>282</v>
      </c>
      <c r="H71" s="234" t="s">
        <v>218</v>
      </c>
      <c r="I71" s="169">
        <v>43794</v>
      </c>
      <c r="J71" s="169">
        <v>43796</v>
      </c>
      <c r="K71" s="170">
        <v>0</v>
      </c>
      <c r="L71" s="285"/>
      <c r="M71" s="285"/>
      <c r="N71" s="287"/>
      <c r="O71" s="288"/>
      <c r="P71" s="289"/>
      <c r="Q71" s="133"/>
      <c r="R71" s="134">
        <f>IF($J71="","",IF($J71&lt;=$L$2,$K71,IF($I71&lt;=$L$2,NETWORKDAYS($I71,$L$2,holiday!$C$3:$C$10)/NETWORKDAYS($I71,$J71,holiday!$C$3:$C$10)*$K71,0)))</f>
        <v>0</v>
      </c>
      <c r="S71" s="134">
        <f t="shared" si="42"/>
        <v>0</v>
      </c>
      <c r="T71" s="134">
        <f t="shared" si="43"/>
        <v>0</v>
      </c>
      <c r="U71" s="135"/>
      <c r="V71" s="133"/>
      <c r="W71" s="133"/>
      <c r="Y71" s="136" t="str">
        <f t="shared" si="40"/>
        <v/>
      </c>
      <c r="Z71" s="137" t="str">
        <f t="shared" si="40"/>
        <v/>
      </c>
      <c r="AA71" s="137" t="str">
        <f t="shared" si="40"/>
        <v/>
      </c>
      <c r="AB71" s="137" t="str">
        <f t="shared" si="40"/>
        <v/>
      </c>
      <c r="AC71" s="137" t="str">
        <f t="shared" si="40"/>
        <v/>
      </c>
      <c r="AD71" s="137" t="str">
        <f t="shared" si="40"/>
        <v/>
      </c>
      <c r="AE71" s="137" t="str">
        <f t="shared" si="40"/>
        <v/>
      </c>
      <c r="AF71" s="137" t="str">
        <f t="shared" si="40"/>
        <v/>
      </c>
      <c r="AG71" s="137" t="str">
        <f t="shared" si="40"/>
        <v/>
      </c>
      <c r="AH71" s="137" t="str">
        <f t="shared" si="40"/>
        <v/>
      </c>
      <c r="AI71" s="137" t="str">
        <f t="shared" si="40"/>
        <v/>
      </c>
      <c r="AJ71" s="137" t="str">
        <f t="shared" si="40"/>
        <v/>
      </c>
      <c r="AK71" s="137" t="str">
        <f t="shared" si="40"/>
        <v/>
      </c>
      <c r="AL71" s="137" t="str">
        <f t="shared" si="40"/>
        <v/>
      </c>
      <c r="AM71" s="137" t="str">
        <f t="shared" si="40"/>
        <v/>
      </c>
      <c r="AN71" s="137" t="str">
        <f t="shared" si="40"/>
        <v/>
      </c>
      <c r="AO71" s="137" t="str">
        <f t="shared" si="41"/>
        <v/>
      </c>
      <c r="AP71" s="137" t="str">
        <f t="shared" si="41"/>
        <v/>
      </c>
      <c r="AQ71" s="137" t="str">
        <f t="shared" si="41"/>
        <v/>
      </c>
      <c r="AR71" s="137" t="str">
        <f t="shared" si="41"/>
        <v/>
      </c>
      <c r="AS71" s="137" t="str">
        <f t="shared" si="41"/>
        <v/>
      </c>
      <c r="AT71" s="137" t="str">
        <f t="shared" si="41"/>
        <v/>
      </c>
      <c r="AU71" s="137" t="str">
        <f t="shared" si="41"/>
        <v/>
      </c>
      <c r="AV71" s="137" t="str">
        <f t="shared" si="41"/>
        <v/>
      </c>
      <c r="AW71" s="137" t="str">
        <f t="shared" si="41"/>
        <v/>
      </c>
      <c r="AX71" s="137" t="str">
        <f t="shared" si="41"/>
        <v/>
      </c>
      <c r="AY71" s="137" t="str">
        <f t="shared" si="41"/>
        <v/>
      </c>
      <c r="AZ71" s="137" t="str">
        <f t="shared" si="41"/>
        <v/>
      </c>
      <c r="BA71" s="137" t="str">
        <f t="shared" si="41"/>
        <v/>
      </c>
      <c r="BB71" s="137" t="str">
        <f t="shared" si="41"/>
        <v/>
      </c>
      <c r="BC71" s="137" t="str">
        <f t="shared" si="41"/>
        <v/>
      </c>
      <c r="BD71" s="137" t="str">
        <f t="shared" si="41"/>
        <v/>
      </c>
      <c r="BE71" s="137" t="str">
        <f t="shared" si="37"/>
        <v/>
      </c>
      <c r="BF71" s="137" t="str">
        <f t="shared" si="37"/>
        <v/>
      </c>
      <c r="BG71" s="138" t="str">
        <f t="shared" si="7"/>
        <v/>
      </c>
    </row>
    <row r="72" spans="1:59" ht="16.8">
      <c r="A72" s="279">
        <v>3</v>
      </c>
      <c r="B72" s="280">
        <v>2</v>
      </c>
      <c r="C72" s="280">
        <v>6</v>
      </c>
      <c r="D72" s="280"/>
      <c r="E72" s="281"/>
      <c r="F72" s="292" t="s">
        <v>277</v>
      </c>
      <c r="G72" s="283"/>
      <c r="H72" s="284"/>
      <c r="I72" s="285"/>
      <c r="J72" s="285"/>
      <c r="K72" s="286"/>
      <c r="L72" s="285"/>
      <c r="M72" s="285"/>
      <c r="N72" s="287"/>
      <c r="O72" s="288"/>
      <c r="P72" s="289"/>
      <c r="Q72" s="133"/>
      <c r="R72" s="134" t="str">
        <f>IF($J72="","",IF($J72&lt;=$L$2,$K72,IF($I72&lt;=$L$2,NETWORKDAYS($I72,$L$2,holiday!$C$3:$C$10)/NETWORKDAYS($I72,$J72,holiday!$C$3:$C$10)*$K72,0)))</f>
        <v/>
      </c>
      <c r="S72" s="134" t="str">
        <f t="shared" si="42"/>
        <v/>
      </c>
      <c r="T72" s="134" t="str">
        <f t="shared" si="43"/>
        <v/>
      </c>
      <c r="U72" s="135"/>
      <c r="V72" s="133"/>
      <c r="W72" s="133"/>
      <c r="Y72" s="136" t="str">
        <f t="shared" si="40"/>
        <v/>
      </c>
      <c r="Z72" s="137" t="str">
        <f t="shared" si="40"/>
        <v/>
      </c>
      <c r="AA72" s="137" t="str">
        <f t="shared" si="40"/>
        <v/>
      </c>
      <c r="AB72" s="137" t="str">
        <f t="shared" si="40"/>
        <v/>
      </c>
      <c r="AC72" s="137" t="str">
        <f t="shared" si="40"/>
        <v/>
      </c>
      <c r="AD72" s="137" t="str">
        <f t="shared" si="40"/>
        <v/>
      </c>
      <c r="AE72" s="137" t="str">
        <f t="shared" si="40"/>
        <v/>
      </c>
      <c r="AF72" s="137" t="str">
        <f t="shared" si="40"/>
        <v/>
      </c>
      <c r="AG72" s="137" t="str">
        <f t="shared" si="40"/>
        <v/>
      </c>
      <c r="AH72" s="137" t="str">
        <f t="shared" si="40"/>
        <v/>
      </c>
      <c r="AI72" s="137" t="str">
        <f t="shared" si="40"/>
        <v/>
      </c>
      <c r="AJ72" s="137" t="str">
        <f t="shared" si="40"/>
        <v/>
      </c>
      <c r="AK72" s="137" t="str">
        <f t="shared" si="40"/>
        <v/>
      </c>
      <c r="AL72" s="137" t="str">
        <f t="shared" si="40"/>
        <v/>
      </c>
      <c r="AM72" s="137" t="str">
        <f t="shared" si="40"/>
        <v/>
      </c>
      <c r="AN72" s="137" t="str">
        <f t="shared" si="40"/>
        <v/>
      </c>
      <c r="AO72" s="137" t="str">
        <f t="shared" si="41"/>
        <v/>
      </c>
      <c r="AP72" s="137" t="str">
        <f t="shared" si="41"/>
        <v/>
      </c>
      <c r="AQ72" s="137" t="str">
        <f t="shared" si="41"/>
        <v/>
      </c>
      <c r="AR72" s="137" t="str">
        <f t="shared" si="41"/>
        <v/>
      </c>
      <c r="AS72" s="137" t="str">
        <f t="shared" si="41"/>
        <v/>
      </c>
      <c r="AT72" s="137" t="str">
        <f t="shared" si="41"/>
        <v/>
      </c>
      <c r="AU72" s="137" t="str">
        <f t="shared" si="41"/>
        <v/>
      </c>
      <c r="AV72" s="137" t="str">
        <f t="shared" si="41"/>
        <v/>
      </c>
      <c r="AW72" s="137" t="str">
        <f t="shared" si="41"/>
        <v/>
      </c>
      <c r="AX72" s="137" t="str">
        <f t="shared" si="41"/>
        <v/>
      </c>
      <c r="AY72" s="137" t="str">
        <f t="shared" si="41"/>
        <v/>
      </c>
      <c r="AZ72" s="137" t="str">
        <f t="shared" si="41"/>
        <v/>
      </c>
      <c r="BA72" s="137" t="str">
        <f t="shared" si="41"/>
        <v/>
      </c>
      <c r="BB72" s="137" t="str">
        <f t="shared" si="41"/>
        <v/>
      </c>
      <c r="BC72" s="137" t="str">
        <f t="shared" si="41"/>
        <v/>
      </c>
      <c r="BD72" s="137" t="str">
        <f t="shared" si="41"/>
        <v/>
      </c>
      <c r="BE72" s="137" t="str">
        <f t="shared" si="37"/>
        <v/>
      </c>
      <c r="BF72" s="137" t="str">
        <f t="shared" si="37"/>
        <v/>
      </c>
      <c r="BG72" s="138" t="str">
        <f t="shared" si="7"/>
        <v/>
      </c>
    </row>
    <row r="73" spans="1:59" ht="16.8">
      <c r="A73" s="279">
        <v>3</v>
      </c>
      <c r="B73" s="280">
        <v>2</v>
      </c>
      <c r="C73" s="280">
        <v>7</v>
      </c>
      <c r="D73" s="280"/>
      <c r="E73" s="281"/>
      <c r="F73" s="292" t="s">
        <v>278</v>
      </c>
      <c r="G73" s="233" t="s">
        <v>282</v>
      </c>
      <c r="H73" s="234" t="s">
        <v>218</v>
      </c>
      <c r="I73" s="169">
        <v>43794</v>
      </c>
      <c r="J73" s="169">
        <v>43796</v>
      </c>
      <c r="K73" s="170">
        <v>0</v>
      </c>
      <c r="L73" s="285"/>
      <c r="M73" s="285"/>
      <c r="N73" s="287"/>
      <c r="O73" s="288"/>
      <c r="P73" s="289"/>
      <c r="Q73" s="133"/>
      <c r="R73" s="134">
        <f>IF($J73="","",IF($J73&lt;=$L$2,$K73,IF($I73&lt;=$L$2,NETWORKDAYS($I73,$L$2,holiday!$C$3:$C$10)/NETWORKDAYS($I73,$J73,holiday!$C$3:$C$10)*$K73,0)))</f>
        <v>0</v>
      </c>
      <c r="S73" s="134">
        <f t="shared" si="42"/>
        <v>0</v>
      </c>
      <c r="T73" s="134">
        <f t="shared" si="43"/>
        <v>0</v>
      </c>
      <c r="U73" s="135"/>
      <c r="V73" s="133"/>
      <c r="W73" s="133"/>
      <c r="Y73" s="136" t="str">
        <f t="shared" si="40"/>
        <v/>
      </c>
      <c r="Z73" s="137" t="str">
        <f t="shared" si="40"/>
        <v/>
      </c>
      <c r="AA73" s="137" t="str">
        <f t="shared" si="40"/>
        <v/>
      </c>
      <c r="AB73" s="137" t="str">
        <f t="shared" si="40"/>
        <v/>
      </c>
      <c r="AC73" s="137" t="str">
        <f t="shared" si="40"/>
        <v/>
      </c>
      <c r="AD73" s="137" t="str">
        <f t="shared" si="40"/>
        <v/>
      </c>
      <c r="AE73" s="137" t="str">
        <f t="shared" si="40"/>
        <v/>
      </c>
      <c r="AF73" s="137" t="str">
        <f t="shared" si="40"/>
        <v/>
      </c>
      <c r="AG73" s="137" t="str">
        <f t="shared" si="40"/>
        <v/>
      </c>
      <c r="AH73" s="137" t="str">
        <f t="shared" si="40"/>
        <v/>
      </c>
      <c r="AI73" s="137" t="str">
        <f t="shared" si="40"/>
        <v/>
      </c>
      <c r="AJ73" s="137" t="str">
        <f t="shared" si="40"/>
        <v/>
      </c>
      <c r="AK73" s="137" t="str">
        <f t="shared" si="40"/>
        <v/>
      </c>
      <c r="AL73" s="137" t="str">
        <f t="shared" si="40"/>
        <v/>
      </c>
      <c r="AM73" s="137" t="str">
        <f t="shared" si="40"/>
        <v/>
      </c>
      <c r="AN73" s="137" t="str">
        <f t="shared" si="40"/>
        <v/>
      </c>
      <c r="AO73" s="137" t="str">
        <f t="shared" si="41"/>
        <v/>
      </c>
      <c r="AP73" s="137" t="str">
        <f t="shared" si="41"/>
        <v/>
      </c>
      <c r="AQ73" s="137" t="str">
        <f t="shared" si="41"/>
        <v/>
      </c>
      <c r="AR73" s="137" t="str">
        <f t="shared" si="41"/>
        <v/>
      </c>
      <c r="AS73" s="137" t="str">
        <f t="shared" si="41"/>
        <v/>
      </c>
      <c r="AT73" s="137" t="str">
        <f t="shared" si="41"/>
        <v/>
      </c>
      <c r="AU73" s="137" t="str">
        <f t="shared" si="41"/>
        <v/>
      </c>
      <c r="AV73" s="137" t="str">
        <f t="shared" si="41"/>
        <v/>
      </c>
      <c r="AW73" s="137" t="str">
        <f t="shared" si="41"/>
        <v/>
      </c>
      <c r="AX73" s="137" t="str">
        <f t="shared" si="41"/>
        <v/>
      </c>
      <c r="AY73" s="137" t="str">
        <f t="shared" si="41"/>
        <v/>
      </c>
      <c r="AZ73" s="137" t="str">
        <f t="shared" si="41"/>
        <v/>
      </c>
      <c r="BA73" s="137" t="str">
        <f t="shared" si="41"/>
        <v/>
      </c>
      <c r="BB73" s="137" t="str">
        <f t="shared" si="41"/>
        <v/>
      </c>
      <c r="BC73" s="137" t="str">
        <f t="shared" si="41"/>
        <v/>
      </c>
      <c r="BD73" s="137" t="str">
        <f t="shared" si="41"/>
        <v/>
      </c>
      <c r="BE73" s="137" t="str">
        <f t="shared" si="37"/>
        <v/>
      </c>
      <c r="BF73" s="137" t="str">
        <f t="shared" si="37"/>
        <v/>
      </c>
      <c r="BG73" s="138" t="str">
        <f t="shared" si="7"/>
        <v/>
      </c>
    </row>
    <row r="74" spans="1:59" ht="16.8">
      <c r="A74" s="279">
        <v>3</v>
      </c>
      <c r="B74" s="280">
        <v>2</v>
      </c>
      <c r="C74" s="280">
        <v>8</v>
      </c>
      <c r="D74" s="280"/>
      <c r="E74" s="281"/>
      <c r="F74" s="292" t="s">
        <v>279</v>
      </c>
      <c r="G74" s="233" t="s">
        <v>282</v>
      </c>
      <c r="H74" s="234" t="s">
        <v>218</v>
      </c>
      <c r="I74" s="169">
        <v>43794</v>
      </c>
      <c r="J74" s="169">
        <v>43796</v>
      </c>
      <c r="K74" s="170">
        <v>0</v>
      </c>
      <c r="L74" s="285"/>
      <c r="M74" s="285"/>
      <c r="N74" s="287"/>
      <c r="O74" s="288"/>
      <c r="P74" s="289"/>
      <c r="Q74" s="133"/>
      <c r="R74" s="134">
        <f>IF($J74="","",IF($J74&lt;=$L$2,$K74,IF($I74&lt;=$L$2,NETWORKDAYS($I74,$L$2,holiday!$C$3:$C$10)/NETWORKDAYS($I74,$J74,holiday!$C$3:$C$10)*$K74,0)))</f>
        <v>0</v>
      </c>
      <c r="S74" s="134">
        <f t="shared" si="42"/>
        <v>0</v>
      </c>
      <c r="T74" s="134">
        <f t="shared" si="43"/>
        <v>0</v>
      </c>
      <c r="U74" s="135"/>
      <c r="V74" s="133"/>
      <c r="W74" s="133"/>
      <c r="Y74" s="136" t="str">
        <f t="shared" si="40"/>
        <v/>
      </c>
      <c r="Z74" s="137" t="str">
        <f t="shared" si="40"/>
        <v/>
      </c>
      <c r="AA74" s="137" t="str">
        <f t="shared" si="40"/>
        <v/>
      </c>
      <c r="AB74" s="137" t="str">
        <f t="shared" si="40"/>
        <v/>
      </c>
      <c r="AC74" s="137" t="str">
        <f t="shared" si="40"/>
        <v/>
      </c>
      <c r="AD74" s="137" t="str">
        <f t="shared" si="40"/>
        <v/>
      </c>
      <c r="AE74" s="137" t="str">
        <f t="shared" si="40"/>
        <v/>
      </c>
      <c r="AF74" s="137" t="str">
        <f t="shared" ref="AF74:AN74" si="46">IF(AF$5&lt;&gt;"周日",IF(AF$5&lt;&gt;"周六",IF($L74="","",IF(AF$4&gt;=$L74,IF(AF$4&lt;=$M74,IF($O74=1,"★",""),""),"")),""),"")</f>
        <v/>
      </c>
      <c r="AG74" s="137" t="str">
        <f t="shared" si="46"/>
        <v/>
      </c>
      <c r="AH74" s="137" t="str">
        <f t="shared" si="46"/>
        <v/>
      </c>
      <c r="AI74" s="137" t="str">
        <f t="shared" si="46"/>
        <v/>
      </c>
      <c r="AJ74" s="137" t="str">
        <f t="shared" si="46"/>
        <v/>
      </c>
      <c r="AK74" s="137" t="str">
        <f t="shared" si="46"/>
        <v/>
      </c>
      <c r="AL74" s="137" t="str">
        <f t="shared" si="46"/>
        <v/>
      </c>
      <c r="AM74" s="137" t="str">
        <f t="shared" si="46"/>
        <v/>
      </c>
      <c r="AN74" s="137" t="str">
        <f t="shared" si="46"/>
        <v/>
      </c>
      <c r="AO74" s="137" t="str">
        <f t="shared" si="41"/>
        <v/>
      </c>
      <c r="AP74" s="137" t="str">
        <f t="shared" si="41"/>
        <v/>
      </c>
      <c r="AQ74" s="137" t="str">
        <f t="shared" si="41"/>
        <v/>
      </c>
      <c r="AR74" s="137" t="str">
        <f t="shared" si="41"/>
        <v/>
      </c>
      <c r="AS74" s="137" t="str">
        <f t="shared" si="41"/>
        <v/>
      </c>
      <c r="AT74" s="137" t="str">
        <f t="shared" si="41"/>
        <v/>
      </c>
      <c r="AU74" s="137" t="str">
        <f t="shared" si="41"/>
        <v/>
      </c>
      <c r="AV74" s="137" t="str">
        <f t="shared" si="41"/>
        <v/>
      </c>
      <c r="AW74" s="137" t="str">
        <f t="shared" si="41"/>
        <v/>
      </c>
      <c r="AX74" s="137" t="str">
        <f t="shared" si="41"/>
        <v/>
      </c>
      <c r="AY74" s="137" t="str">
        <f t="shared" si="41"/>
        <v/>
      </c>
      <c r="AZ74" s="137" t="str">
        <f t="shared" si="41"/>
        <v/>
      </c>
      <c r="BA74" s="137" t="str">
        <f t="shared" si="41"/>
        <v/>
      </c>
      <c r="BB74" s="137" t="str">
        <f t="shared" si="41"/>
        <v/>
      </c>
      <c r="BC74" s="137" t="str">
        <f t="shared" si="41"/>
        <v/>
      </c>
      <c r="BD74" s="137" t="str">
        <f>IF(BD$5&lt;&gt;"周日",IF(BD$5&lt;&gt;"周六",IF($L74="","",IF(BD$4&gt;=$L74,IF(BD$4&lt;=$M74,IF($O74=1,"★",""),""),"")),""),"")</f>
        <v/>
      </c>
      <c r="BE74" s="137" t="str">
        <f t="shared" si="37"/>
        <v/>
      </c>
      <c r="BF74" s="137" t="str">
        <f t="shared" si="37"/>
        <v/>
      </c>
      <c r="BG74" s="138" t="str">
        <f t="shared" si="7"/>
        <v/>
      </c>
    </row>
    <row r="75" spans="1:59" ht="16.8">
      <c r="A75" s="279">
        <v>3</v>
      </c>
      <c r="B75" s="280">
        <v>2</v>
      </c>
      <c r="C75" s="280">
        <v>9</v>
      </c>
      <c r="D75" s="280"/>
      <c r="E75" s="281"/>
      <c r="F75" s="292"/>
      <c r="G75" s="283"/>
      <c r="H75" s="284"/>
      <c r="I75" s="285"/>
      <c r="J75" s="285"/>
      <c r="K75" s="286"/>
      <c r="L75" s="285"/>
      <c r="M75" s="285"/>
      <c r="N75" s="287"/>
      <c r="O75" s="288"/>
      <c r="P75" s="289"/>
      <c r="Q75" s="133"/>
      <c r="R75" s="134" t="str">
        <f>IF($J75="","",IF($J75&lt;=$L$2,$K75,IF($I75&lt;=$L$2,NETWORKDAYS($I75,$L$2,holiday!$C$3:$C$10)/NETWORKDAYS($I75,$J75,holiday!$C$3:$C$10)*$K75,0)))</f>
        <v/>
      </c>
      <c r="S75" s="134" t="str">
        <f t="shared" si="42"/>
        <v/>
      </c>
      <c r="T75" s="134" t="str">
        <f t="shared" si="43"/>
        <v/>
      </c>
      <c r="U75" s="135"/>
      <c r="V75" s="133"/>
      <c r="W75" s="133"/>
      <c r="Y75" s="136" t="str">
        <f t="shared" ref="Y75:AN75" si="47">IF(Y$5&lt;&gt;"周日",IF(Y$5&lt;&gt;"周六",IF($L75="","",IF(Y$4&gt;=$L75,IF(Y$4&lt;=$M75,IF($O75=1,"★",""),""),"")),""),"")</f>
        <v/>
      </c>
      <c r="Z75" s="137" t="str">
        <f t="shared" si="47"/>
        <v/>
      </c>
      <c r="AA75" s="137" t="str">
        <f t="shared" si="47"/>
        <v/>
      </c>
      <c r="AB75" s="137" t="str">
        <f t="shared" si="47"/>
        <v/>
      </c>
      <c r="AC75" s="137" t="str">
        <f t="shared" si="47"/>
        <v/>
      </c>
      <c r="AD75" s="137" t="str">
        <f t="shared" si="47"/>
        <v/>
      </c>
      <c r="AE75" s="137" t="str">
        <f t="shared" si="47"/>
        <v/>
      </c>
      <c r="AF75" s="137" t="str">
        <f t="shared" si="47"/>
        <v/>
      </c>
      <c r="AG75" s="137" t="str">
        <f t="shared" si="47"/>
        <v/>
      </c>
      <c r="AH75" s="137" t="str">
        <f t="shared" si="47"/>
        <v/>
      </c>
      <c r="AI75" s="137" t="str">
        <f t="shared" si="47"/>
        <v/>
      </c>
      <c r="AJ75" s="137" t="str">
        <f t="shared" si="47"/>
        <v/>
      </c>
      <c r="AK75" s="137" t="str">
        <f t="shared" si="47"/>
        <v/>
      </c>
      <c r="AL75" s="137" t="str">
        <f t="shared" si="47"/>
        <v/>
      </c>
      <c r="AM75" s="137" t="str">
        <f t="shared" si="47"/>
        <v/>
      </c>
      <c r="AN75" s="137" t="str">
        <f t="shared" si="47"/>
        <v/>
      </c>
      <c r="AO75" s="137" t="str">
        <f t="shared" si="41"/>
        <v/>
      </c>
      <c r="AP75" s="137" t="str">
        <f t="shared" si="41"/>
        <v/>
      </c>
      <c r="AQ75" s="137" t="str">
        <f t="shared" si="41"/>
        <v/>
      </c>
      <c r="AR75" s="137" t="str">
        <f t="shared" si="41"/>
        <v/>
      </c>
      <c r="AS75" s="137" t="str">
        <f t="shared" si="41"/>
        <v/>
      </c>
      <c r="AT75" s="137" t="str">
        <f t="shared" si="41"/>
        <v/>
      </c>
      <c r="AU75" s="137" t="str">
        <f t="shared" si="41"/>
        <v/>
      </c>
      <c r="AV75" s="137" t="str">
        <f t="shared" si="41"/>
        <v/>
      </c>
      <c r="AW75" s="137" t="str">
        <f t="shared" si="41"/>
        <v/>
      </c>
      <c r="AX75" s="137" t="str">
        <f t="shared" si="41"/>
        <v/>
      </c>
      <c r="AY75" s="137" t="str">
        <f t="shared" si="41"/>
        <v/>
      </c>
      <c r="AZ75" s="137" t="str">
        <f t="shared" si="41"/>
        <v/>
      </c>
      <c r="BA75" s="137" t="str">
        <f t="shared" si="41"/>
        <v/>
      </c>
      <c r="BB75" s="137" t="str">
        <f t="shared" si="41"/>
        <v/>
      </c>
      <c r="BC75" s="137" t="str">
        <f t="shared" si="41"/>
        <v/>
      </c>
      <c r="BD75" s="137" t="str">
        <f t="shared" si="41"/>
        <v/>
      </c>
      <c r="BE75" s="137" t="str">
        <f t="shared" si="37"/>
        <v/>
      </c>
      <c r="BF75" s="137" t="str">
        <f t="shared" si="37"/>
        <v/>
      </c>
      <c r="BG75" s="138" t="str">
        <f t="shared" si="7"/>
        <v/>
      </c>
    </row>
    <row r="76" spans="1:59" ht="16.8">
      <c r="A76" s="236">
        <v>4</v>
      </c>
      <c r="B76" s="237"/>
      <c r="C76" s="237"/>
      <c r="D76" s="237"/>
      <c r="E76" s="238"/>
      <c r="F76" s="239" t="s">
        <v>191</v>
      </c>
      <c r="G76" s="240"/>
      <c r="H76" s="241"/>
      <c r="I76" s="242"/>
      <c r="J76" s="242"/>
      <c r="K76" s="243"/>
      <c r="L76" s="244"/>
      <c r="M76" s="245"/>
      <c r="N76" s="246"/>
      <c r="O76" s="245"/>
      <c r="P76" s="247"/>
      <c r="Q76" s="133"/>
      <c r="R76" s="134" t="str">
        <f>IF($J76="","",IF($J76&lt;=$L$2,$K76,IF($I76&lt;=$L$2,NETWORKDAYS($I76,$L$2,holiday!$C$3:$C$10)/NETWORKDAYS($I76,$J76,holiday!$C$3:$C$10)*$K76,0)))</f>
        <v/>
      </c>
      <c r="S76" s="134" t="str">
        <f t="shared" si="42"/>
        <v/>
      </c>
      <c r="T76" s="134" t="str">
        <f t="shared" si="43"/>
        <v/>
      </c>
      <c r="U76" s="135"/>
      <c r="V76" s="133"/>
      <c r="W76" s="133"/>
      <c r="Y76" s="136" t="str">
        <f t="shared" ref="Y76:AN77" si="48">IF(Y$5&lt;&gt;"周日",IF(Y$5&lt;&gt;"周六",IF($L76="","",IF(Y$4&gt;=$L76,IF(Y$4&lt;=$M76,IF($O76=1,"★",""),""),"")),""),"")</f>
        <v/>
      </c>
      <c r="Z76" s="137" t="str">
        <f t="shared" si="48"/>
        <v/>
      </c>
      <c r="AA76" s="137" t="str">
        <f t="shared" si="48"/>
        <v/>
      </c>
      <c r="AB76" s="137" t="str">
        <f t="shared" si="48"/>
        <v/>
      </c>
      <c r="AC76" s="137" t="str">
        <f t="shared" si="48"/>
        <v/>
      </c>
      <c r="AD76" s="137" t="str">
        <f t="shared" si="48"/>
        <v/>
      </c>
      <c r="AE76" s="137" t="str">
        <f t="shared" si="48"/>
        <v/>
      </c>
      <c r="AF76" s="137" t="str">
        <f t="shared" si="48"/>
        <v/>
      </c>
      <c r="AG76" s="137" t="str">
        <f t="shared" si="48"/>
        <v/>
      </c>
      <c r="AH76" s="137" t="str">
        <f t="shared" si="48"/>
        <v/>
      </c>
      <c r="AI76" s="137" t="str">
        <f t="shared" si="48"/>
        <v/>
      </c>
      <c r="AJ76" s="137" t="str">
        <f t="shared" si="48"/>
        <v/>
      </c>
      <c r="AK76" s="137" t="str">
        <f t="shared" si="48"/>
        <v/>
      </c>
      <c r="AL76" s="137" t="str">
        <f t="shared" si="48"/>
        <v/>
      </c>
      <c r="AM76" s="137" t="str">
        <f t="shared" si="48"/>
        <v/>
      </c>
      <c r="AN76" s="137" t="str">
        <f t="shared" si="48"/>
        <v/>
      </c>
      <c r="AO76" s="137" t="str">
        <f t="shared" ref="AO76:BD76" si="49">IF(AO$5&lt;&gt;"周日",IF(AO$5&lt;&gt;"周六",IF($L76="","",IF(AO$4&gt;=$L76,IF(AO$4&lt;=$M76,IF($O76=1,"★",""),""),"")),""),"")</f>
        <v/>
      </c>
      <c r="AP76" s="137" t="str">
        <f t="shared" si="49"/>
        <v/>
      </c>
      <c r="AQ76" s="137" t="str">
        <f t="shared" si="49"/>
        <v/>
      </c>
      <c r="AR76" s="137" t="str">
        <f t="shared" si="49"/>
        <v/>
      </c>
      <c r="AS76" s="137" t="str">
        <f t="shared" si="49"/>
        <v/>
      </c>
      <c r="AT76" s="137" t="str">
        <f t="shared" si="49"/>
        <v/>
      </c>
      <c r="AU76" s="137" t="str">
        <f t="shared" si="49"/>
        <v/>
      </c>
      <c r="AV76" s="137" t="str">
        <f t="shared" si="49"/>
        <v/>
      </c>
      <c r="AW76" s="137" t="str">
        <f t="shared" si="49"/>
        <v/>
      </c>
      <c r="AX76" s="137" t="str">
        <f t="shared" si="49"/>
        <v/>
      </c>
      <c r="AY76" s="137" t="str">
        <f t="shared" si="49"/>
        <v/>
      </c>
      <c r="AZ76" s="137" t="str">
        <f t="shared" si="49"/>
        <v/>
      </c>
      <c r="BA76" s="137" t="str">
        <f t="shared" si="49"/>
        <v/>
      </c>
      <c r="BB76" s="137" t="str">
        <f t="shared" si="49"/>
        <v/>
      </c>
      <c r="BC76" s="137" t="str">
        <f t="shared" si="49"/>
        <v/>
      </c>
      <c r="BD76" s="137" t="str">
        <f t="shared" si="49"/>
        <v/>
      </c>
      <c r="BE76" s="137" t="str">
        <f t="shared" si="37"/>
        <v/>
      </c>
      <c r="BF76" s="137" t="str">
        <f t="shared" si="37"/>
        <v/>
      </c>
      <c r="BG76" s="138" t="str">
        <f t="shared" si="7"/>
        <v/>
      </c>
    </row>
    <row r="77" spans="1:59" ht="16.8" outlineLevel="1">
      <c r="A77" s="248">
        <v>4</v>
      </c>
      <c r="B77" s="249">
        <v>1</v>
      </c>
      <c r="C77" s="249"/>
      <c r="D77" s="249"/>
      <c r="E77" s="250"/>
      <c r="F77" s="259" t="s">
        <v>221</v>
      </c>
      <c r="G77" s="251"/>
      <c r="H77" s="252"/>
      <c r="I77" s="253"/>
      <c r="J77" s="253"/>
      <c r="K77" s="254"/>
      <c r="L77" s="255"/>
      <c r="M77" s="256"/>
      <c r="N77" s="257"/>
      <c r="O77" s="256"/>
      <c r="P77" s="258" t="s">
        <v>245</v>
      </c>
      <c r="Q77" s="133"/>
      <c r="R77" s="134" t="str">
        <f>IF($J77="","",IF($J77&lt;=$L$2,$K77,IF($I77&lt;=$L$2,NETWORKDAYS($I77,$L$2,holiday!$C$3:$C$10)/NETWORKDAYS($I77,$J77,holiday!$C$3:$C$10)*$K77,0)))</f>
        <v/>
      </c>
      <c r="S77" s="134" t="str">
        <f t="shared" si="42"/>
        <v/>
      </c>
      <c r="T77" s="134" t="str">
        <f t="shared" si="43"/>
        <v/>
      </c>
      <c r="U77" s="135"/>
      <c r="V77" s="133"/>
      <c r="W77" s="133"/>
      <c r="Y77" s="136" t="str">
        <f t="shared" si="48"/>
        <v/>
      </c>
      <c r="Z77" s="137" t="str">
        <f t="shared" si="48"/>
        <v/>
      </c>
      <c r="AA77" s="137" t="str">
        <f t="shared" si="48"/>
        <v/>
      </c>
      <c r="AB77" s="137" t="str">
        <f t="shared" si="48"/>
        <v/>
      </c>
      <c r="AC77" s="137" t="str">
        <f t="shared" si="48"/>
        <v/>
      </c>
      <c r="AD77" s="137" t="str">
        <f t="shared" si="48"/>
        <v/>
      </c>
      <c r="AE77" s="137" t="str">
        <f t="shared" si="48"/>
        <v/>
      </c>
      <c r="AF77" s="137" t="str">
        <f t="shared" si="48"/>
        <v/>
      </c>
      <c r="AG77" s="137" t="str">
        <f t="shared" si="48"/>
        <v/>
      </c>
      <c r="AH77" s="137" t="str">
        <f t="shared" si="48"/>
        <v/>
      </c>
      <c r="AI77" s="137" t="str">
        <f t="shared" si="48"/>
        <v/>
      </c>
      <c r="AJ77" s="137" t="str">
        <f t="shared" si="48"/>
        <v/>
      </c>
      <c r="AK77" s="137" t="str">
        <f t="shared" si="48"/>
        <v/>
      </c>
      <c r="AL77" s="137" t="str">
        <f t="shared" si="48"/>
        <v/>
      </c>
      <c r="AM77" s="137" t="str">
        <f t="shared" si="48"/>
        <v/>
      </c>
      <c r="AN77" s="137" t="str">
        <f t="shared" si="48"/>
        <v/>
      </c>
      <c r="AO77" s="137" t="str">
        <f t="shared" ref="AO77:AP85" si="50">IF(AO$5&lt;&gt;"周日",IF(AO$5&lt;&gt;"周六",IF($L77="","",IF(AO$4&gt;=$L77,IF(AO$4&lt;=$M77,IF($O77=1,"★",""),""),"")),""),"")</f>
        <v/>
      </c>
      <c r="AP77" s="137" t="str">
        <f t="shared" si="50"/>
        <v/>
      </c>
      <c r="AQ77" s="137" t="str">
        <f t="shared" ref="AQ77:BD80" si="51">IF(AQ$5&lt;&gt;"周日",IF(AQ$5&lt;&gt;"周六",IF($L77="","",IF(AQ$4&gt;=$L77,IF(AQ$4&lt;=$M77,IF($O77=1,"★",""),""),"")),""),"")</f>
        <v/>
      </c>
      <c r="AR77" s="137" t="str">
        <f t="shared" si="51"/>
        <v/>
      </c>
      <c r="AS77" s="137" t="str">
        <f t="shared" si="51"/>
        <v/>
      </c>
      <c r="AT77" s="137" t="str">
        <f t="shared" si="51"/>
        <v/>
      </c>
      <c r="AU77" s="137" t="str">
        <f t="shared" si="51"/>
        <v/>
      </c>
      <c r="AV77" s="137" t="str">
        <f t="shared" si="51"/>
        <v/>
      </c>
      <c r="AW77" s="137" t="str">
        <f t="shared" si="51"/>
        <v/>
      </c>
      <c r="AX77" s="137" t="str">
        <f t="shared" si="51"/>
        <v/>
      </c>
      <c r="AY77" s="137" t="str">
        <f t="shared" si="51"/>
        <v/>
      </c>
      <c r="AZ77" s="137" t="str">
        <f t="shared" si="51"/>
        <v/>
      </c>
      <c r="BA77" s="137" t="str">
        <f t="shared" si="51"/>
        <v/>
      </c>
      <c r="BB77" s="137" t="str">
        <f t="shared" si="51"/>
        <v/>
      </c>
      <c r="BC77" s="137" t="str">
        <f t="shared" si="51"/>
        <v/>
      </c>
      <c r="BD77" s="137" t="str">
        <f t="shared" si="51"/>
        <v/>
      </c>
      <c r="BE77" s="137" t="str">
        <f t="shared" si="37"/>
        <v/>
      </c>
      <c r="BF77" s="137" t="str">
        <f t="shared" si="37"/>
        <v/>
      </c>
      <c r="BG77" s="138" t="str">
        <f t="shared" si="7"/>
        <v/>
      </c>
    </row>
    <row r="78" spans="1:59" ht="16.8" outlineLevel="1">
      <c r="A78" s="206">
        <v>4</v>
      </c>
      <c r="B78" s="207">
        <v>1</v>
      </c>
      <c r="C78" s="207">
        <v>1</v>
      </c>
      <c r="D78" s="207"/>
      <c r="E78" s="208"/>
      <c r="F78" s="276" t="s">
        <v>234</v>
      </c>
      <c r="G78" s="263"/>
      <c r="H78" s="277"/>
      <c r="I78" s="210"/>
      <c r="J78" s="210"/>
      <c r="K78" s="211"/>
      <c r="L78" s="210"/>
      <c r="M78" s="210"/>
      <c r="N78" s="212"/>
      <c r="O78" s="213"/>
      <c r="P78" s="214"/>
      <c r="Q78" s="133"/>
      <c r="R78" s="134" t="str">
        <f>IF($J78="","",IF($J78&lt;=$L$2,$K78,IF($I78&lt;=$L$2,NETWORKDAYS($I78,$L$2,holiday!$C$3:$C$10)/NETWORKDAYS($I78,$J78,holiday!$C$3:$C$10)*$K78,0)))</f>
        <v/>
      </c>
      <c r="S78" s="134" t="str">
        <f t="shared" si="42"/>
        <v/>
      </c>
      <c r="T78" s="134" t="str">
        <f t="shared" si="43"/>
        <v/>
      </c>
      <c r="U78" s="135"/>
      <c r="V78" s="133"/>
      <c r="W78" s="133"/>
      <c r="Y78" s="136" t="str">
        <f t="shared" ref="Y78:AN80" si="52">IF(Y$5&lt;&gt;"周日",IF(Y$5&lt;&gt;"周六",IF($L78="","",IF(Y$4&gt;=$L78,IF(Y$4&lt;=$M78,IF($O78=1,"★",""),""),"")),""),"")</f>
        <v/>
      </c>
      <c r="Z78" s="137" t="str">
        <f t="shared" si="52"/>
        <v/>
      </c>
      <c r="AA78" s="137" t="str">
        <f t="shared" si="52"/>
        <v/>
      </c>
      <c r="AB78" s="137" t="str">
        <f t="shared" si="52"/>
        <v/>
      </c>
      <c r="AC78" s="137" t="str">
        <f t="shared" si="52"/>
        <v/>
      </c>
      <c r="AD78" s="137" t="str">
        <f t="shared" si="52"/>
        <v/>
      </c>
      <c r="AE78" s="137" t="str">
        <f t="shared" si="52"/>
        <v/>
      </c>
      <c r="AF78" s="137" t="str">
        <f t="shared" si="52"/>
        <v/>
      </c>
      <c r="AG78" s="137" t="str">
        <f t="shared" si="52"/>
        <v/>
      </c>
      <c r="AH78" s="137" t="str">
        <f t="shared" si="52"/>
        <v/>
      </c>
      <c r="AI78" s="137" t="str">
        <f t="shared" si="52"/>
        <v/>
      </c>
      <c r="AJ78" s="137" t="str">
        <f t="shared" si="52"/>
        <v/>
      </c>
      <c r="AK78" s="137" t="str">
        <f t="shared" si="52"/>
        <v/>
      </c>
      <c r="AL78" s="137" t="str">
        <f t="shared" si="52"/>
        <v/>
      </c>
      <c r="AM78" s="137" t="str">
        <f t="shared" si="52"/>
        <v/>
      </c>
      <c r="AN78" s="137" t="str">
        <f t="shared" si="52"/>
        <v/>
      </c>
      <c r="AO78" s="137" t="str">
        <f t="shared" si="50"/>
        <v/>
      </c>
      <c r="AP78" s="137" t="str">
        <f t="shared" si="50"/>
        <v/>
      </c>
      <c r="AQ78" s="137" t="str">
        <f t="shared" si="51"/>
        <v/>
      </c>
      <c r="AR78" s="137" t="str">
        <f t="shared" si="51"/>
        <v/>
      </c>
      <c r="AS78" s="137" t="str">
        <f t="shared" si="51"/>
        <v/>
      </c>
      <c r="AT78" s="137" t="str">
        <f t="shared" si="51"/>
        <v/>
      </c>
      <c r="AU78" s="137" t="str">
        <f t="shared" si="51"/>
        <v/>
      </c>
      <c r="AV78" s="137" t="str">
        <f t="shared" si="51"/>
        <v/>
      </c>
      <c r="AW78" s="137" t="str">
        <f t="shared" si="51"/>
        <v/>
      </c>
      <c r="AX78" s="137" t="str">
        <f t="shared" si="51"/>
        <v/>
      </c>
      <c r="AY78" s="137" t="str">
        <f t="shared" si="51"/>
        <v/>
      </c>
      <c r="AZ78" s="137" t="str">
        <f t="shared" si="51"/>
        <v/>
      </c>
      <c r="BA78" s="137" t="str">
        <f t="shared" si="51"/>
        <v/>
      </c>
      <c r="BB78" s="137" t="str">
        <f t="shared" si="51"/>
        <v/>
      </c>
      <c r="BC78" s="137" t="str">
        <f t="shared" si="51"/>
        <v/>
      </c>
      <c r="BD78" s="137" t="str">
        <f t="shared" si="51"/>
        <v/>
      </c>
      <c r="BE78" s="137" t="str">
        <f t="shared" si="37"/>
        <v/>
      </c>
      <c r="BF78" s="137" t="str">
        <f t="shared" si="37"/>
        <v/>
      </c>
      <c r="BG78" s="138" t="str">
        <f t="shared" si="7"/>
        <v/>
      </c>
    </row>
    <row r="79" spans="1:59" ht="16.8" outlineLevel="1">
      <c r="A79" s="206">
        <v>4</v>
      </c>
      <c r="B79" s="207">
        <v>1</v>
      </c>
      <c r="C79" s="207">
        <v>2</v>
      </c>
      <c r="D79" s="207"/>
      <c r="E79" s="208"/>
      <c r="F79" s="275"/>
      <c r="G79" s="261"/>
      <c r="H79" s="262"/>
      <c r="I79" s="210"/>
      <c r="J79" s="210"/>
      <c r="K79" s="211"/>
      <c r="L79" s="210"/>
      <c r="M79" s="210"/>
      <c r="N79" s="212"/>
      <c r="O79" s="213"/>
      <c r="P79" s="214"/>
      <c r="Q79" s="133"/>
      <c r="R79" s="134" t="str">
        <f>IF($J79="","",IF($J79&lt;=$L$2,$K79,IF($I79&lt;=$L$2,NETWORKDAYS($I79,$L$2,holiday!$C$3:$C$10)/NETWORKDAYS($I79,$J79,holiday!$C$3:$C$10)*$K79,0)))</f>
        <v/>
      </c>
      <c r="S79" s="134" t="str">
        <f t="shared" si="42"/>
        <v/>
      </c>
      <c r="T79" s="134" t="str">
        <f t="shared" si="43"/>
        <v/>
      </c>
      <c r="U79" s="135"/>
      <c r="V79" s="133"/>
      <c r="W79" s="133"/>
      <c r="Y79" s="136" t="str">
        <f t="shared" si="52"/>
        <v/>
      </c>
      <c r="Z79" s="137" t="str">
        <f t="shared" si="52"/>
        <v/>
      </c>
      <c r="AA79" s="137" t="str">
        <f t="shared" si="52"/>
        <v/>
      </c>
      <c r="AB79" s="137" t="str">
        <f t="shared" si="52"/>
        <v/>
      </c>
      <c r="AC79" s="137" t="str">
        <f t="shared" si="52"/>
        <v/>
      </c>
      <c r="AD79" s="137" t="str">
        <f t="shared" si="52"/>
        <v/>
      </c>
      <c r="AE79" s="137" t="str">
        <f t="shared" si="52"/>
        <v/>
      </c>
      <c r="AF79" s="137" t="str">
        <f t="shared" si="52"/>
        <v/>
      </c>
      <c r="AG79" s="137" t="str">
        <f t="shared" si="52"/>
        <v/>
      </c>
      <c r="AH79" s="137" t="str">
        <f t="shared" si="52"/>
        <v/>
      </c>
      <c r="AI79" s="137" t="str">
        <f t="shared" si="52"/>
        <v/>
      </c>
      <c r="AJ79" s="137" t="str">
        <f t="shared" si="52"/>
        <v/>
      </c>
      <c r="AK79" s="137" t="str">
        <f t="shared" si="52"/>
        <v/>
      </c>
      <c r="AL79" s="137" t="str">
        <f t="shared" si="52"/>
        <v/>
      </c>
      <c r="AM79" s="137" t="str">
        <f t="shared" si="52"/>
        <v/>
      </c>
      <c r="AN79" s="137" t="str">
        <f t="shared" si="52"/>
        <v/>
      </c>
      <c r="AO79" s="137" t="str">
        <f t="shared" si="50"/>
        <v/>
      </c>
      <c r="AP79" s="137" t="str">
        <f t="shared" si="50"/>
        <v/>
      </c>
      <c r="AQ79" s="137" t="str">
        <f t="shared" si="51"/>
        <v/>
      </c>
      <c r="AR79" s="137" t="str">
        <f t="shared" si="51"/>
        <v/>
      </c>
      <c r="AS79" s="137" t="str">
        <f t="shared" si="51"/>
        <v/>
      </c>
      <c r="AT79" s="137" t="str">
        <f t="shared" si="51"/>
        <v/>
      </c>
      <c r="AU79" s="137" t="str">
        <f t="shared" si="51"/>
        <v/>
      </c>
      <c r="AV79" s="137" t="str">
        <f t="shared" si="51"/>
        <v/>
      </c>
      <c r="AW79" s="137" t="str">
        <f t="shared" si="51"/>
        <v/>
      </c>
      <c r="AX79" s="137" t="str">
        <f t="shared" si="51"/>
        <v/>
      </c>
      <c r="AY79" s="137" t="str">
        <f t="shared" si="51"/>
        <v/>
      </c>
      <c r="AZ79" s="137" t="str">
        <f t="shared" si="51"/>
        <v/>
      </c>
      <c r="BA79" s="137" t="str">
        <f t="shared" si="51"/>
        <v/>
      </c>
      <c r="BB79" s="137" t="str">
        <f t="shared" si="51"/>
        <v/>
      </c>
      <c r="BC79" s="137" t="str">
        <f t="shared" si="51"/>
        <v/>
      </c>
      <c r="BD79" s="137" t="str">
        <f t="shared" si="51"/>
        <v/>
      </c>
      <c r="BE79" s="137" t="str">
        <f t="shared" si="37"/>
        <v/>
      </c>
      <c r="BF79" s="137" t="str">
        <f t="shared" si="37"/>
        <v/>
      </c>
      <c r="BG79" s="138" t="str">
        <f t="shared" si="7"/>
        <v/>
      </c>
    </row>
    <row r="80" spans="1:59" ht="16.8" outlineLevel="1">
      <c r="A80" s="248">
        <v>4</v>
      </c>
      <c r="B80" s="249">
        <v>2</v>
      </c>
      <c r="C80" s="249"/>
      <c r="D80" s="249"/>
      <c r="E80" s="250"/>
      <c r="F80" s="259" t="s">
        <v>253</v>
      </c>
      <c r="G80" s="251"/>
      <c r="H80" s="252"/>
      <c r="I80" s="253"/>
      <c r="J80" s="253"/>
      <c r="K80" s="254"/>
      <c r="L80" s="255"/>
      <c r="M80" s="256"/>
      <c r="N80" s="257"/>
      <c r="O80" s="256"/>
      <c r="P80" s="258" t="s">
        <v>245</v>
      </c>
      <c r="Q80" s="133"/>
      <c r="R80" s="134" t="str">
        <f>IF($J80="","",IF($J80&lt;=$L$2,$K80,IF($I80&lt;=$L$2,NETWORKDAYS($I80,$L$2,holiday!$C$3:$C$10)/NETWORKDAYS($I80,$J80,holiday!$C$3:$C$10)*$K80,0)))</f>
        <v/>
      </c>
      <c r="S80" s="134" t="str">
        <f t="shared" si="42"/>
        <v/>
      </c>
      <c r="T80" s="134" t="str">
        <f t="shared" si="43"/>
        <v/>
      </c>
      <c r="U80" s="135"/>
      <c r="V80" s="133"/>
      <c r="W80" s="133"/>
      <c r="Y80" s="136" t="str">
        <f t="shared" si="52"/>
        <v/>
      </c>
      <c r="Z80" s="137" t="str">
        <f t="shared" si="52"/>
        <v/>
      </c>
      <c r="AA80" s="137" t="str">
        <f t="shared" si="52"/>
        <v/>
      </c>
      <c r="AB80" s="137" t="str">
        <f t="shared" si="52"/>
        <v/>
      </c>
      <c r="AC80" s="137" t="str">
        <f t="shared" si="52"/>
        <v/>
      </c>
      <c r="AD80" s="137" t="str">
        <f t="shared" si="52"/>
        <v/>
      </c>
      <c r="AE80" s="137" t="str">
        <f t="shared" si="52"/>
        <v/>
      </c>
      <c r="AF80" s="137" t="str">
        <f t="shared" si="52"/>
        <v/>
      </c>
      <c r="AG80" s="137" t="str">
        <f t="shared" si="52"/>
        <v/>
      </c>
      <c r="AH80" s="137" t="str">
        <f t="shared" si="52"/>
        <v/>
      </c>
      <c r="AI80" s="137" t="str">
        <f t="shared" si="52"/>
        <v/>
      </c>
      <c r="AJ80" s="137" t="str">
        <f t="shared" si="52"/>
        <v/>
      </c>
      <c r="AK80" s="137" t="str">
        <f t="shared" ref="AK80:AN80" si="53">IF(AK$5&lt;&gt;"周日",IF(AK$5&lt;&gt;"周六",IF($L80="","",IF(AK$4&gt;=$L80,IF(AK$4&lt;=$M80,IF($O80=1,"★",""),""),"")),""),"")</f>
        <v/>
      </c>
      <c r="AL80" s="137" t="str">
        <f t="shared" si="53"/>
        <v/>
      </c>
      <c r="AM80" s="137" t="str">
        <f t="shared" si="53"/>
        <v/>
      </c>
      <c r="AN80" s="137" t="str">
        <f t="shared" si="53"/>
        <v/>
      </c>
      <c r="AO80" s="137" t="str">
        <f t="shared" si="50"/>
        <v/>
      </c>
      <c r="AP80" s="137" t="str">
        <f t="shared" si="50"/>
        <v/>
      </c>
      <c r="AQ80" s="137" t="str">
        <f t="shared" si="51"/>
        <v/>
      </c>
      <c r="AR80" s="137" t="str">
        <f t="shared" si="51"/>
        <v/>
      </c>
      <c r="AS80" s="137" t="str">
        <f t="shared" si="51"/>
        <v/>
      </c>
      <c r="AT80" s="137" t="str">
        <f t="shared" si="51"/>
        <v/>
      </c>
      <c r="AU80" s="137" t="str">
        <f t="shared" si="51"/>
        <v/>
      </c>
      <c r="AV80" s="137" t="str">
        <f t="shared" si="51"/>
        <v/>
      </c>
      <c r="AW80" s="137" t="str">
        <f t="shared" si="51"/>
        <v/>
      </c>
      <c r="AX80" s="137" t="str">
        <f t="shared" si="51"/>
        <v/>
      </c>
      <c r="AY80" s="137" t="str">
        <f t="shared" si="51"/>
        <v/>
      </c>
      <c r="AZ80" s="137" t="str">
        <f t="shared" si="51"/>
        <v/>
      </c>
      <c r="BA80" s="137" t="str">
        <f t="shared" si="51"/>
        <v/>
      </c>
      <c r="BB80" s="137" t="str">
        <f t="shared" si="51"/>
        <v/>
      </c>
      <c r="BC80" s="137" t="str">
        <f t="shared" si="51"/>
        <v/>
      </c>
      <c r="BD80" s="137" t="str">
        <f t="shared" si="51"/>
        <v/>
      </c>
      <c r="BE80" s="137" t="str">
        <f t="shared" si="37"/>
        <v/>
      </c>
      <c r="BF80" s="137" t="str">
        <f t="shared" si="37"/>
        <v/>
      </c>
      <c r="BG80" s="138" t="str">
        <f t="shared" si="7"/>
        <v/>
      </c>
    </row>
    <row r="81" spans="1:59" ht="16.8" outlineLevel="1">
      <c r="A81" s="206">
        <v>4</v>
      </c>
      <c r="B81" s="207">
        <v>2</v>
      </c>
      <c r="C81" s="207">
        <v>1</v>
      </c>
      <c r="D81" s="207"/>
      <c r="E81" s="208"/>
      <c r="F81" s="275" t="s">
        <v>280</v>
      </c>
      <c r="G81" s="263"/>
      <c r="H81" s="262"/>
      <c r="I81" s="210"/>
      <c r="J81" s="210"/>
      <c r="K81" s="211"/>
      <c r="L81" s="210"/>
      <c r="M81" s="210"/>
      <c r="N81" s="212"/>
      <c r="O81" s="213"/>
      <c r="P81" s="214"/>
      <c r="Q81" s="133"/>
      <c r="R81" s="134" t="str">
        <f>IF($J81="","",IF($J81&lt;=$L$2,$K81,IF($I81&lt;=$L$2,NETWORKDAYS($I81,$L$2,holiday!$C$3:$C$10)/NETWORKDAYS($I81,$J81,holiday!$C$3:$C$10)*$K81,0)))</f>
        <v/>
      </c>
      <c r="S81" s="134" t="str">
        <f t="shared" si="42"/>
        <v/>
      </c>
      <c r="T81" s="134" t="str">
        <f t="shared" si="43"/>
        <v/>
      </c>
      <c r="U81" s="135"/>
      <c r="V81" s="133"/>
      <c r="W81" s="133"/>
      <c r="Y81" s="136" t="str">
        <f t="shared" ref="Y81:AN85" si="54">IF(Y$5&lt;&gt;"周日",IF(Y$5&lt;&gt;"周六",IF($L81="","",IF(Y$4&gt;=$L81,IF(Y$4&lt;=$M81,IF($O81=1,"★",""),""),"")),""),"")</f>
        <v/>
      </c>
      <c r="Z81" s="137" t="str">
        <f t="shared" si="54"/>
        <v/>
      </c>
      <c r="AA81" s="137" t="str">
        <f t="shared" si="54"/>
        <v/>
      </c>
      <c r="AB81" s="137" t="str">
        <f t="shared" si="54"/>
        <v/>
      </c>
      <c r="AC81" s="137" t="str">
        <f t="shared" si="54"/>
        <v/>
      </c>
      <c r="AD81" s="137" t="str">
        <f t="shared" si="54"/>
        <v/>
      </c>
      <c r="AE81" s="137" t="str">
        <f t="shared" si="54"/>
        <v/>
      </c>
      <c r="AF81" s="137" t="str">
        <f t="shared" si="54"/>
        <v/>
      </c>
      <c r="AG81" s="137" t="str">
        <f t="shared" si="54"/>
        <v/>
      </c>
      <c r="AH81" s="137" t="str">
        <f t="shared" si="54"/>
        <v/>
      </c>
      <c r="AI81" s="137" t="str">
        <f t="shared" si="54"/>
        <v/>
      </c>
      <c r="AJ81" s="137" t="str">
        <f t="shared" si="54"/>
        <v/>
      </c>
      <c r="AK81" s="137" t="str">
        <f t="shared" si="54"/>
        <v/>
      </c>
      <c r="AL81" s="137" t="str">
        <f t="shared" si="54"/>
        <v/>
      </c>
      <c r="AM81" s="137" t="str">
        <f t="shared" si="54"/>
        <v/>
      </c>
      <c r="AN81" s="137" t="str">
        <f t="shared" si="54"/>
        <v/>
      </c>
      <c r="AO81" s="137" t="str">
        <f t="shared" si="50"/>
        <v/>
      </c>
      <c r="AP81" s="137" t="str">
        <f t="shared" si="50"/>
        <v/>
      </c>
      <c r="AQ81" s="137" t="str">
        <f t="shared" ref="AQ81:BD85" si="55">IF(AQ$5&lt;&gt;"周日",IF(AQ$5&lt;&gt;"周六",IF($L81="","",IF(AQ$4&gt;=$L81,IF(AQ$4&lt;=$M81,IF($O81=1,"★",""),""),"")),""),"")</f>
        <v/>
      </c>
      <c r="AR81" s="137" t="str">
        <f t="shared" si="55"/>
        <v/>
      </c>
      <c r="AS81" s="137" t="str">
        <f t="shared" si="55"/>
        <v/>
      </c>
      <c r="AT81" s="137" t="str">
        <f t="shared" si="55"/>
        <v/>
      </c>
      <c r="AU81" s="137" t="str">
        <f t="shared" si="55"/>
        <v/>
      </c>
      <c r="AV81" s="137" t="str">
        <f t="shared" si="55"/>
        <v/>
      </c>
      <c r="AW81" s="137" t="str">
        <f t="shared" si="55"/>
        <v/>
      </c>
      <c r="AX81" s="137" t="str">
        <f t="shared" si="55"/>
        <v/>
      </c>
      <c r="AY81" s="137" t="str">
        <f t="shared" si="55"/>
        <v/>
      </c>
      <c r="AZ81" s="137" t="str">
        <f t="shared" si="55"/>
        <v/>
      </c>
      <c r="BA81" s="137" t="str">
        <f t="shared" si="55"/>
        <v/>
      </c>
      <c r="BB81" s="137" t="str">
        <f t="shared" si="55"/>
        <v/>
      </c>
      <c r="BC81" s="137" t="str">
        <f t="shared" si="55"/>
        <v/>
      </c>
      <c r="BD81" s="137" t="str">
        <f t="shared" si="55"/>
        <v/>
      </c>
      <c r="BE81" s="137" t="str">
        <f t="shared" si="37"/>
        <v/>
      </c>
      <c r="BF81" s="137" t="str">
        <f t="shared" si="37"/>
        <v/>
      </c>
      <c r="BG81" s="138" t="str">
        <f t="shared" si="7"/>
        <v/>
      </c>
    </row>
    <row r="82" spans="1:59" ht="16.8" outlineLevel="1">
      <c r="A82" s="206">
        <v>4</v>
      </c>
      <c r="B82" s="207">
        <v>2</v>
      </c>
      <c r="C82" s="207">
        <v>2</v>
      </c>
      <c r="D82" s="207"/>
      <c r="E82" s="208"/>
      <c r="F82" s="260"/>
      <c r="G82" s="263"/>
      <c r="H82" s="262"/>
      <c r="I82" s="210"/>
      <c r="J82" s="210"/>
      <c r="K82" s="211"/>
      <c r="L82" s="210"/>
      <c r="M82" s="210"/>
      <c r="N82" s="212"/>
      <c r="O82" s="213"/>
      <c r="P82" s="214"/>
      <c r="Q82" s="133"/>
      <c r="R82" s="134" t="str">
        <f>IF($J82="","",IF($J82&lt;=$L$2,$K82,IF($I82&lt;=$L$2,NETWORKDAYS($I82,$L$2,holiday!$C$3:$C$10)/NETWORKDAYS($I82,$J82,holiday!$C$3:$C$10)*$K82,0)))</f>
        <v/>
      </c>
      <c r="S82" s="134" t="str">
        <f t="shared" si="42"/>
        <v/>
      </c>
      <c r="T82" s="134" t="str">
        <f t="shared" si="43"/>
        <v/>
      </c>
      <c r="U82" s="135"/>
      <c r="V82" s="133"/>
      <c r="W82" s="133"/>
      <c r="Y82" s="136" t="str">
        <f t="shared" si="54"/>
        <v/>
      </c>
      <c r="Z82" s="137" t="str">
        <f t="shared" si="54"/>
        <v/>
      </c>
      <c r="AA82" s="137" t="str">
        <f t="shared" si="54"/>
        <v/>
      </c>
      <c r="AB82" s="137" t="str">
        <f t="shared" si="54"/>
        <v/>
      </c>
      <c r="AC82" s="137" t="str">
        <f t="shared" si="54"/>
        <v/>
      </c>
      <c r="AD82" s="137" t="str">
        <f t="shared" si="54"/>
        <v/>
      </c>
      <c r="AE82" s="137" t="str">
        <f t="shared" si="54"/>
        <v/>
      </c>
      <c r="AF82" s="137" t="str">
        <f t="shared" si="54"/>
        <v/>
      </c>
      <c r="AG82" s="137" t="str">
        <f t="shared" si="54"/>
        <v/>
      </c>
      <c r="AH82" s="137" t="str">
        <f t="shared" si="54"/>
        <v/>
      </c>
      <c r="AI82" s="137" t="str">
        <f t="shared" si="54"/>
        <v/>
      </c>
      <c r="AJ82" s="137" t="str">
        <f t="shared" si="54"/>
        <v/>
      </c>
      <c r="AK82" s="137" t="str">
        <f t="shared" si="54"/>
        <v/>
      </c>
      <c r="AL82" s="137" t="str">
        <f t="shared" si="54"/>
        <v/>
      </c>
      <c r="AM82" s="137" t="str">
        <f t="shared" si="54"/>
        <v/>
      </c>
      <c r="AN82" s="137" t="str">
        <f t="shared" si="54"/>
        <v/>
      </c>
      <c r="AO82" s="137" t="str">
        <f t="shared" si="50"/>
        <v/>
      </c>
      <c r="AP82" s="137" t="str">
        <f t="shared" si="50"/>
        <v/>
      </c>
      <c r="AQ82" s="137" t="str">
        <f t="shared" si="55"/>
        <v/>
      </c>
      <c r="AR82" s="137" t="str">
        <f t="shared" si="55"/>
        <v/>
      </c>
      <c r="AS82" s="137" t="str">
        <f t="shared" si="55"/>
        <v/>
      </c>
      <c r="AT82" s="137" t="str">
        <f t="shared" si="55"/>
        <v/>
      </c>
      <c r="AU82" s="137" t="str">
        <f t="shared" si="55"/>
        <v/>
      </c>
      <c r="AV82" s="137" t="str">
        <f t="shared" si="55"/>
        <v/>
      </c>
      <c r="AW82" s="137" t="str">
        <f t="shared" si="55"/>
        <v/>
      </c>
      <c r="AX82" s="137" t="str">
        <f t="shared" si="55"/>
        <v/>
      </c>
      <c r="AY82" s="137" t="str">
        <f t="shared" si="55"/>
        <v/>
      </c>
      <c r="AZ82" s="137" t="str">
        <f t="shared" si="55"/>
        <v/>
      </c>
      <c r="BA82" s="137" t="str">
        <f t="shared" si="55"/>
        <v/>
      </c>
      <c r="BB82" s="137" t="str">
        <f t="shared" si="55"/>
        <v/>
      </c>
      <c r="BC82" s="137" t="str">
        <f t="shared" si="55"/>
        <v/>
      </c>
      <c r="BD82" s="137" t="str">
        <f t="shared" si="55"/>
        <v/>
      </c>
      <c r="BE82" s="137" t="str">
        <f t="shared" si="37"/>
        <v/>
      </c>
      <c r="BF82" s="137" t="str">
        <f t="shared" si="37"/>
        <v/>
      </c>
      <c r="BG82" s="138" t="str">
        <f t="shared" si="7"/>
        <v/>
      </c>
    </row>
    <row r="83" spans="1:59" ht="16.8" outlineLevel="1">
      <c r="A83" s="248">
        <v>4</v>
      </c>
      <c r="B83" s="249">
        <v>3</v>
      </c>
      <c r="C83" s="249"/>
      <c r="D83" s="249"/>
      <c r="E83" s="250"/>
      <c r="F83" s="259" t="s">
        <v>204</v>
      </c>
      <c r="G83" s="251"/>
      <c r="H83" s="252"/>
      <c r="I83" s="253"/>
      <c r="J83" s="253"/>
      <c r="K83" s="254"/>
      <c r="L83" s="255"/>
      <c r="M83" s="256"/>
      <c r="N83" s="257"/>
      <c r="O83" s="256"/>
      <c r="P83" s="258" t="s">
        <v>245</v>
      </c>
      <c r="Q83" s="133"/>
      <c r="R83" s="134" t="str">
        <f>IF($J83="","",IF($J83&lt;=$L$2,$K83,IF($I83&lt;=$L$2,NETWORKDAYS($I83,$L$2,holiday!$C$3:$C$10)/NETWORKDAYS($I83,$J83,holiday!$C$3:$C$10)*$K83,0)))</f>
        <v/>
      </c>
      <c r="S83" s="134" t="str">
        <f t="shared" si="42"/>
        <v/>
      </c>
      <c r="T83" s="134" t="str">
        <f t="shared" si="43"/>
        <v/>
      </c>
      <c r="U83" s="135"/>
      <c r="V83" s="133"/>
      <c r="W83" s="133"/>
      <c r="Y83" s="136" t="str">
        <f t="shared" si="54"/>
        <v/>
      </c>
      <c r="Z83" s="137" t="str">
        <f t="shared" si="54"/>
        <v/>
      </c>
      <c r="AA83" s="137" t="str">
        <f t="shared" si="54"/>
        <v/>
      </c>
      <c r="AB83" s="137" t="str">
        <f t="shared" si="54"/>
        <v/>
      </c>
      <c r="AC83" s="137" t="str">
        <f t="shared" si="54"/>
        <v/>
      </c>
      <c r="AD83" s="137" t="str">
        <f t="shared" si="54"/>
        <v/>
      </c>
      <c r="AE83" s="137" t="str">
        <f t="shared" si="54"/>
        <v/>
      </c>
      <c r="AF83" s="137" t="str">
        <f t="shared" si="54"/>
        <v/>
      </c>
      <c r="AG83" s="137" t="str">
        <f t="shared" si="54"/>
        <v/>
      </c>
      <c r="AH83" s="137" t="str">
        <f t="shared" si="54"/>
        <v/>
      </c>
      <c r="AI83" s="137" t="str">
        <f t="shared" si="54"/>
        <v/>
      </c>
      <c r="AJ83" s="137" t="str">
        <f t="shared" si="54"/>
        <v/>
      </c>
      <c r="AK83" s="137" t="str">
        <f t="shared" si="54"/>
        <v/>
      </c>
      <c r="AL83" s="137" t="str">
        <f t="shared" si="54"/>
        <v/>
      </c>
      <c r="AM83" s="137" t="str">
        <f t="shared" si="54"/>
        <v/>
      </c>
      <c r="AN83" s="137" t="str">
        <f t="shared" si="54"/>
        <v/>
      </c>
      <c r="AO83" s="137" t="str">
        <f t="shared" si="50"/>
        <v/>
      </c>
      <c r="AP83" s="137" t="str">
        <f t="shared" si="50"/>
        <v/>
      </c>
      <c r="AQ83" s="137" t="str">
        <f t="shared" si="55"/>
        <v/>
      </c>
      <c r="AR83" s="137" t="str">
        <f t="shared" si="55"/>
        <v/>
      </c>
      <c r="AS83" s="137" t="str">
        <f t="shared" si="55"/>
        <v/>
      </c>
      <c r="AT83" s="137" t="str">
        <f t="shared" si="55"/>
        <v/>
      </c>
      <c r="AU83" s="137" t="str">
        <f t="shared" si="55"/>
        <v/>
      </c>
      <c r="AV83" s="137" t="str">
        <f t="shared" si="55"/>
        <v/>
      </c>
      <c r="AW83" s="137" t="str">
        <f t="shared" si="55"/>
        <v/>
      </c>
      <c r="AX83" s="137" t="str">
        <f t="shared" si="55"/>
        <v/>
      </c>
      <c r="AY83" s="137" t="str">
        <f t="shared" si="55"/>
        <v/>
      </c>
      <c r="AZ83" s="137" t="str">
        <f t="shared" si="55"/>
        <v/>
      </c>
      <c r="BA83" s="137" t="str">
        <f t="shared" si="55"/>
        <v/>
      </c>
      <c r="BB83" s="137" t="str">
        <f t="shared" si="55"/>
        <v/>
      </c>
      <c r="BC83" s="137" t="str">
        <f t="shared" si="55"/>
        <v/>
      </c>
      <c r="BD83" s="137" t="str">
        <f t="shared" si="55"/>
        <v/>
      </c>
      <c r="BE83" s="137" t="str">
        <f t="shared" si="37"/>
        <v/>
      </c>
      <c r="BF83" s="137" t="str">
        <f t="shared" si="37"/>
        <v/>
      </c>
      <c r="BG83" s="138" t="str">
        <f t="shared" si="7"/>
        <v/>
      </c>
    </row>
    <row r="84" spans="1:59" ht="16.8" outlineLevel="1">
      <c r="A84" s="206">
        <v>4</v>
      </c>
      <c r="B84" s="207">
        <v>3</v>
      </c>
      <c r="C84" s="207">
        <v>1</v>
      </c>
      <c r="D84" s="207"/>
      <c r="E84" s="208"/>
      <c r="F84" s="275" t="s">
        <v>205</v>
      </c>
      <c r="G84" s="263"/>
      <c r="H84" s="277"/>
      <c r="I84" s="210"/>
      <c r="J84" s="210"/>
      <c r="K84" s="211"/>
      <c r="L84" s="210"/>
      <c r="M84" s="210"/>
      <c r="N84" s="212"/>
      <c r="O84" s="213"/>
      <c r="P84" s="214"/>
      <c r="Q84" s="133"/>
      <c r="R84" s="134" t="str">
        <f>IF($J84="","",IF($J84&lt;=$L$2,$K84,IF($I84&lt;=$L$2,NETWORKDAYS($I84,$L$2,holiday!$C$3:$C$10)/NETWORKDAYS($I84,$J84,holiday!$C$3:$C$10)*$K84,0)))</f>
        <v/>
      </c>
      <c r="S84" s="134" t="str">
        <f t="shared" si="42"/>
        <v/>
      </c>
      <c r="T84" s="134" t="str">
        <f t="shared" si="43"/>
        <v/>
      </c>
      <c r="U84" s="135"/>
      <c r="V84" s="133"/>
      <c r="W84" s="133"/>
      <c r="Y84" s="136" t="str">
        <f t="shared" si="54"/>
        <v/>
      </c>
      <c r="Z84" s="137" t="str">
        <f t="shared" si="54"/>
        <v/>
      </c>
      <c r="AA84" s="137" t="str">
        <f t="shared" si="54"/>
        <v/>
      </c>
      <c r="AB84" s="137" t="str">
        <f t="shared" si="54"/>
        <v/>
      </c>
      <c r="AC84" s="137" t="str">
        <f t="shared" si="54"/>
        <v/>
      </c>
      <c r="AD84" s="137" t="str">
        <f t="shared" si="54"/>
        <v/>
      </c>
      <c r="AE84" s="137" t="str">
        <f t="shared" si="54"/>
        <v/>
      </c>
      <c r="AF84" s="137" t="str">
        <f t="shared" si="54"/>
        <v/>
      </c>
      <c r="AG84" s="137" t="str">
        <f t="shared" si="54"/>
        <v/>
      </c>
      <c r="AH84" s="137" t="str">
        <f t="shared" si="54"/>
        <v/>
      </c>
      <c r="AI84" s="137" t="str">
        <f t="shared" si="54"/>
        <v/>
      </c>
      <c r="AJ84" s="137" t="str">
        <f t="shared" si="54"/>
        <v/>
      </c>
      <c r="AK84" s="137" t="str">
        <f t="shared" si="54"/>
        <v/>
      </c>
      <c r="AL84" s="137" t="str">
        <f t="shared" si="54"/>
        <v/>
      </c>
      <c r="AM84" s="137" t="str">
        <f t="shared" si="54"/>
        <v/>
      </c>
      <c r="AN84" s="137" t="str">
        <f t="shared" si="54"/>
        <v/>
      </c>
      <c r="AO84" s="137" t="str">
        <f t="shared" si="50"/>
        <v/>
      </c>
      <c r="AP84" s="137" t="str">
        <f t="shared" si="50"/>
        <v/>
      </c>
      <c r="AQ84" s="137" t="str">
        <f t="shared" si="55"/>
        <v/>
      </c>
      <c r="AR84" s="137" t="str">
        <f t="shared" si="55"/>
        <v/>
      </c>
      <c r="AS84" s="137" t="str">
        <f t="shared" si="55"/>
        <v/>
      </c>
      <c r="AT84" s="137" t="str">
        <f t="shared" si="55"/>
        <v/>
      </c>
      <c r="AU84" s="137" t="str">
        <f t="shared" si="55"/>
        <v/>
      </c>
      <c r="AV84" s="137" t="str">
        <f t="shared" si="55"/>
        <v/>
      </c>
      <c r="AW84" s="137" t="str">
        <f t="shared" si="55"/>
        <v/>
      </c>
      <c r="AX84" s="137" t="str">
        <f t="shared" si="55"/>
        <v/>
      </c>
      <c r="AY84" s="137" t="str">
        <f t="shared" si="55"/>
        <v/>
      </c>
      <c r="AZ84" s="137" t="str">
        <f t="shared" si="55"/>
        <v/>
      </c>
      <c r="BA84" s="137" t="str">
        <f t="shared" si="55"/>
        <v/>
      </c>
      <c r="BB84" s="137" t="str">
        <f t="shared" si="55"/>
        <v/>
      </c>
      <c r="BC84" s="137" t="str">
        <f t="shared" si="55"/>
        <v/>
      </c>
      <c r="BD84" s="137" t="str">
        <f t="shared" si="55"/>
        <v/>
      </c>
      <c r="BE84" s="137" t="str">
        <f t="shared" si="37"/>
        <v/>
      </c>
      <c r="BF84" s="137" t="str">
        <f t="shared" si="37"/>
        <v/>
      </c>
      <c r="BG84" s="138" t="str">
        <f t="shared" si="7"/>
        <v/>
      </c>
    </row>
    <row r="85" spans="1:59" ht="16.8" outlineLevel="1">
      <c r="A85" s="206">
        <v>4</v>
      </c>
      <c r="B85" s="207">
        <v>3</v>
      </c>
      <c r="C85" s="207">
        <v>2</v>
      </c>
      <c r="D85" s="207"/>
      <c r="E85" s="208"/>
      <c r="F85" s="275"/>
      <c r="G85" s="261"/>
      <c r="H85" s="262"/>
      <c r="I85" s="210"/>
      <c r="J85" s="210"/>
      <c r="K85" s="211"/>
      <c r="L85" s="210"/>
      <c r="M85" s="210"/>
      <c r="N85" s="212"/>
      <c r="O85" s="213"/>
      <c r="P85" s="214"/>
      <c r="Q85" s="133"/>
      <c r="R85" s="134" t="str">
        <f>IF($J85="","",IF($J85&lt;=$L$2,$K85,IF($I85&lt;=$L$2,NETWORKDAYS($I85,$L$2,holiday!$C$3:$C$10)/NETWORKDAYS($I85,$J85,holiday!$C$3:$C$10)*$K85,0)))</f>
        <v/>
      </c>
      <c r="S85" s="134" t="str">
        <f t="shared" si="42"/>
        <v/>
      </c>
      <c r="T85" s="134" t="str">
        <f t="shared" si="43"/>
        <v/>
      </c>
      <c r="U85" s="135"/>
      <c r="V85" s="133"/>
      <c r="W85" s="133"/>
      <c r="Y85" s="136" t="str">
        <f t="shared" si="54"/>
        <v/>
      </c>
      <c r="Z85" s="137" t="str">
        <f t="shared" si="54"/>
        <v/>
      </c>
      <c r="AA85" s="137" t="str">
        <f t="shared" si="54"/>
        <v/>
      </c>
      <c r="AB85" s="137" t="str">
        <f t="shared" si="54"/>
        <v/>
      </c>
      <c r="AC85" s="137" t="str">
        <f t="shared" si="54"/>
        <v/>
      </c>
      <c r="AD85" s="137" t="str">
        <f t="shared" si="54"/>
        <v/>
      </c>
      <c r="AE85" s="137" t="str">
        <f t="shared" si="54"/>
        <v/>
      </c>
      <c r="AF85" s="137" t="str">
        <f t="shared" si="54"/>
        <v/>
      </c>
      <c r="AG85" s="137" t="str">
        <f t="shared" si="54"/>
        <v/>
      </c>
      <c r="AH85" s="137" t="str">
        <f t="shared" si="54"/>
        <v/>
      </c>
      <c r="AI85" s="137" t="str">
        <f t="shared" si="54"/>
        <v/>
      </c>
      <c r="AJ85" s="137" t="str">
        <f t="shared" si="54"/>
        <v/>
      </c>
      <c r="AK85" s="137" t="str">
        <f t="shared" si="54"/>
        <v/>
      </c>
      <c r="AL85" s="137" t="str">
        <f t="shared" si="54"/>
        <v/>
      </c>
      <c r="AM85" s="137" t="str">
        <f t="shared" si="54"/>
        <v/>
      </c>
      <c r="AN85" s="137" t="str">
        <f t="shared" si="54"/>
        <v/>
      </c>
      <c r="AO85" s="137" t="str">
        <f t="shared" si="50"/>
        <v/>
      </c>
      <c r="AP85" s="137" t="str">
        <f t="shared" si="50"/>
        <v/>
      </c>
      <c r="AQ85" s="137" t="str">
        <f t="shared" si="55"/>
        <v/>
      </c>
      <c r="AR85" s="137" t="str">
        <f t="shared" si="55"/>
        <v/>
      </c>
      <c r="AS85" s="137" t="str">
        <f t="shared" si="55"/>
        <v/>
      </c>
      <c r="AT85" s="137" t="str">
        <f t="shared" si="55"/>
        <v/>
      </c>
      <c r="AU85" s="137" t="str">
        <f t="shared" si="55"/>
        <v/>
      </c>
      <c r="AV85" s="137" t="str">
        <f t="shared" si="55"/>
        <v/>
      </c>
      <c r="AW85" s="137" t="str">
        <f t="shared" si="55"/>
        <v/>
      </c>
      <c r="AX85" s="137" t="str">
        <f t="shared" si="55"/>
        <v/>
      </c>
      <c r="AY85" s="137" t="str">
        <f t="shared" si="55"/>
        <v/>
      </c>
      <c r="AZ85" s="137" t="str">
        <f t="shared" si="55"/>
        <v/>
      </c>
      <c r="BA85" s="137" t="str">
        <f t="shared" si="55"/>
        <v/>
      </c>
      <c r="BB85" s="137" t="str">
        <f t="shared" si="55"/>
        <v/>
      </c>
      <c r="BC85" s="137" t="str">
        <f t="shared" si="55"/>
        <v/>
      </c>
      <c r="BD85" s="137" t="str">
        <f t="shared" si="55"/>
        <v/>
      </c>
      <c r="BE85" s="137" t="str">
        <f t="shared" si="37"/>
        <v/>
      </c>
      <c r="BF85" s="137" t="str">
        <f t="shared" si="37"/>
        <v/>
      </c>
      <c r="BG85" s="138" t="str">
        <f t="shared" si="7"/>
        <v/>
      </c>
    </row>
    <row r="86" spans="1:59" ht="16.8">
      <c r="A86" s="236">
        <v>5</v>
      </c>
      <c r="B86" s="237"/>
      <c r="C86" s="237"/>
      <c r="D86" s="237"/>
      <c r="E86" s="238"/>
      <c r="F86" s="239" t="s">
        <v>271</v>
      </c>
      <c r="G86" s="240"/>
      <c r="H86" s="241"/>
      <c r="I86" s="242">
        <v>43794</v>
      </c>
      <c r="J86" s="242">
        <v>43802</v>
      </c>
      <c r="K86" s="243"/>
      <c r="L86" s="244"/>
      <c r="M86" s="245"/>
      <c r="N86" s="246"/>
      <c r="O86" s="245"/>
      <c r="P86" s="247"/>
      <c r="Q86" s="133"/>
      <c r="R86" s="134">
        <f>IF($J86="","",IF($J86&lt;=$L$2,$K86,IF($I86&lt;=$L$2,NETWORKDAYS($I86,$L$2,holiday!$C$3:$C$10)/NETWORKDAYS($I86,$J86,holiday!$C$3:$C$10)*$K86,0)))</f>
        <v>0</v>
      </c>
      <c r="S86" s="134">
        <f t="shared" si="42"/>
        <v>0</v>
      </c>
      <c r="T86" s="134">
        <f t="shared" si="43"/>
        <v>0</v>
      </c>
      <c r="U86" s="135"/>
      <c r="V86" s="133"/>
      <c r="W86" s="133"/>
      <c r="Y86" s="136" t="str">
        <f t="shared" ref="Y86:AN103" si="56">IF(Y$5&lt;&gt;"周日",IF(Y$5&lt;&gt;"周六",IF($L86="","",IF(Y$4&gt;=$L86,IF(Y$4&lt;=$M86,IF($O86=1,"★",""),""),"")),""),"")</f>
        <v/>
      </c>
      <c r="Z86" s="137" t="str">
        <f t="shared" si="56"/>
        <v/>
      </c>
      <c r="AA86" s="137" t="str">
        <f t="shared" si="56"/>
        <v/>
      </c>
      <c r="AB86" s="137" t="str">
        <f t="shared" si="56"/>
        <v/>
      </c>
      <c r="AC86" s="137" t="str">
        <f t="shared" si="56"/>
        <v/>
      </c>
      <c r="AD86" s="137" t="str">
        <f t="shared" si="56"/>
        <v/>
      </c>
      <c r="AE86" s="137" t="str">
        <f t="shared" si="56"/>
        <v/>
      </c>
      <c r="AF86" s="137" t="str">
        <f t="shared" si="56"/>
        <v/>
      </c>
      <c r="AG86" s="137" t="str">
        <f t="shared" si="56"/>
        <v/>
      </c>
      <c r="AH86" s="137" t="str">
        <f t="shared" si="56"/>
        <v/>
      </c>
      <c r="AI86" s="137" t="str">
        <f t="shared" si="56"/>
        <v/>
      </c>
      <c r="AJ86" s="137" t="str">
        <f t="shared" si="56"/>
        <v/>
      </c>
      <c r="AK86" s="137" t="str">
        <f t="shared" si="56"/>
        <v/>
      </c>
      <c r="AL86" s="137" t="str">
        <f t="shared" si="56"/>
        <v/>
      </c>
      <c r="AM86" s="137" t="str">
        <f t="shared" si="56"/>
        <v/>
      </c>
      <c r="AN86" s="137" t="str">
        <f t="shared" si="56"/>
        <v/>
      </c>
      <c r="AO86" s="137" t="str">
        <f t="shared" ref="AO86:BD103" si="57">IF(AO$5&lt;&gt;"周日",IF(AO$5&lt;&gt;"周六",IF($L86="","",IF(AO$4&gt;=$L86,IF(AO$4&lt;=$M86,IF($O86=1,"★",""),""),"")),""),"")</f>
        <v/>
      </c>
      <c r="AP86" s="137" t="str">
        <f t="shared" si="57"/>
        <v/>
      </c>
      <c r="AQ86" s="137" t="str">
        <f t="shared" si="57"/>
        <v/>
      </c>
      <c r="AR86" s="137" t="str">
        <f t="shared" si="57"/>
        <v/>
      </c>
      <c r="AS86" s="137" t="str">
        <f t="shared" si="57"/>
        <v/>
      </c>
      <c r="AT86" s="137" t="str">
        <f t="shared" si="57"/>
        <v/>
      </c>
      <c r="AU86" s="137" t="str">
        <f t="shared" si="57"/>
        <v/>
      </c>
      <c r="AV86" s="137" t="str">
        <f t="shared" si="57"/>
        <v/>
      </c>
      <c r="AW86" s="137" t="str">
        <f t="shared" si="57"/>
        <v/>
      </c>
      <c r="AX86" s="137" t="str">
        <f t="shared" si="57"/>
        <v/>
      </c>
      <c r="AY86" s="137" t="str">
        <f t="shared" si="57"/>
        <v/>
      </c>
      <c r="AZ86" s="137" t="str">
        <f t="shared" si="57"/>
        <v/>
      </c>
      <c r="BA86" s="137" t="str">
        <f t="shared" si="57"/>
        <v/>
      </c>
      <c r="BB86" s="137" t="str">
        <f t="shared" si="57"/>
        <v/>
      </c>
      <c r="BC86" s="137" t="str">
        <f t="shared" si="57"/>
        <v/>
      </c>
      <c r="BD86" s="137" t="str">
        <f t="shared" si="57"/>
        <v/>
      </c>
      <c r="BE86" s="137" t="str">
        <f t="shared" ref="BE86:BG103" si="58">IF(BE$5&lt;&gt;"周日",IF(BE$5&lt;&gt;"周六",IF($L86="","",IF(BE$4&gt;=$L86,IF(BE$4&lt;=$M86,IF($O86=1,"★",""),""),"")),""),"")</f>
        <v/>
      </c>
      <c r="BF86" s="137" t="str">
        <f t="shared" si="58"/>
        <v/>
      </c>
      <c r="BG86" s="138" t="str">
        <f t="shared" si="7"/>
        <v/>
      </c>
    </row>
    <row r="87" spans="1:59" ht="16.8">
      <c r="A87" s="248">
        <v>5</v>
      </c>
      <c r="B87" s="249">
        <v>1</v>
      </c>
      <c r="C87" s="249"/>
      <c r="D87" s="249"/>
      <c r="E87" s="250"/>
      <c r="F87" s="259" t="s">
        <v>201</v>
      </c>
      <c r="G87" s="251"/>
      <c r="H87" s="252"/>
      <c r="I87" s="253">
        <v>43794</v>
      </c>
      <c r="J87" s="253">
        <v>43802</v>
      </c>
      <c r="K87" s="254"/>
      <c r="L87" s="255"/>
      <c r="M87" s="256"/>
      <c r="N87" s="257"/>
      <c r="O87" s="256"/>
      <c r="P87" s="258"/>
      <c r="Q87" s="133"/>
      <c r="R87" s="134">
        <f>IF($J87="","",IF($J87&lt;=$L$2,$K87,IF($I87&lt;=$L$2,NETWORKDAYS($I87,$L$2,holiday!$C$3:$C$10)/NETWORKDAYS($I87,$J87,holiday!$C$3:$C$10)*$K87,0)))</f>
        <v>0</v>
      </c>
      <c r="S87" s="134">
        <f t="shared" si="42"/>
        <v>0</v>
      </c>
      <c r="T87" s="134">
        <f t="shared" si="43"/>
        <v>0</v>
      </c>
      <c r="U87" s="135"/>
      <c r="V87" s="133"/>
      <c r="W87" s="133"/>
      <c r="Y87" s="136" t="str">
        <f t="shared" si="56"/>
        <v/>
      </c>
      <c r="Z87" s="137" t="str">
        <f t="shared" si="56"/>
        <v/>
      </c>
      <c r="AA87" s="137" t="str">
        <f t="shared" si="56"/>
        <v/>
      </c>
      <c r="AB87" s="137" t="str">
        <f t="shared" si="56"/>
        <v/>
      </c>
      <c r="AC87" s="137" t="str">
        <f t="shared" si="56"/>
        <v/>
      </c>
      <c r="AD87" s="137" t="str">
        <f t="shared" si="56"/>
        <v/>
      </c>
      <c r="AE87" s="137" t="str">
        <f t="shared" si="56"/>
        <v/>
      </c>
      <c r="AF87" s="137" t="str">
        <f t="shared" si="56"/>
        <v/>
      </c>
      <c r="AG87" s="137" t="str">
        <f t="shared" si="56"/>
        <v/>
      </c>
      <c r="AH87" s="137" t="str">
        <f t="shared" si="56"/>
        <v/>
      </c>
      <c r="AI87" s="137" t="str">
        <f t="shared" si="56"/>
        <v/>
      </c>
      <c r="AJ87" s="137" t="str">
        <f t="shared" si="56"/>
        <v/>
      </c>
      <c r="AK87" s="137" t="str">
        <f t="shared" ref="AK87:AP87" si="59">IF(AK$5&lt;&gt;"周日",IF(AK$5&lt;&gt;"周六",IF($L87="","",IF(AK$4&gt;=$L87,IF(AK$4&lt;=$M87,IF($O87=1,"★",""),""),"")),""),"")</f>
        <v/>
      </c>
      <c r="AL87" s="137" t="str">
        <f t="shared" si="59"/>
        <v/>
      </c>
      <c r="AM87" s="137" t="str">
        <f t="shared" si="59"/>
        <v/>
      </c>
      <c r="AN87" s="137" t="str">
        <f t="shared" si="59"/>
        <v/>
      </c>
      <c r="AO87" s="137" t="str">
        <f t="shared" si="59"/>
        <v/>
      </c>
      <c r="AP87" s="137" t="str">
        <f t="shared" si="59"/>
        <v/>
      </c>
      <c r="AQ87" s="137" t="str">
        <f t="shared" si="57"/>
        <v/>
      </c>
      <c r="AR87" s="137" t="str">
        <f t="shared" si="57"/>
        <v/>
      </c>
      <c r="AS87" s="137" t="str">
        <f t="shared" si="57"/>
        <v/>
      </c>
      <c r="AT87" s="137" t="str">
        <f t="shared" si="57"/>
        <v/>
      </c>
      <c r="AU87" s="137" t="str">
        <f t="shared" si="57"/>
        <v/>
      </c>
      <c r="AV87" s="137" t="str">
        <f t="shared" si="57"/>
        <v/>
      </c>
      <c r="AW87" s="137" t="str">
        <f t="shared" si="57"/>
        <v/>
      </c>
      <c r="AX87" s="137" t="str">
        <f t="shared" si="57"/>
        <v/>
      </c>
      <c r="AY87" s="137" t="str">
        <f t="shared" si="57"/>
        <v/>
      </c>
      <c r="AZ87" s="137" t="str">
        <f t="shared" si="57"/>
        <v/>
      </c>
      <c r="BA87" s="137" t="str">
        <f t="shared" si="57"/>
        <v/>
      </c>
      <c r="BB87" s="137" t="str">
        <f t="shared" si="57"/>
        <v/>
      </c>
      <c r="BC87" s="137" t="str">
        <f t="shared" si="57"/>
        <v/>
      </c>
      <c r="BD87" s="137" t="str">
        <f t="shared" si="57"/>
        <v/>
      </c>
      <c r="BE87" s="137" t="str">
        <f t="shared" si="37"/>
        <v/>
      </c>
      <c r="BF87" s="137" t="str">
        <f t="shared" si="37"/>
        <v/>
      </c>
      <c r="BG87" s="138" t="str">
        <f t="shared" si="7"/>
        <v/>
      </c>
    </row>
    <row r="88" spans="1:59" ht="16.8">
      <c r="A88" s="165">
        <v>5</v>
      </c>
      <c r="B88" s="166">
        <v>1</v>
      </c>
      <c r="C88" s="166">
        <v>1</v>
      </c>
      <c r="D88" s="166"/>
      <c r="E88" s="167"/>
      <c r="F88" s="235" t="s">
        <v>297</v>
      </c>
      <c r="G88" s="233" t="s">
        <v>281</v>
      </c>
      <c r="H88" s="234" t="s">
        <v>217</v>
      </c>
      <c r="I88" s="169">
        <v>43794</v>
      </c>
      <c r="J88" s="169">
        <v>43798</v>
      </c>
      <c r="K88" s="170">
        <v>0</v>
      </c>
      <c r="L88" s="169"/>
      <c r="M88" s="169"/>
      <c r="N88" s="171"/>
      <c r="O88" s="172"/>
      <c r="P88" s="173"/>
      <c r="Q88" s="133"/>
      <c r="R88" s="134">
        <f>IF($J88="","",IF($J88&lt;=$L$2,$K88,IF($I88&lt;=$L$2,NETWORKDAYS($I88,$L$2,holiday!$C$3:$C$10)/NETWORKDAYS($I88,$J88,holiday!$C$3:$C$10)*$K88,0)))</f>
        <v>0</v>
      </c>
      <c r="S88" s="134">
        <f t="shared" si="42"/>
        <v>0</v>
      </c>
      <c r="T88" s="134">
        <f t="shared" si="43"/>
        <v>0</v>
      </c>
      <c r="U88" s="135"/>
      <c r="V88" s="133"/>
      <c r="W88" s="133"/>
      <c r="Y88" s="136" t="str">
        <f t="shared" si="56"/>
        <v/>
      </c>
      <c r="Z88" s="137" t="str">
        <f t="shared" si="56"/>
        <v/>
      </c>
      <c r="AA88" s="137" t="str">
        <f t="shared" si="56"/>
        <v/>
      </c>
      <c r="AB88" s="137" t="str">
        <f t="shared" si="56"/>
        <v/>
      </c>
      <c r="AC88" s="137" t="str">
        <f t="shared" si="56"/>
        <v/>
      </c>
      <c r="AD88" s="137" t="str">
        <f t="shared" si="56"/>
        <v/>
      </c>
      <c r="AE88" s="137" t="str">
        <f t="shared" si="56"/>
        <v/>
      </c>
      <c r="AF88" s="137" t="str">
        <f t="shared" si="56"/>
        <v/>
      </c>
      <c r="AG88" s="137" t="str">
        <f t="shared" si="56"/>
        <v/>
      </c>
      <c r="AH88" s="137" t="str">
        <f t="shared" si="56"/>
        <v/>
      </c>
      <c r="AI88" s="137" t="str">
        <f t="shared" si="56"/>
        <v/>
      </c>
      <c r="AJ88" s="137" t="str">
        <f t="shared" si="56"/>
        <v/>
      </c>
      <c r="AK88" s="137" t="str">
        <f t="shared" si="56"/>
        <v/>
      </c>
      <c r="AL88" s="137" t="str">
        <f t="shared" si="56"/>
        <v/>
      </c>
      <c r="AM88" s="137" t="str">
        <f t="shared" si="56"/>
        <v/>
      </c>
      <c r="AN88" s="137" t="str">
        <f t="shared" si="56"/>
        <v/>
      </c>
      <c r="AO88" s="137" t="str">
        <f t="shared" si="57"/>
        <v/>
      </c>
      <c r="AP88" s="137" t="str">
        <f t="shared" si="57"/>
        <v/>
      </c>
      <c r="AQ88" s="137" t="str">
        <f t="shared" si="57"/>
        <v/>
      </c>
      <c r="AR88" s="137" t="str">
        <f t="shared" si="57"/>
        <v/>
      </c>
      <c r="AS88" s="137" t="str">
        <f t="shared" si="57"/>
        <v/>
      </c>
      <c r="AT88" s="137" t="str">
        <f t="shared" si="57"/>
        <v/>
      </c>
      <c r="AU88" s="137" t="str">
        <f t="shared" si="57"/>
        <v/>
      </c>
      <c r="AV88" s="137" t="str">
        <f t="shared" si="57"/>
        <v/>
      </c>
      <c r="AW88" s="137" t="str">
        <f t="shared" si="57"/>
        <v/>
      </c>
      <c r="AX88" s="137" t="str">
        <f t="shared" si="57"/>
        <v/>
      </c>
      <c r="AY88" s="137" t="str">
        <f t="shared" si="57"/>
        <v/>
      </c>
      <c r="AZ88" s="137" t="str">
        <f t="shared" si="57"/>
        <v/>
      </c>
      <c r="BA88" s="137" t="str">
        <f t="shared" si="57"/>
        <v/>
      </c>
      <c r="BB88" s="137" t="str">
        <f t="shared" si="57"/>
        <v/>
      </c>
      <c r="BC88" s="137" t="str">
        <f t="shared" si="57"/>
        <v/>
      </c>
      <c r="BD88" s="137" t="str">
        <f t="shared" si="57"/>
        <v/>
      </c>
      <c r="BE88" s="137" t="str">
        <f t="shared" si="58"/>
        <v/>
      </c>
      <c r="BF88" s="137" t="str">
        <f t="shared" si="58"/>
        <v/>
      </c>
      <c r="BG88" s="138" t="str">
        <f t="shared" si="58"/>
        <v/>
      </c>
    </row>
    <row r="89" spans="1:59" ht="16.8">
      <c r="A89" s="165">
        <v>5</v>
      </c>
      <c r="B89" s="166">
        <v>1</v>
      </c>
      <c r="C89" s="166">
        <v>2</v>
      </c>
      <c r="D89" s="166"/>
      <c r="E89" s="167"/>
      <c r="F89" s="235" t="s">
        <v>298</v>
      </c>
      <c r="G89" s="233" t="s">
        <v>281</v>
      </c>
      <c r="H89" s="234" t="s">
        <v>217</v>
      </c>
      <c r="I89" s="169">
        <v>43794</v>
      </c>
      <c r="J89" s="169">
        <v>43798</v>
      </c>
      <c r="K89" s="170">
        <v>0</v>
      </c>
      <c r="L89" s="169"/>
      <c r="M89" s="169"/>
      <c r="N89" s="171"/>
      <c r="O89" s="172"/>
      <c r="P89" s="173"/>
      <c r="Q89" s="133"/>
      <c r="R89" s="134">
        <f>IF($J89="","",IF($J89&lt;=$L$2,$K89,IF($I89&lt;=$L$2,NETWORKDAYS($I89,$L$2,holiday!$C$3:$C$10)/NETWORKDAYS($I89,$J89,holiday!$C$3:$C$10)*$K89,0)))</f>
        <v>0</v>
      </c>
      <c r="S89" s="134">
        <f t="shared" si="42"/>
        <v>0</v>
      </c>
      <c r="T89" s="134">
        <f t="shared" si="43"/>
        <v>0</v>
      </c>
      <c r="U89" s="135"/>
      <c r="V89" s="133"/>
      <c r="W89" s="133"/>
      <c r="Y89" s="136" t="str">
        <f t="shared" si="56"/>
        <v/>
      </c>
      <c r="Z89" s="137" t="str">
        <f t="shared" si="56"/>
        <v/>
      </c>
      <c r="AA89" s="137" t="str">
        <f t="shared" si="56"/>
        <v/>
      </c>
      <c r="AB89" s="137" t="str">
        <f t="shared" si="56"/>
        <v/>
      </c>
      <c r="AC89" s="137" t="str">
        <f t="shared" si="56"/>
        <v/>
      </c>
      <c r="AD89" s="137" t="str">
        <f t="shared" si="56"/>
        <v/>
      </c>
      <c r="AE89" s="137" t="str">
        <f t="shared" si="56"/>
        <v/>
      </c>
      <c r="AF89" s="137" t="str">
        <f t="shared" si="56"/>
        <v/>
      </c>
      <c r="AG89" s="137" t="str">
        <f t="shared" si="56"/>
        <v/>
      </c>
      <c r="AH89" s="137" t="str">
        <f t="shared" si="56"/>
        <v/>
      </c>
      <c r="AI89" s="137" t="str">
        <f t="shared" si="56"/>
        <v/>
      </c>
      <c r="AJ89" s="137" t="str">
        <f t="shared" si="56"/>
        <v/>
      </c>
      <c r="AK89" s="137" t="str">
        <f t="shared" si="56"/>
        <v/>
      </c>
      <c r="AL89" s="137" t="str">
        <f t="shared" si="56"/>
        <v/>
      </c>
      <c r="AM89" s="137" t="str">
        <f t="shared" si="56"/>
        <v/>
      </c>
      <c r="AN89" s="137" t="str">
        <f t="shared" si="56"/>
        <v/>
      </c>
      <c r="AO89" s="137" t="str">
        <f t="shared" si="57"/>
        <v/>
      </c>
      <c r="AP89" s="137" t="str">
        <f t="shared" si="57"/>
        <v/>
      </c>
      <c r="AQ89" s="137" t="str">
        <f t="shared" si="57"/>
        <v/>
      </c>
      <c r="AR89" s="137" t="str">
        <f t="shared" si="57"/>
        <v/>
      </c>
      <c r="AS89" s="137" t="str">
        <f t="shared" si="57"/>
        <v/>
      </c>
      <c r="AT89" s="137" t="str">
        <f t="shared" si="57"/>
        <v/>
      </c>
      <c r="AU89" s="137" t="str">
        <f t="shared" si="57"/>
        <v/>
      </c>
      <c r="AV89" s="137" t="str">
        <f t="shared" si="57"/>
        <v/>
      </c>
      <c r="AW89" s="137" t="str">
        <f t="shared" si="57"/>
        <v/>
      </c>
      <c r="AX89" s="137" t="str">
        <f t="shared" si="57"/>
        <v/>
      </c>
      <c r="AY89" s="137" t="str">
        <f t="shared" si="57"/>
        <v/>
      </c>
      <c r="AZ89" s="137" t="str">
        <f t="shared" si="57"/>
        <v/>
      </c>
      <c r="BA89" s="137" t="str">
        <f t="shared" si="57"/>
        <v/>
      </c>
      <c r="BB89" s="137" t="str">
        <f t="shared" si="57"/>
        <v/>
      </c>
      <c r="BC89" s="137" t="str">
        <f t="shared" si="57"/>
        <v/>
      </c>
      <c r="BD89" s="137" t="str">
        <f t="shared" si="57"/>
        <v/>
      </c>
      <c r="BE89" s="137" t="str">
        <f t="shared" si="58"/>
        <v/>
      </c>
      <c r="BF89" s="137" t="str">
        <f t="shared" si="58"/>
        <v/>
      </c>
      <c r="BG89" s="138" t="str">
        <f t="shared" si="58"/>
        <v/>
      </c>
    </row>
    <row r="90" spans="1:59" ht="16.8">
      <c r="A90" s="165">
        <v>5</v>
      </c>
      <c r="B90" s="166">
        <v>1</v>
      </c>
      <c r="C90" s="166">
        <v>3</v>
      </c>
      <c r="D90" s="166"/>
      <c r="E90" s="167"/>
      <c r="F90" s="235" t="s">
        <v>299</v>
      </c>
      <c r="G90" s="233" t="s">
        <v>281</v>
      </c>
      <c r="H90" s="234" t="s">
        <v>217</v>
      </c>
      <c r="I90" s="169">
        <v>43794</v>
      </c>
      <c r="J90" s="169">
        <v>43798</v>
      </c>
      <c r="K90" s="170">
        <v>0</v>
      </c>
      <c r="L90" s="169"/>
      <c r="M90" s="169"/>
      <c r="N90" s="171"/>
      <c r="O90" s="172"/>
      <c r="P90" s="173"/>
      <c r="Q90" s="133"/>
      <c r="R90" s="134">
        <f>IF($J90="","",IF($J90&lt;=$L$2,$K90,IF($I90&lt;=$L$2,NETWORKDAYS($I90,$L$2,holiday!$C$3:$C$10)/NETWORKDAYS($I90,$J90,holiday!$C$3:$C$10)*$K90,0)))</f>
        <v>0</v>
      </c>
      <c r="S90" s="134">
        <f t="shared" si="42"/>
        <v>0</v>
      </c>
      <c r="T90" s="134">
        <f t="shared" si="43"/>
        <v>0</v>
      </c>
      <c r="U90" s="135"/>
      <c r="V90" s="133"/>
      <c r="W90" s="133"/>
      <c r="Y90" s="136" t="str">
        <f t="shared" si="56"/>
        <v/>
      </c>
      <c r="Z90" s="137" t="str">
        <f t="shared" si="56"/>
        <v/>
      </c>
      <c r="AA90" s="137" t="str">
        <f t="shared" si="56"/>
        <v/>
      </c>
      <c r="AB90" s="137" t="str">
        <f t="shared" si="56"/>
        <v/>
      </c>
      <c r="AC90" s="137" t="str">
        <f t="shared" si="56"/>
        <v/>
      </c>
      <c r="AD90" s="137" t="str">
        <f t="shared" si="56"/>
        <v/>
      </c>
      <c r="AE90" s="137" t="str">
        <f t="shared" si="56"/>
        <v/>
      </c>
      <c r="AF90" s="137" t="str">
        <f t="shared" si="56"/>
        <v/>
      </c>
      <c r="AG90" s="137" t="str">
        <f t="shared" si="56"/>
        <v/>
      </c>
      <c r="AH90" s="137" t="str">
        <f t="shared" si="56"/>
        <v/>
      </c>
      <c r="AI90" s="137" t="str">
        <f t="shared" si="56"/>
        <v/>
      </c>
      <c r="AJ90" s="137" t="str">
        <f t="shared" si="56"/>
        <v/>
      </c>
      <c r="AK90" s="137" t="str">
        <f t="shared" si="56"/>
        <v/>
      </c>
      <c r="AL90" s="137" t="str">
        <f t="shared" si="56"/>
        <v/>
      </c>
      <c r="AM90" s="137" t="str">
        <f t="shared" si="56"/>
        <v/>
      </c>
      <c r="AN90" s="137" t="str">
        <f t="shared" si="56"/>
        <v/>
      </c>
      <c r="AO90" s="137" t="str">
        <f t="shared" si="57"/>
        <v/>
      </c>
      <c r="AP90" s="137" t="str">
        <f t="shared" si="57"/>
        <v/>
      </c>
      <c r="AQ90" s="137" t="str">
        <f t="shared" si="57"/>
        <v/>
      </c>
      <c r="AR90" s="137" t="str">
        <f t="shared" si="57"/>
        <v/>
      </c>
      <c r="AS90" s="137" t="str">
        <f t="shared" si="57"/>
        <v/>
      </c>
      <c r="AT90" s="137" t="str">
        <f t="shared" si="57"/>
        <v/>
      </c>
      <c r="AU90" s="137" t="str">
        <f t="shared" si="57"/>
        <v/>
      </c>
      <c r="AV90" s="137" t="str">
        <f t="shared" si="57"/>
        <v/>
      </c>
      <c r="AW90" s="137" t="str">
        <f t="shared" si="57"/>
        <v/>
      </c>
      <c r="AX90" s="137" t="str">
        <f t="shared" si="57"/>
        <v/>
      </c>
      <c r="AY90" s="137" t="str">
        <f t="shared" si="57"/>
        <v/>
      </c>
      <c r="AZ90" s="137" t="str">
        <f t="shared" si="57"/>
        <v/>
      </c>
      <c r="BA90" s="137" t="str">
        <f t="shared" si="57"/>
        <v/>
      </c>
      <c r="BB90" s="137" t="str">
        <f t="shared" si="57"/>
        <v/>
      </c>
      <c r="BC90" s="137" t="str">
        <f t="shared" si="57"/>
        <v/>
      </c>
      <c r="BD90" s="137" t="str">
        <f t="shared" si="57"/>
        <v/>
      </c>
      <c r="BE90" s="137" t="str">
        <f t="shared" si="58"/>
        <v/>
      </c>
      <c r="BF90" s="137" t="str">
        <f t="shared" si="58"/>
        <v/>
      </c>
      <c r="BG90" s="138" t="str">
        <f t="shared" si="58"/>
        <v/>
      </c>
    </row>
    <row r="91" spans="1:59" ht="16.8">
      <c r="A91" s="165">
        <v>5</v>
      </c>
      <c r="B91" s="166">
        <v>1</v>
      </c>
      <c r="C91" s="166">
        <v>4</v>
      </c>
      <c r="D91" s="166"/>
      <c r="E91" s="167"/>
      <c r="F91" s="235" t="s">
        <v>246</v>
      </c>
      <c r="G91" s="233" t="s">
        <v>264</v>
      </c>
      <c r="H91" s="234" t="s">
        <v>213</v>
      </c>
      <c r="I91" s="169">
        <v>43794</v>
      </c>
      <c r="J91" s="169">
        <v>43798</v>
      </c>
      <c r="K91" s="170">
        <v>2</v>
      </c>
      <c r="L91" s="169"/>
      <c r="M91" s="169"/>
      <c r="N91" s="171"/>
      <c r="O91" s="172"/>
      <c r="P91" s="173"/>
      <c r="Q91" s="133"/>
      <c r="R91" s="134">
        <f>IF($J91="","",IF($J91&lt;=$L$2,$K91,IF($I91&lt;=$L$2,NETWORKDAYS($I91,$L$2,holiday!$C$3:$C$10)/NETWORKDAYS($I91,$J91,holiday!$C$3:$C$10)*$K91,0)))</f>
        <v>2</v>
      </c>
      <c r="S91" s="134">
        <f t="shared" si="42"/>
        <v>0</v>
      </c>
      <c r="T91" s="134">
        <f t="shared" si="43"/>
        <v>0</v>
      </c>
      <c r="U91" s="135"/>
      <c r="V91" s="133"/>
      <c r="W91" s="133"/>
      <c r="Y91" s="136" t="str">
        <f t="shared" si="56"/>
        <v/>
      </c>
      <c r="Z91" s="137" t="str">
        <f t="shared" si="56"/>
        <v/>
      </c>
      <c r="AA91" s="137" t="str">
        <f t="shared" si="56"/>
        <v/>
      </c>
      <c r="AB91" s="137" t="str">
        <f t="shared" si="56"/>
        <v/>
      </c>
      <c r="AC91" s="137" t="str">
        <f t="shared" si="56"/>
        <v/>
      </c>
      <c r="AD91" s="137" t="str">
        <f t="shared" si="56"/>
        <v/>
      </c>
      <c r="AE91" s="137" t="str">
        <f t="shared" si="56"/>
        <v/>
      </c>
      <c r="AF91" s="137" t="str">
        <f t="shared" si="56"/>
        <v/>
      </c>
      <c r="AG91" s="137" t="str">
        <f t="shared" si="56"/>
        <v/>
      </c>
      <c r="AH91" s="137" t="str">
        <f t="shared" si="56"/>
        <v/>
      </c>
      <c r="AI91" s="137" t="str">
        <f t="shared" si="56"/>
        <v/>
      </c>
      <c r="AJ91" s="137" t="str">
        <f t="shared" si="56"/>
        <v/>
      </c>
      <c r="AK91" s="137" t="str">
        <f t="shared" si="56"/>
        <v/>
      </c>
      <c r="AL91" s="137" t="str">
        <f t="shared" si="56"/>
        <v/>
      </c>
      <c r="AM91" s="137" t="str">
        <f t="shared" si="56"/>
        <v/>
      </c>
      <c r="AN91" s="137" t="str">
        <f t="shared" si="56"/>
        <v/>
      </c>
      <c r="AO91" s="137" t="str">
        <f t="shared" si="57"/>
        <v/>
      </c>
      <c r="AP91" s="137" t="str">
        <f t="shared" si="57"/>
        <v/>
      </c>
      <c r="AQ91" s="137" t="str">
        <f t="shared" si="57"/>
        <v/>
      </c>
      <c r="AR91" s="137" t="str">
        <f t="shared" si="57"/>
        <v/>
      </c>
      <c r="AS91" s="137" t="str">
        <f t="shared" si="57"/>
        <v/>
      </c>
      <c r="AT91" s="137" t="str">
        <f t="shared" si="57"/>
        <v/>
      </c>
      <c r="AU91" s="137" t="str">
        <f t="shared" si="57"/>
        <v/>
      </c>
      <c r="AV91" s="137" t="str">
        <f t="shared" si="57"/>
        <v/>
      </c>
      <c r="AW91" s="137" t="str">
        <f t="shared" si="57"/>
        <v/>
      </c>
      <c r="AX91" s="137" t="str">
        <f t="shared" si="57"/>
        <v/>
      </c>
      <c r="AY91" s="137" t="str">
        <f t="shared" si="57"/>
        <v/>
      </c>
      <c r="AZ91" s="137" t="str">
        <f t="shared" si="57"/>
        <v/>
      </c>
      <c r="BA91" s="137" t="str">
        <f t="shared" si="57"/>
        <v/>
      </c>
      <c r="BB91" s="137" t="str">
        <f t="shared" si="57"/>
        <v/>
      </c>
      <c r="BC91" s="137" t="str">
        <f t="shared" si="57"/>
        <v/>
      </c>
      <c r="BD91" s="137" t="str">
        <f t="shared" si="57"/>
        <v/>
      </c>
      <c r="BE91" s="137" t="str">
        <f t="shared" si="58"/>
        <v/>
      </c>
      <c r="BF91" s="137" t="str">
        <f t="shared" si="58"/>
        <v/>
      </c>
      <c r="BG91" s="138" t="str">
        <f t="shared" si="58"/>
        <v/>
      </c>
    </row>
    <row r="92" spans="1:59" ht="16.8">
      <c r="A92" s="165">
        <v>5</v>
      </c>
      <c r="B92" s="166">
        <v>1</v>
      </c>
      <c r="C92" s="166">
        <v>5</v>
      </c>
      <c r="D92" s="166"/>
      <c r="E92" s="167"/>
      <c r="F92" s="235" t="s">
        <v>302</v>
      </c>
      <c r="G92" s="233" t="s">
        <v>264</v>
      </c>
      <c r="H92" s="234" t="s">
        <v>213</v>
      </c>
      <c r="I92" s="169">
        <v>43794</v>
      </c>
      <c r="J92" s="169">
        <v>43798</v>
      </c>
      <c r="K92" s="170">
        <v>2</v>
      </c>
      <c r="L92" s="169"/>
      <c r="M92" s="169"/>
      <c r="N92" s="171"/>
      <c r="O92" s="172"/>
      <c r="P92" s="173"/>
      <c r="Q92" s="133"/>
      <c r="R92" s="134">
        <f>IF($J92="","",IF($J92&lt;=$L$2,$K92,IF($I92&lt;=$L$2,NETWORKDAYS($I92,$L$2,holiday!$C$3:$C$10)/NETWORKDAYS($I92,$J92,holiday!$C$3:$C$10)*$K92,0)))</f>
        <v>2</v>
      </c>
      <c r="S92" s="134">
        <f t="shared" si="42"/>
        <v>0</v>
      </c>
      <c r="T92" s="134">
        <f t="shared" si="43"/>
        <v>0</v>
      </c>
      <c r="U92" s="135"/>
      <c r="V92" s="133"/>
      <c r="W92" s="133"/>
      <c r="Y92" s="136" t="str">
        <f t="shared" si="56"/>
        <v/>
      </c>
      <c r="Z92" s="137" t="str">
        <f t="shared" si="56"/>
        <v/>
      </c>
      <c r="AA92" s="137" t="str">
        <f t="shared" si="56"/>
        <v/>
      </c>
      <c r="AB92" s="137" t="str">
        <f t="shared" si="56"/>
        <v/>
      </c>
      <c r="AC92" s="137" t="str">
        <f t="shared" si="56"/>
        <v/>
      </c>
      <c r="AD92" s="137" t="str">
        <f t="shared" si="56"/>
        <v/>
      </c>
      <c r="AE92" s="137" t="str">
        <f t="shared" si="56"/>
        <v/>
      </c>
      <c r="AF92" s="137" t="str">
        <f t="shared" si="56"/>
        <v/>
      </c>
      <c r="AG92" s="137" t="str">
        <f t="shared" si="56"/>
        <v/>
      </c>
      <c r="AH92" s="137" t="str">
        <f t="shared" si="56"/>
        <v/>
      </c>
      <c r="AI92" s="137" t="str">
        <f t="shared" si="56"/>
        <v/>
      </c>
      <c r="AJ92" s="137" t="str">
        <f t="shared" si="56"/>
        <v/>
      </c>
      <c r="AK92" s="137" t="str">
        <f t="shared" si="56"/>
        <v/>
      </c>
      <c r="AL92" s="137" t="str">
        <f t="shared" si="56"/>
        <v/>
      </c>
      <c r="AM92" s="137" t="str">
        <f t="shared" si="56"/>
        <v/>
      </c>
      <c r="AN92" s="137" t="str">
        <f t="shared" si="56"/>
        <v/>
      </c>
      <c r="AO92" s="137" t="str">
        <f t="shared" si="57"/>
        <v/>
      </c>
      <c r="AP92" s="137" t="str">
        <f t="shared" si="57"/>
        <v/>
      </c>
      <c r="AQ92" s="137" t="str">
        <f t="shared" si="57"/>
        <v/>
      </c>
      <c r="AR92" s="137" t="str">
        <f t="shared" si="57"/>
        <v/>
      </c>
      <c r="AS92" s="137" t="str">
        <f t="shared" si="57"/>
        <v/>
      </c>
      <c r="AT92" s="137" t="str">
        <f t="shared" si="57"/>
        <v/>
      </c>
      <c r="AU92" s="137" t="str">
        <f t="shared" si="57"/>
        <v/>
      </c>
      <c r="AV92" s="137" t="str">
        <f t="shared" si="57"/>
        <v/>
      </c>
      <c r="AW92" s="137" t="str">
        <f t="shared" si="57"/>
        <v/>
      </c>
      <c r="AX92" s="137" t="str">
        <f t="shared" si="57"/>
        <v/>
      </c>
      <c r="AY92" s="137" t="str">
        <f t="shared" si="57"/>
        <v/>
      </c>
      <c r="AZ92" s="137" t="str">
        <f t="shared" si="57"/>
        <v/>
      </c>
      <c r="BA92" s="137" t="str">
        <f t="shared" si="57"/>
        <v/>
      </c>
      <c r="BB92" s="137" t="str">
        <f t="shared" si="57"/>
        <v/>
      </c>
      <c r="BC92" s="137" t="str">
        <f t="shared" si="57"/>
        <v/>
      </c>
      <c r="BD92" s="137" t="str">
        <f t="shared" si="57"/>
        <v/>
      </c>
      <c r="BE92" s="137" t="str">
        <f t="shared" si="58"/>
        <v/>
      </c>
      <c r="BF92" s="137" t="str">
        <f t="shared" si="58"/>
        <v/>
      </c>
      <c r="BG92" s="138" t="str">
        <f t="shared" si="58"/>
        <v/>
      </c>
    </row>
    <row r="93" spans="1:59" ht="16.8">
      <c r="A93" s="165">
        <v>5</v>
      </c>
      <c r="B93" s="166">
        <v>1</v>
      </c>
      <c r="C93" s="166">
        <v>6</v>
      </c>
      <c r="D93" s="166"/>
      <c r="E93" s="167"/>
      <c r="F93" s="235" t="s">
        <v>247</v>
      </c>
      <c r="G93" s="233" t="s">
        <v>264</v>
      </c>
      <c r="H93" s="234" t="s">
        <v>213</v>
      </c>
      <c r="I93" s="169">
        <v>43794</v>
      </c>
      <c r="J93" s="169">
        <v>43798</v>
      </c>
      <c r="K93" s="170">
        <v>2</v>
      </c>
      <c r="L93" s="169"/>
      <c r="M93" s="169"/>
      <c r="N93" s="171"/>
      <c r="O93" s="172"/>
      <c r="P93" s="173"/>
      <c r="Q93" s="133"/>
      <c r="R93" s="134">
        <f>IF($J93="","",IF($J93&lt;=$L$2,$K93,IF($I93&lt;=$L$2,NETWORKDAYS($I93,$L$2,holiday!$C$3:$C$10)/NETWORKDAYS($I93,$J93,holiday!$C$3:$C$10)*$K93,0)))</f>
        <v>2</v>
      </c>
      <c r="S93" s="134">
        <f t="shared" si="42"/>
        <v>0</v>
      </c>
      <c r="T93" s="134">
        <f t="shared" si="43"/>
        <v>0</v>
      </c>
      <c r="U93" s="135"/>
      <c r="V93" s="133"/>
      <c r="W93" s="133"/>
      <c r="Y93" s="136" t="str">
        <f t="shared" si="56"/>
        <v/>
      </c>
      <c r="Z93" s="137" t="str">
        <f t="shared" si="56"/>
        <v/>
      </c>
      <c r="AA93" s="137" t="str">
        <f t="shared" si="56"/>
        <v/>
      </c>
      <c r="AB93" s="137" t="str">
        <f t="shared" si="56"/>
        <v/>
      </c>
      <c r="AC93" s="137" t="str">
        <f t="shared" si="56"/>
        <v/>
      </c>
      <c r="AD93" s="137" t="str">
        <f t="shared" si="56"/>
        <v/>
      </c>
      <c r="AE93" s="137" t="str">
        <f t="shared" si="56"/>
        <v/>
      </c>
      <c r="AF93" s="137" t="str">
        <f t="shared" si="56"/>
        <v/>
      </c>
      <c r="AG93" s="137" t="str">
        <f t="shared" si="56"/>
        <v/>
      </c>
      <c r="AH93" s="137" t="str">
        <f t="shared" si="56"/>
        <v/>
      </c>
      <c r="AI93" s="137" t="str">
        <f t="shared" si="56"/>
        <v/>
      </c>
      <c r="AJ93" s="137" t="str">
        <f t="shared" si="56"/>
        <v/>
      </c>
      <c r="AK93" s="137" t="str">
        <f t="shared" si="56"/>
        <v/>
      </c>
      <c r="AL93" s="137" t="str">
        <f t="shared" si="56"/>
        <v/>
      </c>
      <c r="AM93" s="137" t="str">
        <f t="shared" si="56"/>
        <v/>
      </c>
      <c r="AN93" s="137" t="str">
        <f t="shared" ref="AN93" si="60">IF(AN$5&lt;&gt;"周日",IF(AN$5&lt;&gt;"周六",IF($L93="","",IF(AN$4&gt;=$L93,IF(AN$4&lt;=$M93,IF($O93=1,"★",""),""),"")),""),"")</f>
        <v/>
      </c>
      <c r="AO93" s="137" t="str">
        <f t="shared" si="57"/>
        <v/>
      </c>
      <c r="AP93" s="137" t="str">
        <f t="shared" si="57"/>
        <v/>
      </c>
      <c r="AQ93" s="137" t="str">
        <f t="shared" si="57"/>
        <v/>
      </c>
      <c r="AR93" s="137" t="str">
        <f t="shared" si="57"/>
        <v/>
      </c>
      <c r="AS93" s="137" t="str">
        <f t="shared" si="57"/>
        <v/>
      </c>
      <c r="AT93" s="137" t="str">
        <f t="shared" si="57"/>
        <v/>
      </c>
      <c r="AU93" s="137" t="str">
        <f t="shared" si="57"/>
        <v/>
      </c>
      <c r="AV93" s="137" t="str">
        <f t="shared" si="57"/>
        <v/>
      </c>
      <c r="AW93" s="137" t="str">
        <f t="shared" si="57"/>
        <v/>
      </c>
      <c r="AX93" s="137" t="str">
        <f t="shared" si="57"/>
        <v/>
      </c>
      <c r="AY93" s="137" t="str">
        <f t="shared" si="57"/>
        <v/>
      </c>
      <c r="AZ93" s="137" t="str">
        <f t="shared" si="57"/>
        <v/>
      </c>
      <c r="BA93" s="137" t="str">
        <f t="shared" si="57"/>
        <v/>
      </c>
      <c r="BB93" s="137" t="str">
        <f t="shared" si="57"/>
        <v/>
      </c>
      <c r="BC93" s="137" t="str">
        <f t="shared" si="57"/>
        <v/>
      </c>
      <c r="BD93" s="137" t="str">
        <f t="shared" si="57"/>
        <v/>
      </c>
      <c r="BE93" s="137" t="str">
        <f t="shared" si="58"/>
        <v/>
      </c>
      <c r="BF93" s="137" t="str">
        <f t="shared" si="58"/>
        <v/>
      </c>
      <c r="BG93" s="138" t="str">
        <f t="shared" si="58"/>
        <v/>
      </c>
    </row>
    <row r="94" spans="1:59" ht="16.8">
      <c r="A94" s="165">
        <v>5</v>
      </c>
      <c r="B94" s="166">
        <v>1</v>
      </c>
      <c r="C94" s="166">
        <v>7</v>
      </c>
      <c r="D94" s="166"/>
      <c r="E94" s="167"/>
      <c r="F94" s="235" t="s">
        <v>295</v>
      </c>
      <c r="G94" s="233" t="s">
        <v>282</v>
      </c>
      <c r="H94" s="234" t="s">
        <v>218</v>
      </c>
      <c r="I94" s="169">
        <v>43794</v>
      </c>
      <c r="J94" s="169">
        <v>43802</v>
      </c>
      <c r="K94" s="170">
        <v>0</v>
      </c>
      <c r="L94" s="169"/>
      <c r="M94" s="169"/>
      <c r="N94" s="171"/>
      <c r="O94" s="172"/>
      <c r="P94" s="173"/>
      <c r="Q94" s="133"/>
      <c r="R94" s="134">
        <f>IF($J94="","",IF($J94&lt;=$L$2,$K94,IF($I94&lt;=$L$2,NETWORKDAYS($I94,$L$2,holiday!$C$3:$C$10)/NETWORKDAYS($I94,$J94,holiday!$C$3:$C$10)*$K94,0)))</f>
        <v>0</v>
      </c>
      <c r="S94" s="134">
        <f t="shared" si="42"/>
        <v>0</v>
      </c>
      <c r="T94" s="134">
        <f t="shared" si="43"/>
        <v>0</v>
      </c>
      <c r="U94" s="135"/>
      <c r="V94" s="133"/>
      <c r="W94" s="133"/>
      <c r="Y94" s="136" t="str">
        <f t="shared" ref="Y94:AH97" si="61">IF(Y$5&lt;&gt;"周日",IF(Y$5&lt;&gt;"周六",IF($L94="","",IF(Y$4&gt;=$L94,IF(Y$4&lt;=$M94,IF($O94=1,"★",""),""),"")),""),"")</f>
        <v/>
      </c>
      <c r="Z94" s="137" t="str">
        <f t="shared" si="61"/>
        <v/>
      </c>
      <c r="AA94" s="137" t="str">
        <f t="shared" si="61"/>
        <v/>
      </c>
      <c r="AB94" s="137" t="str">
        <f t="shared" si="61"/>
        <v/>
      </c>
      <c r="AC94" s="137" t="str">
        <f t="shared" si="61"/>
        <v/>
      </c>
      <c r="AD94" s="137" t="str">
        <f t="shared" si="61"/>
        <v/>
      </c>
      <c r="AE94" s="137" t="str">
        <f t="shared" si="61"/>
        <v/>
      </c>
      <c r="AF94" s="137" t="str">
        <f t="shared" si="61"/>
        <v/>
      </c>
      <c r="AG94" s="137" t="str">
        <f t="shared" si="61"/>
        <v/>
      </c>
      <c r="AH94" s="137" t="str">
        <f t="shared" si="61"/>
        <v/>
      </c>
      <c r="AI94" s="137" t="str">
        <f t="shared" si="56"/>
        <v/>
      </c>
      <c r="AJ94" s="137" t="str">
        <f t="shared" si="56"/>
        <v/>
      </c>
      <c r="AK94" s="137" t="str">
        <f t="shared" si="56"/>
        <v/>
      </c>
      <c r="AL94" s="137" t="str">
        <f t="shared" si="56"/>
        <v/>
      </c>
      <c r="AM94" s="137" t="str">
        <f t="shared" si="56"/>
        <v/>
      </c>
      <c r="AN94" s="137" t="str">
        <f t="shared" si="56"/>
        <v/>
      </c>
      <c r="AO94" s="137" t="str">
        <f t="shared" si="57"/>
        <v/>
      </c>
      <c r="AP94" s="137" t="str">
        <f t="shared" si="57"/>
        <v/>
      </c>
      <c r="AQ94" s="137" t="str">
        <f t="shared" si="57"/>
        <v/>
      </c>
      <c r="AR94" s="137" t="str">
        <f t="shared" si="57"/>
        <v/>
      </c>
      <c r="AS94" s="137" t="str">
        <f t="shared" si="57"/>
        <v/>
      </c>
      <c r="AT94" s="137" t="str">
        <f t="shared" si="57"/>
        <v/>
      </c>
      <c r="AU94" s="137" t="str">
        <f t="shared" si="57"/>
        <v/>
      </c>
      <c r="AV94" s="137" t="str">
        <f t="shared" si="57"/>
        <v/>
      </c>
      <c r="AW94" s="137" t="str">
        <f t="shared" si="57"/>
        <v/>
      </c>
      <c r="AX94" s="137" t="str">
        <f t="shared" si="57"/>
        <v/>
      </c>
      <c r="AY94" s="137" t="str">
        <f t="shared" si="57"/>
        <v/>
      </c>
      <c r="AZ94" s="137" t="str">
        <f t="shared" si="57"/>
        <v/>
      </c>
      <c r="BA94" s="137" t="str">
        <f t="shared" si="57"/>
        <v/>
      </c>
      <c r="BB94" s="137" t="str">
        <f t="shared" si="57"/>
        <v/>
      </c>
      <c r="BC94" s="137" t="str">
        <f t="shared" si="57"/>
        <v/>
      </c>
      <c r="BD94" s="137" t="str">
        <f t="shared" si="57"/>
        <v/>
      </c>
      <c r="BE94" s="137" t="str">
        <f t="shared" si="58"/>
        <v/>
      </c>
      <c r="BF94" s="137" t="str">
        <f t="shared" si="58"/>
        <v/>
      </c>
      <c r="BG94" s="138" t="str">
        <f t="shared" si="58"/>
        <v/>
      </c>
    </row>
    <row r="95" spans="1:59" ht="16.8">
      <c r="A95" s="165">
        <v>5</v>
      </c>
      <c r="B95" s="166">
        <v>1</v>
      </c>
      <c r="C95" s="166">
        <v>8</v>
      </c>
      <c r="D95" s="166"/>
      <c r="E95" s="167"/>
      <c r="F95" s="235" t="s">
        <v>296</v>
      </c>
      <c r="G95" s="233" t="s">
        <v>292</v>
      </c>
      <c r="H95" s="234" t="s">
        <v>266</v>
      </c>
      <c r="I95" s="169">
        <v>43794</v>
      </c>
      <c r="J95" s="169">
        <v>43802</v>
      </c>
      <c r="K95" s="170">
        <v>0</v>
      </c>
      <c r="L95" s="169"/>
      <c r="M95" s="169"/>
      <c r="N95" s="171"/>
      <c r="O95" s="172"/>
      <c r="P95" s="173"/>
      <c r="Q95" s="133"/>
      <c r="R95" s="134">
        <f>IF($J95="","",IF($J95&lt;=$L$2,$K95,IF($I95&lt;=$L$2,NETWORKDAYS($I95,$L$2,holiday!$C$3:$C$10)/NETWORKDAYS($I95,$J95,holiday!$C$3:$C$10)*$K95,0)))</f>
        <v>0</v>
      </c>
      <c r="S95" s="134">
        <f t="shared" si="42"/>
        <v>0</v>
      </c>
      <c r="T95" s="134">
        <f t="shared" si="43"/>
        <v>0</v>
      </c>
      <c r="U95" s="135"/>
      <c r="V95" s="133"/>
      <c r="W95" s="133"/>
      <c r="Y95" s="136" t="str">
        <f t="shared" si="61"/>
        <v/>
      </c>
      <c r="Z95" s="137" t="str">
        <f t="shared" si="61"/>
        <v/>
      </c>
      <c r="AA95" s="137" t="str">
        <f t="shared" si="61"/>
        <v/>
      </c>
      <c r="AB95" s="137" t="str">
        <f t="shared" si="61"/>
        <v/>
      </c>
      <c r="AC95" s="137" t="str">
        <f t="shared" si="61"/>
        <v/>
      </c>
      <c r="AD95" s="137" t="str">
        <f t="shared" si="61"/>
        <v/>
      </c>
      <c r="AE95" s="137" t="str">
        <f t="shared" si="61"/>
        <v/>
      </c>
      <c r="AF95" s="137" t="str">
        <f t="shared" si="61"/>
        <v/>
      </c>
      <c r="AG95" s="137" t="str">
        <f t="shared" si="61"/>
        <v/>
      </c>
      <c r="AH95" s="137" t="str">
        <f t="shared" si="61"/>
        <v/>
      </c>
      <c r="AI95" s="137" t="str">
        <f t="shared" si="56"/>
        <v/>
      </c>
      <c r="AJ95" s="137" t="str">
        <f t="shared" si="56"/>
        <v/>
      </c>
      <c r="AK95" s="137" t="str">
        <f t="shared" si="56"/>
        <v/>
      </c>
      <c r="AL95" s="137" t="str">
        <f t="shared" si="56"/>
        <v/>
      </c>
      <c r="AM95" s="137" t="str">
        <f t="shared" si="56"/>
        <v/>
      </c>
      <c r="AN95" s="137" t="str">
        <f t="shared" si="56"/>
        <v/>
      </c>
      <c r="AO95" s="137" t="str">
        <f t="shared" si="57"/>
        <v/>
      </c>
      <c r="AP95" s="137" t="str">
        <f t="shared" si="57"/>
        <v/>
      </c>
      <c r="AQ95" s="137" t="str">
        <f t="shared" si="57"/>
        <v/>
      </c>
      <c r="AR95" s="137" t="str">
        <f t="shared" si="57"/>
        <v/>
      </c>
      <c r="AS95" s="137" t="str">
        <f t="shared" si="57"/>
        <v/>
      </c>
      <c r="AT95" s="137" t="str">
        <f t="shared" si="57"/>
        <v/>
      </c>
      <c r="AU95" s="137" t="str">
        <f t="shared" si="57"/>
        <v/>
      </c>
      <c r="AV95" s="137" t="str">
        <f t="shared" si="57"/>
        <v/>
      </c>
      <c r="AW95" s="137" t="str">
        <f t="shared" si="57"/>
        <v/>
      </c>
      <c r="AX95" s="137" t="str">
        <f t="shared" si="57"/>
        <v/>
      </c>
      <c r="AY95" s="137" t="str">
        <f t="shared" si="57"/>
        <v/>
      </c>
      <c r="AZ95" s="137" t="str">
        <f t="shared" si="57"/>
        <v/>
      </c>
      <c r="BA95" s="137" t="str">
        <f t="shared" si="57"/>
        <v/>
      </c>
      <c r="BB95" s="137" t="str">
        <f t="shared" si="57"/>
        <v/>
      </c>
      <c r="BC95" s="137" t="str">
        <f t="shared" si="57"/>
        <v/>
      </c>
      <c r="BD95" s="137" t="str">
        <f t="shared" si="57"/>
        <v/>
      </c>
      <c r="BE95" s="137" t="str">
        <f t="shared" si="58"/>
        <v/>
      </c>
      <c r="BF95" s="137" t="str">
        <f t="shared" si="58"/>
        <v/>
      </c>
      <c r="BG95" s="138" t="str">
        <f t="shared" si="58"/>
        <v/>
      </c>
    </row>
    <row r="96" spans="1:59" ht="16.8">
      <c r="A96" s="165">
        <v>5</v>
      </c>
      <c r="B96" s="166">
        <v>1</v>
      </c>
      <c r="C96" s="166">
        <v>9</v>
      </c>
      <c r="D96" s="166"/>
      <c r="E96" s="167"/>
      <c r="F96" s="235" t="s">
        <v>235</v>
      </c>
      <c r="G96" s="233" t="s">
        <v>282</v>
      </c>
      <c r="H96" s="234" t="s">
        <v>218</v>
      </c>
      <c r="I96" s="169">
        <v>43794</v>
      </c>
      <c r="J96" s="169">
        <v>43802</v>
      </c>
      <c r="K96" s="170">
        <v>0</v>
      </c>
      <c r="L96" s="169"/>
      <c r="M96" s="169"/>
      <c r="N96" s="171"/>
      <c r="O96" s="172"/>
      <c r="P96" s="173"/>
      <c r="Q96" s="133"/>
      <c r="R96" s="134">
        <f>IF($J96="","",IF($J96&lt;=$L$2,$K96,IF($I96&lt;=$L$2,NETWORKDAYS($I96,$L$2,holiday!$C$3:$C$10)/NETWORKDAYS($I96,$J96,holiday!$C$3:$C$10)*$K96,0)))</f>
        <v>0</v>
      </c>
      <c r="S96" s="134">
        <f t="shared" si="42"/>
        <v>0</v>
      </c>
      <c r="T96" s="134">
        <f t="shared" si="43"/>
        <v>0</v>
      </c>
      <c r="U96" s="135"/>
      <c r="V96" s="133"/>
      <c r="W96" s="133"/>
      <c r="Y96" s="136" t="str">
        <f t="shared" si="61"/>
        <v/>
      </c>
      <c r="Z96" s="137" t="str">
        <f t="shared" si="61"/>
        <v/>
      </c>
      <c r="AA96" s="137" t="str">
        <f t="shared" si="61"/>
        <v/>
      </c>
      <c r="AB96" s="137" t="str">
        <f t="shared" si="61"/>
        <v/>
      </c>
      <c r="AC96" s="137" t="str">
        <f t="shared" si="61"/>
        <v/>
      </c>
      <c r="AD96" s="137" t="str">
        <f t="shared" si="61"/>
        <v/>
      </c>
      <c r="AE96" s="137" t="str">
        <f t="shared" si="61"/>
        <v/>
      </c>
      <c r="AF96" s="137" t="str">
        <f t="shared" si="61"/>
        <v/>
      </c>
      <c r="AG96" s="137" t="str">
        <f t="shared" si="61"/>
        <v/>
      </c>
      <c r="AH96" s="137" t="str">
        <f t="shared" si="61"/>
        <v/>
      </c>
      <c r="AI96" s="137" t="str">
        <f t="shared" si="56"/>
        <v/>
      </c>
      <c r="AJ96" s="137" t="str">
        <f t="shared" si="56"/>
        <v/>
      </c>
      <c r="AK96" s="137" t="str">
        <f t="shared" si="56"/>
        <v/>
      </c>
      <c r="AL96" s="137" t="str">
        <f t="shared" si="56"/>
        <v/>
      </c>
      <c r="AM96" s="137" t="str">
        <f t="shared" si="56"/>
        <v/>
      </c>
      <c r="AN96" s="137" t="str">
        <f t="shared" si="56"/>
        <v/>
      </c>
      <c r="AO96" s="137" t="str">
        <f t="shared" si="57"/>
        <v/>
      </c>
      <c r="AP96" s="137" t="str">
        <f t="shared" si="57"/>
        <v/>
      </c>
      <c r="AQ96" s="137" t="str">
        <f t="shared" si="57"/>
        <v/>
      </c>
      <c r="AR96" s="137" t="str">
        <f t="shared" si="57"/>
        <v/>
      </c>
      <c r="AS96" s="137" t="str">
        <f t="shared" si="57"/>
        <v/>
      </c>
      <c r="AT96" s="137" t="str">
        <f t="shared" si="57"/>
        <v/>
      </c>
      <c r="AU96" s="137" t="str">
        <f t="shared" si="57"/>
        <v/>
      </c>
      <c r="AV96" s="137" t="str">
        <f t="shared" si="57"/>
        <v/>
      </c>
      <c r="AW96" s="137" t="str">
        <f t="shared" si="57"/>
        <v/>
      </c>
      <c r="AX96" s="137" t="str">
        <f t="shared" si="57"/>
        <v/>
      </c>
      <c r="AY96" s="137" t="str">
        <f t="shared" si="57"/>
        <v/>
      </c>
      <c r="AZ96" s="137" t="str">
        <f t="shared" si="57"/>
        <v/>
      </c>
      <c r="BA96" s="137" t="str">
        <f t="shared" si="57"/>
        <v/>
      </c>
      <c r="BB96" s="137" t="str">
        <f t="shared" si="57"/>
        <v/>
      </c>
      <c r="BC96" s="137" t="str">
        <f t="shared" si="57"/>
        <v/>
      </c>
      <c r="BD96" s="137" t="str">
        <f t="shared" si="57"/>
        <v/>
      </c>
      <c r="BE96" s="137" t="str">
        <f t="shared" si="58"/>
        <v/>
      </c>
      <c r="BF96" s="137" t="str">
        <f t="shared" si="58"/>
        <v/>
      </c>
      <c r="BG96" s="138" t="str">
        <f t="shared" si="58"/>
        <v/>
      </c>
    </row>
    <row r="97" spans="1:59" ht="16.8">
      <c r="A97" s="165">
        <v>5</v>
      </c>
      <c r="B97" s="166">
        <v>1</v>
      </c>
      <c r="C97" s="166">
        <v>10</v>
      </c>
      <c r="D97" s="166"/>
      <c r="E97" s="167"/>
      <c r="F97" s="235" t="s">
        <v>236</v>
      </c>
      <c r="G97" s="233" t="s">
        <v>292</v>
      </c>
      <c r="H97" s="234" t="s">
        <v>266</v>
      </c>
      <c r="I97" s="169">
        <v>43794</v>
      </c>
      <c r="J97" s="169">
        <v>43802</v>
      </c>
      <c r="K97" s="170">
        <v>0</v>
      </c>
      <c r="L97" s="169"/>
      <c r="M97" s="169"/>
      <c r="N97" s="171"/>
      <c r="O97" s="172"/>
      <c r="P97" s="173"/>
      <c r="Q97" s="133"/>
      <c r="R97" s="134">
        <f>IF($J97="","",IF($J97&lt;=$L$2,$K97,IF($I97&lt;=$L$2,NETWORKDAYS($I97,$L$2,holiday!$C$3:$C$10)/NETWORKDAYS($I97,$J97,holiday!$C$3:$C$10)*$K97,0)))</f>
        <v>0</v>
      </c>
      <c r="S97" s="134">
        <f t="shared" si="42"/>
        <v>0</v>
      </c>
      <c r="T97" s="134">
        <f t="shared" si="43"/>
        <v>0</v>
      </c>
      <c r="U97" s="135"/>
      <c r="V97" s="133"/>
      <c r="W97" s="133"/>
      <c r="Y97" s="136" t="str">
        <f t="shared" si="61"/>
        <v/>
      </c>
      <c r="Z97" s="137" t="str">
        <f t="shared" si="61"/>
        <v/>
      </c>
      <c r="AA97" s="137" t="str">
        <f t="shared" si="61"/>
        <v/>
      </c>
      <c r="AB97" s="137" t="str">
        <f t="shared" si="61"/>
        <v/>
      </c>
      <c r="AC97" s="137" t="str">
        <f t="shared" si="61"/>
        <v/>
      </c>
      <c r="AD97" s="137" t="str">
        <f t="shared" si="61"/>
        <v/>
      </c>
      <c r="AE97" s="137" t="str">
        <f t="shared" si="61"/>
        <v/>
      </c>
      <c r="AF97" s="137" t="str">
        <f t="shared" si="61"/>
        <v/>
      </c>
      <c r="AG97" s="137" t="str">
        <f t="shared" si="61"/>
        <v/>
      </c>
      <c r="AH97" s="137" t="str">
        <f t="shared" si="61"/>
        <v/>
      </c>
      <c r="AI97" s="137" t="str">
        <f t="shared" si="56"/>
        <v/>
      </c>
      <c r="AJ97" s="137" t="str">
        <f t="shared" si="56"/>
        <v/>
      </c>
      <c r="AK97" s="137" t="str">
        <f t="shared" si="56"/>
        <v/>
      </c>
      <c r="AL97" s="137" t="str">
        <f t="shared" si="56"/>
        <v/>
      </c>
      <c r="AM97" s="137" t="str">
        <f t="shared" si="56"/>
        <v/>
      </c>
      <c r="AN97" s="137" t="str">
        <f t="shared" si="56"/>
        <v/>
      </c>
      <c r="AO97" s="137" t="str">
        <f t="shared" si="57"/>
        <v/>
      </c>
      <c r="AP97" s="137" t="str">
        <f t="shared" si="57"/>
        <v/>
      </c>
      <c r="AQ97" s="137" t="str">
        <f t="shared" si="57"/>
        <v/>
      </c>
      <c r="AR97" s="137" t="str">
        <f t="shared" si="57"/>
        <v/>
      </c>
      <c r="AS97" s="137" t="str">
        <f t="shared" si="57"/>
        <v/>
      </c>
      <c r="AT97" s="137" t="str">
        <f t="shared" si="57"/>
        <v/>
      </c>
      <c r="AU97" s="137" t="str">
        <f t="shared" si="57"/>
        <v/>
      </c>
      <c r="AV97" s="137" t="str">
        <f t="shared" si="57"/>
        <v/>
      </c>
      <c r="AW97" s="137" t="str">
        <f t="shared" si="57"/>
        <v/>
      </c>
      <c r="AX97" s="137" t="str">
        <f t="shared" si="57"/>
        <v/>
      </c>
      <c r="AY97" s="137" t="str">
        <f t="shared" si="57"/>
        <v/>
      </c>
      <c r="AZ97" s="137" t="str">
        <f t="shared" si="57"/>
        <v/>
      </c>
      <c r="BA97" s="137" t="str">
        <f t="shared" si="57"/>
        <v/>
      </c>
      <c r="BB97" s="137" t="str">
        <f t="shared" si="57"/>
        <v/>
      </c>
      <c r="BC97" s="137" t="str">
        <f t="shared" si="57"/>
        <v/>
      </c>
      <c r="BD97" s="137" t="str">
        <f t="shared" si="57"/>
        <v/>
      </c>
      <c r="BE97" s="137" t="str">
        <f t="shared" si="58"/>
        <v/>
      </c>
      <c r="BF97" s="137" t="str">
        <f t="shared" si="58"/>
        <v/>
      </c>
      <c r="BG97" s="138" t="str">
        <f t="shared" si="58"/>
        <v/>
      </c>
    </row>
    <row r="98" spans="1:59" ht="16.8">
      <c r="A98" s="165">
        <v>5</v>
      </c>
      <c r="B98" s="166">
        <v>1</v>
      </c>
      <c r="C98" s="166">
        <v>11</v>
      </c>
      <c r="D98" s="166"/>
      <c r="E98" s="167"/>
      <c r="F98" s="235"/>
      <c r="G98" s="233"/>
      <c r="H98" s="234"/>
      <c r="I98" s="169"/>
      <c r="J98" s="169"/>
      <c r="K98" s="170"/>
      <c r="L98" s="169"/>
      <c r="M98" s="169"/>
      <c r="N98" s="171"/>
      <c r="O98" s="172"/>
      <c r="P98" s="173"/>
      <c r="Q98" s="133"/>
      <c r="R98" s="134" t="str">
        <f>IF($J98="","",IF($J98&lt;=$L$2,$K98,IF($I98&lt;=$L$2,NETWORKDAYS($I98,$L$2,holiday!$C$3:$C$10)/NETWORKDAYS($I98,$J98,holiday!$C$3:$C$10)*$K98,0)))</f>
        <v/>
      </c>
      <c r="S98" s="134" t="str">
        <f t="shared" si="42"/>
        <v/>
      </c>
      <c r="T98" s="134" t="str">
        <f t="shared" si="43"/>
        <v/>
      </c>
      <c r="U98" s="135"/>
      <c r="V98" s="133"/>
      <c r="W98" s="133"/>
      <c r="Y98" s="136" t="str">
        <f t="shared" si="56"/>
        <v/>
      </c>
      <c r="Z98" s="137" t="str">
        <f t="shared" si="56"/>
        <v/>
      </c>
      <c r="AA98" s="137" t="str">
        <f t="shared" si="56"/>
        <v/>
      </c>
      <c r="AB98" s="137" t="str">
        <f t="shared" si="56"/>
        <v/>
      </c>
      <c r="AC98" s="137" t="str">
        <f t="shared" si="56"/>
        <v/>
      </c>
      <c r="AD98" s="137" t="str">
        <f t="shared" si="56"/>
        <v/>
      </c>
      <c r="AE98" s="137" t="str">
        <f t="shared" si="56"/>
        <v/>
      </c>
      <c r="AF98" s="137" t="str">
        <f t="shared" si="56"/>
        <v/>
      </c>
      <c r="AG98" s="137" t="str">
        <f t="shared" si="56"/>
        <v/>
      </c>
      <c r="AH98" s="137" t="str">
        <f t="shared" si="56"/>
        <v/>
      </c>
      <c r="AI98" s="137" t="str">
        <f t="shared" si="56"/>
        <v/>
      </c>
      <c r="AJ98" s="137" t="str">
        <f t="shared" si="56"/>
        <v/>
      </c>
      <c r="AK98" s="137" t="str">
        <f t="shared" si="56"/>
        <v/>
      </c>
      <c r="AL98" s="137" t="str">
        <f t="shared" si="56"/>
        <v/>
      </c>
      <c r="AM98" s="137" t="str">
        <f t="shared" si="56"/>
        <v/>
      </c>
      <c r="AN98" s="137" t="str">
        <f t="shared" si="56"/>
        <v/>
      </c>
      <c r="AO98" s="137" t="str">
        <f t="shared" si="57"/>
        <v/>
      </c>
      <c r="AP98" s="137" t="str">
        <f t="shared" si="57"/>
        <v/>
      </c>
      <c r="AQ98" s="137" t="str">
        <f t="shared" si="57"/>
        <v/>
      </c>
      <c r="AR98" s="137" t="str">
        <f t="shared" si="57"/>
        <v/>
      </c>
      <c r="AS98" s="137" t="str">
        <f t="shared" si="57"/>
        <v/>
      </c>
      <c r="AT98" s="137" t="str">
        <f t="shared" si="57"/>
        <v/>
      </c>
      <c r="AU98" s="137" t="str">
        <f t="shared" si="57"/>
        <v/>
      </c>
      <c r="AV98" s="137" t="str">
        <f t="shared" si="57"/>
        <v/>
      </c>
      <c r="AW98" s="137" t="str">
        <f t="shared" si="57"/>
        <v/>
      </c>
      <c r="AX98" s="137" t="str">
        <f t="shared" si="57"/>
        <v/>
      </c>
      <c r="AY98" s="137" t="str">
        <f t="shared" si="57"/>
        <v/>
      </c>
      <c r="AZ98" s="137" t="str">
        <f t="shared" si="57"/>
        <v/>
      </c>
      <c r="BA98" s="137" t="str">
        <f t="shared" si="57"/>
        <v/>
      </c>
      <c r="BB98" s="137" t="str">
        <f t="shared" si="57"/>
        <v/>
      </c>
      <c r="BC98" s="137" t="str">
        <f t="shared" si="57"/>
        <v/>
      </c>
      <c r="BD98" s="137" t="str">
        <f t="shared" si="57"/>
        <v/>
      </c>
      <c r="BE98" s="137" t="str">
        <f t="shared" si="58"/>
        <v/>
      </c>
      <c r="BF98" s="137" t="str">
        <f t="shared" si="58"/>
        <v/>
      </c>
      <c r="BG98" s="138" t="str">
        <f t="shared" si="58"/>
        <v/>
      </c>
    </row>
    <row r="99" spans="1:59" ht="16.8">
      <c r="A99" s="248">
        <v>5</v>
      </c>
      <c r="B99" s="249">
        <v>2</v>
      </c>
      <c r="C99" s="249"/>
      <c r="D99" s="249"/>
      <c r="E99" s="250"/>
      <c r="F99" s="259" t="s">
        <v>202</v>
      </c>
      <c r="G99" s="251"/>
      <c r="H99" s="252"/>
      <c r="I99" s="253">
        <v>43796</v>
      </c>
      <c r="J99" s="253">
        <v>43798</v>
      </c>
      <c r="K99" s="254"/>
      <c r="L99" s="255"/>
      <c r="M99" s="256"/>
      <c r="N99" s="257"/>
      <c r="O99" s="256"/>
      <c r="P99" s="258"/>
      <c r="Q99" s="133"/>
      <c r="R99" s="134">
        <f>IF($J99="","",IF($J99&lt;=$L$2,$K99,IF($I99&lt;=$L$2,NETWORKDAYS($I99,$L$2,holiday!$C$3:$C$10)/NETWORKDAYS($I99,$J99,holiday!$C$3:$C$10)*$K99,0)))</f>
        <v>0</v>
      </c>
      <c r="S99" s="134">
        <f t="shared" si="42"/>
        <v>0</v>
      </c>
      <c r="T99" s="134">
        <f t="shared" si="43"/>
        <v>0</v>
      </c>
      <c r="U99" s="135"/>
      <c r="V99" s="133"/>
      <c r="W99" s="133"/>
      <c r="Y99" s="136" t="str">
        <f t="shared" si="56"/>
        <v/>
      </c>
      <c r="Z99" s="137" t="str">
        <f t="shared" si="56"/>
        <v/>
      </c>
      <c r="AA99" s="137" t="str">
        <f t="shared" si="56"/>
        <v/>
      </c>
      <c r="AB99" s="137" t="str">
        <f t="shared" si="56"/>
        <v/>
      </c>
      <c r="AC99" s="137" t="str">
        <f t="shared" si="56"/>
        <v/>
      </c>
      <c r="AD99" s="137" t="str">
        <f t="shared" si="56"/>
        <v/>
      </c>
      <c r="AE99" s="137" t="str">
        <f t="shared" si="56"/>
        <v/>
      </c>
      <c r="AF99" s="137" t="str">
        <f t="shared" si="56"/>
        <v/>
      </c>
      <c r="AG99" s="137" t="str">
        <f t="shared" si="56"/>
        <v/>
      </c>
      <c r="AH99" s="137" t="str">
        <f t="shared" si="56"/>
        <v/>
      </c>
      <c r="AI99" s="137" t="str">
        <f t="shared" si="56"/>
        <v/>
      </c>
      <c r="AJ99" s="137" t="str">
        <f t="shared" si="56"/>
        <v/>
      </c>
      <c r="AK99" s="137" t="str">
        <f t="shared" ref="AK99:AP99" si="62">IF(AK$5&lt;&gt;"周日",IF(AK$5&lt;&gt;"周六",IF($L99="","",IF(AK$4&gt;=$L99,IF(AK$4&lt;=$M99,IF($O99=1,"★",""),""),"")),""),"")</f>
        <v/>
      </c>
      <c r="AL99" s="137" t="str">
        <f t="shared" si="62"/>
        <v/>
      </c>
      <c r="AM99" s="137" t="str">
        <f t="shared" si="62"/>
        <v/>
      </c>
      <c r="AN99" s="137" t="str">
        <f t="shared" si="62"/>
        <v/>
      </c>
      <c r="AO99" s="137" t="str">
        <f t="shared" si="62"/>
        <v/>
      </c>
      <c r="AP99" s="137" t="str">
        <f t="shared" si="62"/>
        <v/>
      </c>
      <c r="AQ99" s="137" t="str">
        <f t="shared" si="57"/>
        <v/>
      </c>
      <c r="AR99" s="137" t="str">
        <f t="shared" si="57"/>
        <v/>
      </c>
      <c r="AS99" s="137" t="str">
        <f t="shared" si="57"/>
        <v/>
      </c>
      <c r="AT99" s="137" t="str">
        <f t="shared" si="57"/>
        <v/>
      </c>
      <c r="AU99" s="137" t="str">
        <f t="shared" si="57"/>
        <v/>
      </c>
      <c r="AV99" s="137" t="str">
        <f t="shared" si="57"/>
        <v/>
      </c>
      <c r="AW99" s="137" t="str">
        <f t="shared" si="57"/>
        <v/>
      </c>
      <c r="AX99" s="137" t="str">
        <f t="shared" si="57"/>
        <v/>
      </c>
      <c r="AY99" s="137" t="str">
        <f t="shared" si="57"/>
        <v/>
      </c>
      <c r="AZ99" s="137" t="str">
        <f t="shared" si="57"/>
        <v/>
      </c>
      <c r="BA99" s="137" t="str">
        <f t="shared" si="57"/>
        <v/>
      </c>
      <c r="BB99" s="137" t="str">
        <f t="shared" si="57"/>
        <v/>
      </c>
      <c r="BC99" s="137" t="str">
        <f t="shared" si="57"/>
        <v/>
      </c>
      <c r="BD99" s="137" t="str">
        <f t="shared" si="57"/>
        <v/>
      </c>
      <c r="BE99" s="137" t="str">
        <f t="shared" si="37"/>
        <v/>
      </c>
      <c r="BF99" s="137" t="str">
        <f t="shared" si="37"/>
        <v/>
      </c>
      <c r="BG99" s="138" t="str">
        <f t="shared" si="7"/>
        <v/>
      </c>
    </row>
    <row r="100" spans="1:59" ht="16.8">
      <c r="A100" s="165">
        <v>5</v>
      </c>
      <c r="B100" s="166">
        <v>2</v>
      </c>
      <c r="C100" s="166">
        <v>1</v>
      </c>
      <c r="D100" s="166"/>
      <c r="E100" s="167"/>
      <c r="F100" s="235" t="s">
        <v>248</v>
      </c>
      <c r="G100" s="233" t="s">
        <v>294</v>
      </c>
      <c r="H100" s="234" t="s">
        <v>213</v>
      </c>
      <c r="I100" s="169">
        <v>43796</v>
      </c>
      <c r="J100" s="169">
        <v>43798</v>
      </c>
      <c r="K100" s="170">
        <v>4</v>
      </c>
      <c r="L100" s="169"/>
      <c r="M100" s="169"/>
      <c r="N100" s="171"/>
      <c r="O100" s="172"/>
      <c r="P100" s="173"/>
      <c r="Q100" s="133"/>
      <c r="R100" s="134">
        <f>IF($J100="","",IF($J100&lt;=$L$2,$K100,IF($I100&lt;=$L$2,NETWORKDAYS($I100,$L$2,holiday!$C$3:$C$10)/NETWORKDAYS($I100,$J100,holiday!$C$3:$C$10)*$K100,0)))</f>
        <v>4</v>
      </c>
      <c r="S100" s="134">
        <f t="shared" si="42"/>
        <v>0</v>
      </c>
      <c r="T100" s="134">
        <f t="shared" si="43"/>
        <v>0</v>
      </c>
      <c r="U100" s="135"/>
      <c r="V100" s="133"/>
      <c r="W100" s="133"/>
      <c r="Y100" s="136" t="str">
        <f t="shared" si="56"/>
        <v/>
      </c>
      <c r="Z100" s="137" t="str">
        <f t="shared" si="56"/>
        <v/>
      </c>
      <c r="AA100" s="137" t="str">
        <f t="shared" si="56"/>
        <v/>
      </c>
      <c r="AB100" s="137" t="str">
        <f t="shared" si="56"/>
        <v/>
      </c>
      <c r="AC100" s="137" t="str">
        <f t="shared" si="56"/>
        <v/>
      </c>
      <c r="AD100" s="137" t="str">
        <f t="shared" si="56"/>
        <v/>
      </c>
      <c r="AE100" s="137" t="str">
        <f t="shared" si="56"/>
        <v/>
      </c>
      <c r="AF100" s="137" t="str">
        <f t="shared" si="56"/>
        <v/>
      </c>
      <c r="AG100" s="137" t="str">
        <f t="shared" si="56"/>
        <v/>
      </c>
      <c r="AH100" s="137" t="str">
        <f t="shared" si="56"/>
        <v/>
      </c>
      <c r="AI100" s="137" t="str">
        <f t="shared" si="56"/>
        <v/>
      </c>
      <c r="AJ100" s="137" t="str">
        <f t="shared" si="56"/>
        <v/>
      </c>
      <c r="AK100" s="137" t="str">
        <f t="shared" si="56"/>
        <v/>
      </c>
      <c r="AL100" s="137" t="str">
        <f t="shared" si="56"/>
        <v/>
      </c>
      <c r="AM100" s="137" t="str">
        <f t="shared" si="56"/>
        <v/>
      </c>
      <c r="AN100" s="137" t="str">
        <f t="shared" si="56"/>
        <v/>
      </c>
      <c r="AO100" s="137" t="str">
        <f t="shared" si="57"/>
        <v/>
      </c>
      <c r="AP100" s="137" t="str">
        <f t="shared" si="57"/>
        <v/>
      </c>
      <c r="AQ100" s="137" t="str">
        <f t="shared" si="57"/>
        <v/>
      </c>
      <c r="AR100" s="137" t="str">
        <f t="shared" si="57"/>
        <v/>
      </c>
      <c r="AS100" s="137" t="str">
        <f t="shared" si="57"/>
        <v/>
      </c>
      <c r="AT100" s="137" t="str">
        <f t="shared" si="57"/>
        <v/>
      </c>
      <c r="AU100" s="137" t="str">
        <f t="shared" si="57"/>
        <v/>
      </c>
      <c r="AV100" s="137" t="str">
        <f t="shared" si="57"/>
        <v/>
      </c>
      <c r="AW100" s="137" t="str">
        <f t="shared" si="57"/>
        <v/>
      </c>
      <c r="AX100" s="137" t="str">
        <f t="shared" si="57"/>
        <v/>
      </c>
      <c r="AY100" s="137" t="str">
        <f t="shared" si="57"/>
        <v/>
      </c>
      <c r="AZ100" s="137" t="str">
        <f t="shared" si="57"/>
        <v/>
      </c>
      <c r="BA100" s="137" t="str">
        <f t="shared" si="57"/>
        <v/>
      </c>
      <c r="BB100" s="137" t="str">
        <f t="shared" si="57"/>
        <v/>
      </c>
      <c r="BC100" s="137" t="str">
        <f t="shared" si="57"/>
        <v/>
      </c>
      <c r="BD100" s="137" t="str">
        <f t="shared" si="57"/>
        <v/>
      </c>
      <c r="BE100" s="137" t="str">
        <f t="shared" si="58"/>
        <v/>
      </c>
      <c r="BF100" s="137" t="str">
        <f t="shared" si="58"/>
        <v/>
      </c>
      <c r="BG100" s="138" t="str">
        <f t="shared" si="58"/>
        <v/>
      </c>
    </row>
    <row r="101" spans="1:59" ht="16.8">
      <c r="A101" s="165">
        <v>5</v>
      </c>
      <c r="B101" s="166">
        <v>2</v>
      </c>
      <c r="C101" s="166">
        <v>2</v>
      </c>
      <c r="D101" s="166"/>
      <c r="E101" s="167"/>
      <c r="F101" s="235" t="s">
        <v>237</v>
      </c>
      <c r="G101" s="233" t="s">
        <v>264</v>
      </c>
      <c r="H101" s="234" t="s">
        <v>213</v>
      </c>
      <c r="I101" s="169">
        <v>43796</v>
      </c>
      <c r="J101" s="169">
        <v>43798</v>
      </c>
      <c r="K101" s="170">
        <v>0</v>
      </c>
      <c r="L101" s="169"/>
      <c r="M101" s="169"/>
      <c r="N101" s="171"/>
      <c r="O101" s="172"/>
      <c r="P101" s="173"/>
      <c r="Q101" s="133"/>
      <c r="R101" s="134">
        <f>IF($J101="","",IF($J101&lt;=$L$2,$K101,IF($I101&lt;=$L$2,NETWORKDAYS($I101,$L$2,holiday!$C$3:$C$10)/NETWORKDAYS($I101,$J101,holiday!$C$3:$C$10)*$K101,0)))</f>
        <v>0</v>
      </c>
      <c r="S101" s="134">
        <f t="shared" si="42"/>
        <v>0</v>
      </c>
      <c r="T101" s="134">
        <f t="shared" si="43"/>
        <v>0</v>
      </c>
      <c r="U101" s="135"/>
      <c r="V101" s="133"/>
      <c r="W101" s="133"/>
      <c r="Y101" s="136" t="str">
        <f t="shared" si="56"/>
        <v/>
      </c>
      <c r="Z101" s="137" t="str">
        <f t="shared" si="56"/>
        <v/>
      </c>
      <c r="AA101" s="137" t="str">
        <f t="shared" si="56"/>
        <v/>
      </c>
      <c r="AB101" s="137" t="str">
        <f t="shared" si="56"/>
        <v/>
      </c>
      <c r="AC101" s="137" t="str">
        <f t="shared" si="56"/>
        <v/>
      </c>
      <c r="AD101" s="137" t="str">
        <f t="shared" si="56"/>
        <v/>
      </c>
      <c r="AE101" s="137" t="str">
        <f t="shared" si="56"/>
        <v/>
      </c>
      <c r="AF101" s="137" t="str">
        <f t="shared" si="56"/>
        <v/>
      </c>
      <c r="AG101" s="137" t="str">
        <f t="shared" si="56"/>
        <v/>
      </c>
      <c r="AH101" s="137" t="str">
        <f t="shared" si="56"/>
        <v/>
      </c>
      <c r="AI101" s="137" t="str">
        <f t="shared" si="56"/>
        <v/>
      </c>
      <c r="AJ101" s="137" t="str">
        <f t="shared" si="56"/>
        <v/>
      </c>
      <c r="AK101" s="137" t="str">
        <f t="shared" si="56"/>
        <v/>
      </c>
      <c r="AL101" s="137" t="str">
        <f t="shared" si="56"/>
        <v/>
      </c>
      <c r="AM101" s="137" t="str">
        <f t="shared" si="56"/>
        <v/>
      </c>
      <c r="AN101" s="137" t="str">
        <f t="shared" si="56"/>
        <v/>
      </c>
      <c r="AO101" s="137" t="str">
        <f t="shared" si="57"/>
        <v/>
      </c>
      <c r="AP101" s="137" t="str">
        <f t="shared" si="57"/>
        <v/>
      </c>
      <c r="AQ101" s="137" t="str">
        <f t="shared" si="57"/>
        <v/>
      </c>
      <c r="AR101" s="137" t="str">
        <f t="shared" si="57"/>
        <v/>
      </c>
      <c r="AS101" s="137" t="str">
        <f t="shared" si="57"/>
        <v/>
      </c>
      <c r="AT101" s="137" t="str">
        <f t="shared" si="57"/>
        <v/>
      </c>
      <c r="AU101" s="137" t="str">
        <f t="shared" si="57"/>
        <v/>
      </c>
      <c r="AV101" s="137" t="str">
        <f t="shared" si="57"/>
        <v/>
      </c>
      <c r="AW101" s="137" t="str">
        <f t="shared" si="57"/>
        <v/>
      </c>
      <c r="AX101" s="137" t="str">
        <f t="shared" si="57"/>
        <v/>
      </c>
      <c r="AY101" s="137" t="str">
        <f t="shared" si="57"/>
        <v/>
      </c>
      <c r="AZ101" s="137" t="str">
        <f t="shared" si="57"/>
        <v/>
      </c>
      <c r="BA101" s="137" t="str">
        <f t="shared" si="57"/>
        <v/>
      </c>
      <c r="BB101" s="137" t="str">
        <f t="shared" si="57"/>
        <v/>
      </c>
      <c r="BC101" s="137" t="str">
        <f t="shared" si="57"/>
        <v/>
      </c>
      <c r="BD101" s="137" t="str">
        <f t="shared" si="57"/>
        <v/>
      </c>
      <c r="BE101" s="137" t="str">
        <f t="shared" si="58"/>
        <v/>
      </c>
      <c r="BF101" s="137" t="str">
        <f t="shared" si="58"/>
        <v/>
      </c>
      <c r="BG101" s="138" t="str">
        <f t="shared" si="7"/>
        <v/>
      </c>
    </row>
    <row r="102" spans="1:59" ht="16.8">
      <c r="A102" s="165">
        <v>5</v>
      </c>
      <c r="B102" s="166">
        <v>2</v>
      </c>
      <c r="C102" s="166">
        <v>3</v>
      </c>
      <c r="D102" s="166"/>
      <c r="E102" s="167"/>
      <c r="F102" s="235" t="s">
        <v>197</v>
      </c>
      <c r="G102" s="233" t="s">
        <v>294</v>
      </c>
      <c r="H102" s="234" t="s">
        <v>213</v>
      </c>
      <c r="I102" s="169">
        <v>43796</v>
      </c>
      <c r="J102" s="169">
        <v>43798</v>
      </c>
      <c r="K102" s="170">
        <v>4</v>
      </c>
      <c r="L102" s="169"/>
      <c r="M102" s="169"/>
      <c r="N102" s="171"/>
      <c r="O102" s="172"/>
      <c r="P102" s="173"/>
      <c r="Q102" s="133"/>
      <c r="R102" s="134">
        <f>IF($J102="","",IF($J102&lt;=$L$2,$K102,IF($I102&lt;=$L$2,NETWORKDAYS($I102,$L$2,holiday!$C$3:$C$10)/NETWORKDAYS($I102,$J102,holiday!$C$3:$C$10)*$K102,0)))</f>
        <v>4</v>
      </c>
      <c r="S102" s="134">
        <f t="shared" si="42"/>
        <v>0</v>
      </c>
      <c r="T102" s="134">
        <f t="shared" si="43"/>
        <v>0</v>
      </c>
      <c r="U102" s="135"/>
      <c r="V102" s="133"/>
      <c r="W102" s="133"/>
      <c r="Y102" s="136" t="str">
        <f t="shared" si="56"/>
        <v/>
      </c>
      <c r="Z102" s="137" t="str">
        <f t="shared" si="56"/>
        <v/>
      </c>
      <c r="AA102" s="137" t="str">
        <f t="shared" si="56"/>
        <v/>
      </c>
      <c r="AB102" s="137" t="str">
        <f t="shared" si="56"/>
        <v/>
      </c>
      <c r="AC102" s="137" t="str">
        <f t="shared" si="56"/>
        <v/>
      </c>
      <c r="AD102" s="137" t="str">
        <f t="shared" si="56"/>
        <v/>
      </c>
      <c r="AE102" s="137" t="str">
        <f t="shared" si="56"/>
        <v/>
      </c>
      <c r="AF102" s="137" t="str">
        <f t="shared" si="56"/>
        <v/>
      </c>
      <c r="AG102" s="137" t="str">
        <f t="shared" si="56"/>
        <v/>
      </c>
      <c r="AH102" s="137" t="str">
        <f t="shared" si="56"/>
        <v/>
      </c>
      <c r="AI102" s="137" t="str">
        <f t="shared" si="56"/>
        <v/>
      </c>
      <c r="AJ102" s="137" t="str">
        <f t="shared" si="56"/>
        <v/>
      </c>
      <c r="AK102" s="137" t="str">
        <f t="shared" si="56"/>
        <v/>
      </c>
      <c r="AL102" s="137" t="str">
        <f t="shared" si="56"/>
        <v/>
      </c>
      <c r="AM102" s="137" t="str">
        <f t="shared" si="56"/>
        <v/>
      </c>
      <c r="AN102" s="137" t="str">
        <f t="shared" si="56"/>
        <v/>
      </c>
      <c r="AO102" s="137" t="str">
        <f t="shared" si="57"/>
        <v/>
      </c>
      <c r="AP102" s="137" t="str">
        <f t="shared" si="57"/>
        <v/>
      </c>
      <c r="AQ102" s="137" t="str">
        <f t="shared" si="57"/>
        <v/>
      </c>
      <c r="AR102" s="137" t="str">
        <f t="shared" si="57"/>
        <v/>
      </c>
      <c r="AS102" s="137" t="str">
        <f t="shared" si="57"/>
        <v/>
      </c>
      <c r="AT102" s="137" t="str">
        <f t="shared" si="57"/>
        <v/>
      </c>
      <c r="AU102" s="137" t="str">
        <f t="shared" si="57"/>
        <v/>
      </c>
      <c r="AV102" s="137" t="str">
        <f t="shared" si="57"/>
        <v/>
      </c>
      <c r="AW102" s="137" t="str">
        <f t="shared" si="57"/>
        <v/>
      </c>
      <c r="AX102" s="137" t="str">
        <f t="shared" si="57"/>
        <v/>
      </c>
      <c r="AY102" s="137" t="str">
        <f t="shared" si="57"/>
        <v/>
      </c>
      <c r="AZ102" s="137" t="str">
        <f t="shared" si="57"/>
        <v/>
      </c>
      <c r="BA102" s="137" t="str">
        <f t="shared" si="57"/>
        <v/>
      </c>
      <c r="BB102" s="137" t="str">
        <f t="shared" si="57"/>
        <v/>
      </c>
      <c r="BC102" s="137" t="str">
        <f t="shared" si="57"/>
        <v/>
      </c>
      <c r="BD102" s="137" t="str">
        <f t="shared" si="57"/>
        <v/>
      </c>
      <c r="BE102" s="137" t="str">
        <f t="shared" si="58"/>
        <v/>
      </c>
      <c r="BF102" s="137" t="str">
        <f t="shared" si="58"/>
        <v/>
      </c>
      <c r="BG102" s="138" t="str">
        <f t="shared" si="7"/>
        <v/>
      </c>
    </row>
    <row r="103" spans="1:59" ht="16.8">
      <c r="A103" s="206">
        <v>5</v>
      </c>
      <c r="B103" s="207">
        <v>2</v>
      </c>
      <c r="C103" s="207">
        <v>4</v>
      </c>
      <c r="D103" s="207"/>
      <c r="E103" s="208"/>
      <c r="F103" s="276" t="s">
        <v>249</v>
      </c>
      <c r="G103" s="263" t="s">
        <v>293</v>
      </c>
      <c r="H103" s="277"/>
      <c r="I103" s="210"/>
      <c r="J103" s="210"/>
      <c r="K103" s="211"/>
      <c r="L103" s="210"/>
      <c r="M103" s="210"/>
      <c r="N103" s="212"/>
      <c r="O103" s="213"/>
      <c r="P103" s="214"/>
      <c r="Q103" s="133"/>
      <c r="R103" s="134" t="str">
        <f>IF($J103="","",IF($J103&lt;=$L$2,$K103,IF($I103&lt;=$L$2,NETWORKDAYS($I103,$L$2,holiday!$C$3:$C$10)/NETWORKDAYS($I103,$J103,holiday!$C$3:$C$10)*$K103,0)))</f>
        <v/>
      </c>
      <c r="S103" s="134" t="str">
        <f t="shared" si="42"/>
        <v/>
      </c>
      <c r="T103" s="134" t="str">
        <f t="shared" si="43"/>
        <v/>
      </c>
      <c r="U103" s="135"/>
      <c r="V103" s="133"/>
      <c r="W103" s="133"/>
      <c r="Y103" s="136" t="str">
        <f t="shared" si="56"/>
        <v/>
      </c>
      <c r="Z103" s="137" t="str">
        <f t="shared" si="56"/>
        <v/>
      </c>
      <c r="AA103" s="137" t="str">
        <f t="shared" si="56"/>
        <v/>
      </c>
      <c r="AB103" s="137" t="str">
        <f t="shared" si="56"/>
        <v/>
      </c>
      <c r="AC103" s="137" t="str">
        <f t="shared" si="56"/>
        <v/>
      </c>
      <c r="AD103" s="137" t="str">
        <f t="shared" si="56"/>
        <v/>
      </c>
      <c r="AE103" s="137" t="str">
        <f t="shared" si="56"/>
        <v/>
      </c>
      <c r="AF103" s="137" t="str">
        <f t="shared" si="56"/>
        <v/>
      </c>
      <c r="AG103" s="137" t="str">
        <f t="shared" si="56"/>
        <v/>
      </c>
      <c r="AH103" s="137" t="str">
        <f t="shared" si="56"/>
        <v/>
      </c>
      <c r="AI103" s="137" t="str">
        <f t="shared" si="56"/>
        <v/>
      </c>
      <c r="AJ103" s="137" t="str">
        <f t="shared" si="56"/>
        <v/>
      </c>
      <c r="AK103" s="137" t="str">
        <f t="shared" si="56"/>
        <v/>
      </c>
      <c r="AL103" s="137" t="str">
        <f t="shared" si="56"/>
        <v/>
      </c>
      <c r="AM103" s="137" t="str">
        <f t="shared" si="56"/>
        <v/>
      </c>
      <c r="AN103" s="137" t="str">
        <f t="shared" si="56"/>
        <v/>
      </c>
      <c r="AO103" s="137" t="str">
        <f t="shared" si="57"/>
        <v/>
      </c>
      <c r="AP103" s="137" t="str">
        <f t="shared" si="57"/>
        <v/>
      </c>
      <c r="AQ103" s="137" t="str">
        <f t="shared" si="57"/>
        <v/>
      </c>
      <c r="AR103" s="137" t="str">
        <f t="shared" si="57"/>
        <v/>
      </c>
      <c r="AS103" s="137" t="str">
        <f t="shared" si="57"/>
        <v/>
      </c>
      <c r="AT103" s="137" t="str">
        <f t="shared" si="57"/>
        <v/>
      </c>
      <c r="AU103" s="137" t="str">
        <f t="shared" si="57"/>
        <v/>
      </c>
      <c r="AV103" s="137" t="str">
        <f t="shared" si="57"/>
        <v/>
      </c>
      <c r="AW103" s="137" t="str">
        <f t="shared" si="57"/>
        <v/>
      </c>
      <c r="AX103" s="137" t="str">
        <f t="shared" si="57"/>
        <v/>
      </c>
      <c r="AY103" s="137" t="str">
        <f t="shared" si="57"/>
        <v/>
      </c>
      <c r="AZ103" s="137" t="str">
        <f t="shared" si="57"/>
        <v/>
      </c>
      <c r="BA103" s="137" t="str">
        <f t="shared" si="57"/>
        <v/>
      </c>
      <c r="BB103" s="137" t="str">
        <f t="shared" si="57"/>
        <v/>
      </c>
      <c r="BC103" s="137" t="str">
        <f t="shared" si="57"/>
        <v/>
      </c>
      <c r="BD103" s="137" t="str">
        <f t="shared" si="57"/>
        <v/>
      </c>
      <c r="BE103" s="137" t="str">
        <f t="shared" si="58"/>
        <v/>
      </c>
      <c r="BF103" s="137" t="str">
        <f t="shared" si="58"/>
        <v/>
      </c>
      <c r="BG103" s="138" t="str">
        <f t="shared" si="7"/>
        <v/>
      </c>
    </row>
    <row r="104" spans="1:59" ht="16.8">
      <c r="A104" s="165">
        <v>5</v>
      </c>
      <c r="B104" s="166">
        <v>2</v>
      </c>
      <c r="C104" s="166">
        <v>5</v>
      </c>
      <c r="D104" s="166"/>
      <c r="E104" s="167"/>
      <c r="F104" s="235" t="s">
        <v>250</v>
      </c>
      <c r="G104" s="233" t="s">
        <v>293</v>
      </c>
      <c r="H104" s="234" t="s">
        <v>213</v>
      </c>
      <c r="I104" s="169">
        <v>43796</v>
      </c>
      <c r="J104" s="169">
        <v>43798</v>
      </c>
      <c r="K104" s="170">
        <v>4</v>
      </c>
      <c r="L104" s="169"/>
      <c r="M104" s="169"/>
      <c r="N104" s="171"/>
      <c r="O104" s="172"/>
      <c r="P104" s="173"/>
      <c r="Q104" s="133"/>
      <c r="R104" s="134">
        <f>IF($J104="","",IF($J104&lt;=$L$2,$K104,IF($I104&lt;=$L$2,NETWORKDAYS($I104,$L$2,holiday!$C$3:$C$10)/NETWORKDAYS($I104,$J104,holiday!$C$3:$C$10)*$K104,0)))</f>
        <v>4</v>
      </c>
      <c r="S104" s="134">
        <f t="shared" si="42"/>
        <v>0</v>
      </c>
      <c r="T104" s="134">
        <f t="shared" si="43"/>
        <v>0</v>
      </c>
      <c r="U104" s="135"/>
      <c r="V104" s="133"/>
      <c r="W104" s="133"/>
      <c r="Y104" s="136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8"/>
    </row>
    <row r="105" spans="1:59" ht="16.8">
      <c r="A105" s="165">
        <v>5</v>
      </c>
      <c r="B105" s="166">
        <v>1</v>
      </c>
      <c r="C105" s="166">
        <v>6</v>
      </c>
      <c r="D105" s="166"/>
      <c r="E105" s="167"/>
      <c r="F105" s="235" t="s">
        <v>207</v>
      </c>
      <c r="G105" s="233" t="s">
        <v>293</v>
      </c>
      <c r="H105" s="234" t="s">
        <v>213</v>
      </c>
      <c r="I105" s="169">
        <v>43796</v>
      </c>
      <c r="J105" s="169">
        <v>43798</v>
      </c>
      <c r="K105" s="170">
        <v>2</v>
      </c>
      <c r="L105" s="169"/>
      <c r="M105" s="169"/>
      <c r="N105" s="171"/>
      <c r="O105" s="172"/>
      <c r="P105" s="173"/>
      <c r="Q105" s="133"/>
      <c r="R105" s="134">
        <f>IF($J105="","",IF($J105&lt;=$L$2,$K105,IF($I105&lt;=$L$2,NETWORKDAYS($I105,$L$2,holiday!$C$3:$C$10)/NETWORKDAYS($I105,$J105,holiday!$C$3:$C$10)*$K105,0)))</f>
        <v>2</v>
      </c>
      <c r="S105" s="134">
        <f t="shared" si="42"/>
        <v>0</v>
      </c>
      <c r="T105" s="134">
        <f t="shared" si="43"/>
        <v>0</v>
      </c>
      <c r="U105" s="135"/>
      <c r="V105" s="133"/>
      <c r="W105" s="133"/>
      <c r="Y105" s="136" t="str">
        <f t="shared" ref="Y105:BG105" si="63">IF(Y$5&lt;&gt;"周日",IF(Y$5&lt;&gt;"周六",IF($L105="","",IF(Y$4&gt;=$L105,IF(Y$4&lt;=$M105,IF($O105=1,"★",""),""),"")),""),"")</f>
        <v/>
      </c>
      <c r="Z105" s="137" t="str">
        <f t="shared" si="63"/>
        <v/>
      </c>
      <c r="AA105" s="137" t="str">
        <f t="shared" si="63"/>
        <v/>
      </c>
      <c r="AB105" s="137" t="str">
        <f t="shared" si="63"/>
        <v/>
      </c>
      <c r="AC105" s="137" t="str">
        <f t="shared" si="63"/>
        <v/>
      </c>
      <c r="AD105" s="137" t="str">
        <f t="shared" si="63"/>
        <v/>
      </c>
      <c r="AE105" s="137" t="str">
        <f t="shared" si="63"/>
        <v/>
      </c>
      <c r="AF105" s="137" t="str">
        <f t="shared" si="63"/>
        <v/>
      </c>
      <c r="AG105" s="137" t="str">
        <f t="shared" si="63"/>
        <v/>
      </c>
      <c r="AH105" s="137" t="str">
        <f t="shared" si="63"/>
        <v/>
      </c>
      <c r="AI105" s="137" t="str">
        <f t="shared" si="63"/>
        <v/>
      </c>
      <c r="AJ105" s="137" t="str">
        <f t="shared" si="63"/>
        <v/>
      </c>
      <c r="AK105" s="137" t="str">
        <f t="shared" si="63"/>
        <v/>
      </c>
      <c r="AL105" s="137" t="str">
        <f t="shared" si="63"/>
        <v/>
      </c>
      <c r="AM105" s="137" t="str">
        <f t="shared" si="63"/>
        <v/>
      </c>
      <c r="AN105" s="137" t="str">
        <f t="shared" si="63"/>
        <v/>
      </c>
      <c r="AO105" s="137" t="str">
        <f t="shared" si="63"/>
        <v/>
      </c>
      <c r="AP105" s="137" t="str">
        <f t="shared" si="63"/>
        <v/>
      </c>
      <c r="AQ105" s="137" t="str">
        <f t="shared" si="63"/>
        <v/>
      </c>
      <c r="AR105" s="137" t="str">
        <f t="shared" si="63"/>
        <v/>
      </c>
      <c r="AS105" s="137" t="str">
        <f t="shared" si="63"/>
        <v/>
      </c>
      <c r="AT105" s="137" t="str">
        <f t="shared" si="63"/>
        <v/>
      </c>
      <c r="AU105" s="137" t="str">
        <f t="shared" si="63"/>
        <v/>
      </c>
      <c r="AV105" s="137" t="str">
        <f t="shared" si="63"/>
        <v/>
      </c>
      <c r="AW105" s="137" t="str">
        <f t="shared" si="63"/>
        <v/>
      </c>
      <c r="AX105" s="137" t="str">
        <f t="shared" si="63"/>
        <v/>
      </c>
      <c r="AY105" s="137" t="str">
        <f t="shared" si="63"/>
        <v/>
      </c>
      <c r="AZ105" s="137" t="str">
        <f t="shared" si="63"/>
        <v/>
      </c>
      <c r="BA105" s="137" t="str">
        <f t="shared" si="63"/>
        <v/>
      </c>
      <c r="BB105" s="137" t="str">
        <f t="shared" si="63"/>
        <v/>
      </c>
      <c r="BC105" s="137" t="str">
        <f t="shared" si="63"/>
        <v/>
      </c>
      <c r="BD105" s="137" t="str">
        <f t="shared" si="63"/>
        <v/>
      </c>
      <c r="BE105" s="137" t="str">
        <f t="shared" si="63"/>
        <v/>
      </c>
      <c r="BF105" s="137" t="str">
        <f t="shared" si="63"/>
        <v/>
      </c>
      <c r="BG105" s="138" t="str">
        <f t="shared" si="63"/>
        <v/>
      </c>
    </row>
    <row r="106" spans="1:59" ht="16.8">
      <c r="A106" s="165">
        <v>5</v>
      </c>
      <c r="B106" s="166">
        <v>2</v>
      </c>
      <c r="C106" s="166">
        <v>7</v>
      </c>
      <c r="D106" s="166"/>
      <c r="E106" s="167"/>
      <c r="F106" s="235" t="s">
        <v>199</v>
      </c>
      <c r="G106" s="233" t="s">
        <v>293</v>
      </c>
      <c r="H106" s="234" t="s">
        <v>213</v>
      </c>
      <c r="I106" s="169">
        <v>43796</v>
      </c>
      <c r="J106" s="169">
        <v>43798</v>
      </c>
      <c r="K106" s="170">
        <v>2</v>
      </c>
      <c r="L106" s="169"/>
      <c r="M106" s="169"/>
      <c r="N106" s="171"/>
      <c r="O106" s="172"/>
      <c r="P106" s="173"/>
      <c r="Q106" s="133"/>
      <c r="R106" s="134">
        <f>IF($J106="","",IF($J106&lt;=$L$2,$K106,IF($I106&lt;=$L$2,NETWORKDAYS($I106,$L$2,holiday!$C$3:$C$10)/NETWORKDAYS($I106,$J106,holiday!$C$3:$C$10)*$K106,0)))</f>
        <v>2</v>
      </c>
      <c r="S106" s="134">
        <f t="shared" si="42"/>
        <v>0</v>
      </c>
      <c r="T106" s="134">
        <f t="shared" si="43"/>
        <v>0</v>
      </c>
      <c r="U106" s="135"/>
      <c r="V106" s="133"/>
      <c r="W106" s="133"/>
      <c r="Y106" s="136" t="str">
        <f t="shared" ref="Y106:AN116" si="64">IF(Y$5&lt;&gt;"周日",IF(Y$5&lt;&gt;"周六",IF($L106="","",IF(Y$4&gt;=$L106,IF(Y$4&lt;=$M106,IF($O106=1,"★",""),""),"")),""),"")</f>
        <v/>
      </c>
      <c r="Z106" s="137" t="str">
        <f t="shared" si="64"/>
        <v/>
      </c>
      <c r="AA106" s="137" t="str">
        <f t="shared" si="64"/>
        <v/>
      </c>
      <c r="AB106" s="137" t="str">
        <f t="shared" si="64"/>
        <v/>
      </c>
      <c r="AC106" s="137" t="str">
        <f t="shared" si="64"/>
        <v/>
      </c>
      <c r="AD106" s="137" t="str">
        <f t="shared" si="64"/>
        <v/>
      </c>
      <c r="AE106" s="137" t="str">
        <f t="shared" si="64"/>
        <v/>
      </c>
      <c r="AF106" s="137" t="str">
        <f t="shared" si="64"/>
        <v/>
      </c>
      <c r="AG106" s="137" t="str">
        <f t="shared" si="64"/>
        <v/>
      </c>
      <c r="AH106" s="137" t="str">
        <f t="shared" si="64"/>
        <v/>
      </c>
      <c r="AI106" s="137" t="str">
        <f t="shared" si="64"/>
        <v/>
      </c>
      <c r="AJ106" s="137" t="str">
        <f t="shared" si="64"/>
        <v/>
      </c>
      <c r="AK106" s="137" t="str">
        <f t="shared" si="64"/>
        <v/>
      </c>
      <c r="AL106" s="137" t="str">
        <f t="shared" si="64"/>
        <v/>
      </c>
      <c r="AM106" s="137" t="str">
        <f t="shared" si="64"/>
        <v/>
      </c>
      <c r="AN106" s="137" t="str">
        <f t="shared" si="64"/>
        <v/>
      </c>
      <c r="AO106" s="137" t="str">
        <f t="shared" ref="AO106:BD116" si="65">IF(AO$5&lt;&gt;"周日",IF(AO$5&lt;&gt;"周六",IF($L106="","",IF(AO$4&gt;=$L106,IF(AO$4&lt;=$M106,IF($O106=1,"★",""),""),"")),""),"")</f>
        <v/>
      </c>
      <c r="AP106" s="137" t="str">
        <f t="shared" si="65"/>
        <v/>
      </c>
      <c r="AQ106" s="137" t="str">
        <f t="shared" si="65"/>
        <v/>
      </c>
      <c r="AR106" s="137" t="str">
        <f t="shared" si="65"/>
        <v/>
      </c>
      <c r="AS106" s="137" t="str">
        <f t="shared" si="65"/>
        <v/>
      </c>
      <c r="AT106" s="137" t="str">
        <f t="shared" si="65"/>
        <v/>
      </c>
      <c r="AU106" s="137" t="str">
        <f t="shared" si="65"/>
        <v/>
      </c>
      <c r="AV106" s="137" t="str">
        <f t="shared" si="65"/>
        <v/>
      </c>
      <c r="AW106" s="137" t="str">
        <f t="shared" si="65"/>
        <v/>
      </c>
      <c r="AX106" s="137" t="str">
        <f t="shared" si="65"/>
        <v/>
      </c>
      <c r="AY106" s="137" t="str">
        <f t="shared" si="65"/>
        <v/>
      </c>
      <c r="AZ106" s="137" t="str">
        <f t="shared" si="65"/>
        <v/>
      </c>
      <c r="BA106" s="137" t="str">
        <f t="shared" si="65"/>
        <v/>
      </c>
      <c r="BB106" s="137" t="str">
        <f t="shared" si="65"/>
        <v/>
      </c>
      <c r="BC106" s="137" t="str">
        <f t="shared" si="65"/>
        <v/>
      </c>
      <c r="BD106" s="137" t="str">
        <f t="shared" si="65"/>
        <v/>
      </c>
      <c r="BE106" s="137" t="str">
        <f t="shared" ref="BE106:BG116" si="66">IF(BE$5&lt;&gt;"周日",IF(BE$5&lt;&gt;"周六",IF($L106="","",IF(BE$4&gt;=$L106,IF(BE$4&lt;=$M106,IF($O106=1,"★",""),""),"")),""),"")</f>
        <v/>
      </c>
      <c r="BF106" s="137" t="str">
        <f t="shared" si="66"/>
        <v/>
      </c>
      <c r="BG106" s="138" t="str">
        <f t="shared" si="7"/>
        <v/>
      </c>
    </row>
    <row r="107" spans="1:59" ht="16.8">
      <c r="A107" s="206">
        <v>5</v>
      </c>
      <c r="B107" s="207">
        <v>2</v>
      </c>
      <c r="C107" s="207">
        <v>8</v>
      </c>
      <c r="D107" s="207"/>
      <c r="E107" s="208"/>
      <c r="F107" s="276" t="s">
        <v>251</v>
      </c>
      <c r="G107" s="263" t="s">
        <v>293</v>
      </c>
      <c r="H107" s="277"/>
      <c r="I107" s="210"/>
      <c r="J107" s="210"/>
      <c r="K107" s="211"/>
      <c r="L107" s="210"/>
      <c r="M107" s="210"/>
      <c r="N107" s="212"/>
      <c r="O107" s="213"/>
      <c r="P107" s="214"/>
      <c r="Q107" s="133"/>
      <c r="R107" s="134" t="str">
        <f>IF($J107="","",IF($J107&lt;=$L$2,$K107,IF($I107&lt;=$L$2,NETWORKDAYS($I107,$L$2,holiday!$C$3:$C$10)/NETWORKDAYS($I107,$J107,holiday!$C$3:$C$10)*$K107,0)))</f>
        <v/>
      </c>
      <c r="S107" s="134" t="str">
        <f t="shared" si="42"/>
        <v/>
      </c>
      <c r="T107" s="134" t="str">
        <f t="shared" si="43"/>
        <v/>
      </c>
      <c r="U107" s="135"/>
      <c r="V107" s="133"/>
      <c r="W107" s="133"/>
      <c r="Y107" s="136" t="str">
        <f t="shared" ref="Y107:AN109" si="67">IF(Y$5&lt;&gt;"周日",IF(Y$5&lt;&gt;"周六",IF($L107="","",IF(Y$4&gt;=$L107,IF(Y$4&lt;=$M107,IF($O107=1,"★",""),""),"")),""),"")</f>
        <v/>
      </c>
      <c r="Z107" s="137" t="str">
        <f t="shared" si="67"/>
        <v/>
      </c>
      <c r="AA107" s="137" t="str">
        <f t="shared" si="67"/>
        <v/>
      </c>
      <c r="AB107" s="137" t="str">
        <f t="shared" si="67"/>
        <v/>
      </c>
      <c r="AC107" s="137" t="str">
        <f t="shared" si="67"/>
        <v/>
      </c>
      <c r="AD107" s="137" t="str">
        <f t="shared" si="67"/>
        <v/>
      </c>
      <c r="AE107" s="137" t="str">
        <f t="shared" si="67"/>
        <v/>
      </c>
      <c r="AF107" s="137" t="str">
        <f t="shared" si="67"/>
        <v/>
      </c>
      <c r="AG107" s="137" t="str">
        <f t="shared" si="67"/>
        <v/>
      </c>
      <c r="AH107" s="137" t="str">
        <f t="shared" si="67"/>
        <v/>
      </c>
      <c r="AI107" s="137" t="str">
        <f t="shared" si="67"/>
        <v/>
      </c>
      <c r="AJ107" s="137" t="str">
        <f t="shared" si="67"/>
        <v/>
      </c>
      <c r="AK107" s="137" t="str">
        <f t="shared" si="67"/>
        <v/>
      </c>
      <c r="AL107" s="137" t="str">
        <f t="shared" si="67"/>
        <v/>
      </c>
      <c r="AM107" s="137" t="str">
        <f t="shared" si="67"/>
        <v/>
      </c>
      <c r="AN107" s="137" t="str">
        <f t="shared" si="67"/>
        <v/>
      </c>
      <c r="AO107" s="137" t="str">
        <f t="shared" ref="AO107:BD109" si="68">IF(AO$5&lt;&gt;"周日",IF(AO$5&lt;&gt;"周六",IF($L107="","",IF(AO$4&gt;=$L107,IF(AO$4&lt;=$M107,IF($O107=1,"★",""),""),"")),""),"")</f>
        <v/>
      </c>
      <c r="AP107" s="137" t="str">
        <f t="shared" si="68"/>
        <v/>
      </c>
      <c r="AQ107" s="137" t="str">
        <f t="shared" si="68"/>
        <v/>
      </c>
      <c r="AR107" s="137" t="str">
        <f t="shared" si="68"/>
        <v/>
      </c>
      <c r="AS107" s="137" t="str">
        <f t="shared" si="68"/>
        <v/>
      </c>
      <c r="AT107" s="137" t="str">
        <f t="shared" si="68"/>
        <v/>
      </c>
      <c r="AU107" s="137" t="str">
        <f t="shared" si="68"/>
        <v/>
      </c>
      <c r="AV107" s="137" t="str">
        <f t="shared" si="68"/>
        <v/>
      </c>
      <c r="AW107" s="137" t="str">
        <f t="shared" si="68"/>
        <v/>
      </c>
      <c r="AX107" s="137" t="str">
        <f t="shared" si="68"/>
        <v/>
      </c>
      <c r="AY107" s="137" t="str">
        <f t="shared" si="68"/>
        <v/>
      </c>
      <c r="AZ107" s="137" t="str">
        <f t="shared" si="68"/>
        <v/>
      </c>
      <c r="BA107" s="137" t="str">
        <f t="shared" si="68"/>
        <v/>
      </c>
      <c r="BB107" s="137" t="str">
        <f t="shared" si="68"/>
        <v/>
      </c>
      <c r="BC107" s="137" t="str">
        <f t="shared" si="68"/>
        <v/>
      </c>
      <c r="BD107" s="137" t="str">
        <f t="shared" si="68"/>
        <v/>
      </c>
      <c r="BE107" s="137" t="str">
        <f t="shared" si="66"/>
        <v/>
      </c>
      <c r="BF107" s="137" t="str">
        <f t="shared" si="66"/>
        <v/>
      </c>
      <c r="BG107" s="138" t="str">
        <f t="shared" si="7"/>
        <v/>
      </c>
    </row>
    <row r="108" spans="1:59" ht="16.8">
      <c r="A108" s="206">
        <v>5</v>
      </c>
      <c r="B108" s="207">
        <v>2</v>
      </c>
      <c r="C108" s="207">
        <v>9</v>
      </c>
      <c r="D108" s="207"/>
      <c r="E108" s="208"/>
      <c r="F108" s="276" t="s">
        <v>206</v>
      </c>
      <c r="G108" s="263" t="s">
        <v>293</v>
      </c>
      <c r="H108" s="277"/>
      <c r="I108" s="210"/>
      <c r="J108" s="210"/>
      <c r="K108" s="211"/>
      <c r="L108" s="210"/>
      <c r="M108" s="210"/>
      <c r="N108" s="212"/>
      <c r="O108" s="213"/>
      <c r="P108" s="214"/>
      <c r="Q108" s="133"/>
      <c r="R108" s="134" t="str">
        <f>IF($J108="","",IF($J108&lt;=$L$2,$K108,IF($I108&lt;=$L$2,NETWORKDAYS($I108,$L$2,holiday!$C$3:$C$10)/NETWORKDAYS($I108,$J108,holiday!$C$3:$C$10)*$K108,0)))</f>
        <v/>
      </c>
      <c r="S108" s="134" t="str">
        <f t="shared" si="42"/>
        <v/>
      </c>
      <c r="T108" s="134" t="str">
        <f t="shared" si="43"/>
        <v/>
      </c>
      <c r="U108" s="135"/>
      <c r="V108" s="133"/>
      <c r="W108" s="133"/>
      <c r="Y108" s="136" t="str">
        <f t="shared" si="67"/>
        <v/>
      </c>
      <c r="Z108" s="137" t="str">
        <f t="shared" si="67"/>
        <v/>
      </c>
      <c r="AA108" s="137" t="str">
        <f t="shared" si="67"/>
        <v/>
      </c>
      <c r="AB108" s="137" t="str">
        <f t="shared" si="67"/>
        <v/>
      </c>
      <c r="AC108" s="137" t="str">
        <f t="shared" si="67"/>
        <v/>
      </c>
      <c r="AD108" s="137" t="str">
        <f t="shared" si="67"/>
        <v/>
      </c>
      <c r="AE108" s="137" t="str">
        <f t="shared" si="67"/>
        <v/>
      </c>
      <c r="AF108" s="137" t="str">
        <f t="shared" si="67"/>
        <v/>
      </c>
      <c r="AG108" s="137" t="str">
        <f t="shared" si="67"/>
        <v/>
      </c>
      <c r="AH108" s="137" t="str">
        <f t="shared" si="67"/>
        <v/>
      </c>
      <c r="AI108" s="137" t="str">
        <f t="shared" si="67"/>
        <v/>
      </c>
      <c r="AJ108" s="137" t="str">
        <f t="shared" si="67"/>
        <v/>
      </c>
      <c r="AK108" s="137" t="str">
        <f t="shared" si="67"/>
        <v/>
      </c>
      <c r="AL108" s="137" t="str">
        <f t="shared" si="67"/>
        <v/>
      </c>
      <c r="AM108" s="137" t="str">
        <f t="shared" si="67"/>
        <v/>
      </c>
      <c r="AN108" s="137" t="str">
        <f t="shared" si="67"/>
        <v/>
      </c>
      <c r="AO108" s="137" t="str">
        <f t="shared" si="68"/>
        <v/>
      </c>
      <c r="AP108" s="137" t="str">
        <f t="shared" si="68"/>
        <v/>
      </c>
      <c r="AQ108" s="137" t="str">
        <f t="shared" si="68"/>
        <v/>
      </c>
      <c r="AR108" s="137" t="str">
        <f t="shared" si="68"/>
        <v/>
      </c>
      <c r="AS108" s="137" t="str">
        <f t="shared" si="68"/>
        <v/>
      </c>
      <c r="AT108" s="137" t="str">
        <f t="shared" si="68"/>
        <v/>
      </c>
      <c r="AU108" s="137" t="str">
        <f t="shared" si="68"/>
        <v/>
      </c>
      <c r="AV108" s="137" t="str">
        <f t="shared" si="68"/>
        <v/>
      </c>
      <c r="AW108" s="137" t="str">
        <f t="shared" si="68"/>
        <v/>
      </c>
      <c r="AX108" s="137" t="str">
        <f t="shared" si="68"/>
        <v/>
      </c>
      <c r="AY108" s="137" t="str">
        <f t="shared" si="68"/>
        <v/>
      </c>
      <c r="AZ108" s="137" t="str">
        <f t="shared" si="68"/>
        <v/>
      </c>
      <c r="BA108" s="137" t="str">
        <f t="shared" si="68"/>
        <v/>
      </c>
      <c r="BB108" s="137" t="str">
        <f t="shared" si="68"/>
        <v/>
      </c>
      <c r="BC108" s="137" t="str">
        <f t="shared" si="68"/>
        <v/>
      </c>
      <c r="BD108" s="137" t="str">
        <f t="shared" si="68"/>
        <v/>
      </c>
      <c r="BE108" s="137" t="str">
        <f t="shared" si="66"/>
        <v/>
      </c>
      <c r="BF108" s="137" t="str">
        <f t="shared" si="66"/>
        <v/>
      </c>
      <c r="BG108" s="138" t="str">
        <f t="shared" si="7"/>
        <v/>
      </c>
    </row>
    <row r="109" spans="1:59" ht="16.8">
      <c r="A109" s="165">
        <v>5</v>
      </c>
      <c r="B109" s="166">
        <v>2</v>
      </c>
      <c r="C109" s="166">
        <v>10</v>
      </c>
      <c r="D109" s="166"/>
      <c r="E109" s="167"/>
      <c r="F109" s="235"/>
      <c r="G109" s="233"/>
      <c r="H109" s="234"/>
      <c r="I109" s="169"/>
      <c r="J109" s="169"/>
      <c r="K109" s="170"/>
      <c r="L109" s="169"/>
      <c r="M109" s="169"/>
      <c r="N109" s="171"/>
      <c r="O109" s="172"/>
      <c r="P109" s="173"/>
      <c r="Q109" s="133"/>
      <c r="R109" s="134" t="str">
        <f>IF($J109="","",IF($J109&lt;=$L$2,$K109,IF($I109&lt;=$L$2,NETWORKDAYS($I109,$L$2,holiday!$C$3:$C$10)/NETWORKDAYS($I109,$J109,holiday!$C$3:$C$10)*$K109,0)))</f>
        <v/>
      </c>
      <c r="S109" s="134" t="str">
        <f t="shared" si="42"/>
        <v/>
      </c>
      <c r="T109" s="134" t="str">
        <f t="shared" si="43"/>
        <v/>
      </c>
      <c r="U109" s="135"/>
      <c r="V109" s="133"/>
      <c r="W109" s="133"/>
      <c r="Y109" s="136" t="str">
        <f t="shared" si="67"/>
        <v/>
      </c>
      <c r="Z109" s="137" t="str">
        <f t="shared" si="67"/>
        <v/>
      </c>
      <c r="AA109" s="137" t="str">
        <f t="shared" si="67"/>
        <v/>
      </c>
      <c r="AB109" s="137" t="str">
        <f t="shared" si="67"/>
        <v/>
      </c>
      <c r="AC109" s="137" t="str">
        <f t="shared" si="67"/>
        <v/>
      </c>
      <c r="AD109" s="137" t="str">
        <f t="shared" si="67"/>
        <v/>
      </c>
      <c r="AE109" s="137" t="str">
        <f t="shared" si="67"/>
        <v/>
      </c>
      <c r="AF109" s="137" t="str">
        <f t="shared" si="67"/>
        <v/>
      </c>
      <c r="AG109" s="137" t="str">
        <f t="shared" si="67"/>
        <v/>
      </c>
      <c r="AH109" s="137" t="str">
        <f t="shared" si="67"/>
        <v/>
      </c>
      <c r="AI109" s="137" t="str">
        <f t="shared" si="67"/>
        <v/>
      </c>
      <c r="AJ109" s="137" t="str">
        <f t="shared" si="67"/>
        <v/>
      </c>
      <c r="AK109" s="137" t="str">
        <f t="shared" si="67"/>
        <v/>
      </c>
      <c r="AL109" s="137" t="str">
        <f t="shared" si="67"/>
        <v/>
      </c>
      <c r="AM109" s="137" t="str">
        <f t="shared" si="67"/>
        <v/>
      </c>
      <c r="AN109" s="137" t="str">
        <f t="shared" si="67"/>
        <v/>
      </c>
      <c r="AO109" s="137" t="str">
        <f t="shared" si="68"/>
        <v/>
      </c>
      <c r="AP109" s="137" t="str">
        <f t="shared" si="68"/>
        <v/>
      </c>
      <c r="AQ109" s="137" t="str">
        <f t="shared" si="68"/>
        <v/>
      </c>
      <c r="AR109" s="137" t="str">
        <f t="shared" si="68"/>
        <v/>
      </c>
      <c r="AS109" s="137" t="str">
        <f t="shared" si="68"/>
        <v/>
      </c>
      <c r="AT109" s="137" t="str">
        <f t="shared" si="68"/>
        <v/>
      </c>
      <c r="AU109" s="137" t="str">
        <f t="shared" si="68"/>
        <v/>
      </c>
      <c r="AV109" s="137" t="str">
        <f t="shared" si="68"/>
        <v/>
      </c>
      <c r="AW109" s="137" t="str">
        <f t="shared" si="68"/>
        <v/>
      </c>
      <c r="AX109" s="137" t="str">
        <f t="shared" si="68"/>
        <v/>
      </c>
      <c r="AY109" s="137" t="str">
        <f t="shared" si="68"/>
        <v/>
      </c>
      <c r="AZ109" s="137" t="str">
        <f t="shared" si="68"/>
        <v/>
      </c>
      <c r="BA109" s="137" t="str">
        <f t="shared" si="68"/>
        <v/>
      </c>
      <c r="BB109" s="137" t="str">
        <f t="shared" si="68"/>
        <v/>
      </c>
      <c r="BC109" s="137" t="str">
        <f t="shared" si="68"/>
        <v/>
      </c>
      <c r="BD109" s="137" t="str">
        <f t="shared" si="68"/>
        <v/>
      </c>
      <c r="BE109" s="137" t="str">
        <f t="shared" si="66"/>
        <v/>
      </c>
      <c r="BF109" s="137" t="str">
        <f t="shared" si="66"/>
        <v/>
      </c>
      <c r="BG109" s="138" t="str">
        <f t="shared" si="66"/>
        <v/>
      </c>
    </row>
    <row r="110" spans="1:59" ht="16.8">
      <c r="A110" s="236">
        <v>6</v>
      </c>
      <c r="B110" s="237"/>
      <c r="C110" s="237"/>
      <c r="D110" s="237"/>
      <c r="E110" s="238"/>
      <c r="F110" s="239" t="s">
        <v>192</v>
      </c>
      <c r="G110" s="240"/>
      <c r="H110" s="241"/>
      <c r="I110" s="242">
        <v>43800</v>
      </c>
      <c r="J110" s="242">
        <v>43802</v>
      </c>
      <c r="K110" s="243"/>
      <c r="L110" s="244"/>
      <c r="M110" s="245"/>
      <c r="N110" s="246"/>
      <c r="O110" s="245"/>
      <c r="P110" s="247"/>
      <c r="Q110" s="133"/>
      <c r="R110" s="134">
        <f>IF($J110="","",IF($J110&lt;=$L$2,$K110,IF($I110&lt;=$L$2,NETWORKDAYS($I110,$L$2,holiday!$C$3:$C$10)/NETWORKDAYS($I110,$J110,holiday!$C$3:$C$10)*$K110,0)))</f>
        <v>0</v>
      </c>
      <c r="S110" s="134">
        <f t="shared" si="42"/>
        <v>0</v>
      </c>
      <c r="T110" s="134">
        <f t="shared" si="43"/>
        <v>0</v>
      </c>
      <c r="U110" s="135"/>
      <c r="V110" s="133"/>
      <c r="W110" s="133"/>
      <c r="Y110" s="136" t="str">
        <f t="shared" si="64"/>
        <v/>
      </c>
      <c r="Z110" s="137" t="str">
        <f t="shared" si="64"/>
        <v/>
      </c>
      <c r="AA110" s="137" t="str">
        <f t="shared" si="64"/>
        <v/>
      </c>
      <c r="AB110" s="137" t="str">
        <f t="shared" si="64"/>
        <v/>
      </c>
      <c r="AC110" s="137" t="str">
        <f t="shared" si="64"/>
        <v/>
      </c>
      <c r="AD110" s="137" t="str">
        <f t="shared" si="64"/>
        <v/>
      </c>
      <c r="AE110" s="137" t="str">
        <f t="shared" si="64"/>
        <v/>
      </c>
      <c r="AF110" s="137" t="str">
        <f t="shared" si="64"/>
        <v/>
      </c>
      <c r="AG110" s="137" t="str">
        <f t="shared" si="64"/>
        <v/>
      </c>
      <c r="AH110" s="137" t="str">
        <f t="shared" si="64"/>
        <v/>
      </c>
      <c r="AI110" s="137" t="str">
        <f t="shared" si="64"/>
        <v/>
      </c>
      <c r="AJ110" s="137" t="str">
        <f t="shared" si="64"/>
        <v/>
      </c>
      <c r="AK110" s="137" t="str">
        <f t="shared" si="64"/>
        <v/>
      </c>
      <c r="AL110" s="137" t="str">
        <f t="shared" si="64"/>
        <v/>
      </c>
      <c r="AM110" s="137" t="str">
        <f t="shared" si="64"/>
        <v/>
      </c>
      <c r="AN110" s="137" t="str">
        <f t="shared" si="64"/>
        <v/>
      </c>
      <c r="AO110" s="137" t="str">
        <f t="shared" si="65"/>
        <v/>
      </c>
      <c r="AP110" s="137" t="str">
        <f t="shared" si="65"/>
        <v/>
      </c>
      <c r="AQ110" s="137" t="str">
        <f t="shared" si="65"/>
        <v/>
      </c>
      <c r="AR110" s="137" t="str">
        <f t="shared" si="65"/>
        <v/>
      </c>
      <c r="AS110" s="137" t="str">
        <f t="shared" si="65"/>
        <v/>
      </c>
      <c r="AT110" s="137" t="str">
        <f t="shared" si="65"/>
        <v/>
      </c>
      <c r="AU110" s="137" t="str">
        <f t="shared" si="65"/>
        <v/>
      </c>
      <c r="AV110" s="137" t="str">
        <f t="shared" si="65"/>
        <v/>
      </c>
      <c r="AW110" s="137" t="str">
        <f t="shared" si="65"/>
        <v/>
      </c>
      <c r="AX110" s="137" t="str">
        <f t="shared" si="65"/>
        <v/>
      </c>
      <c r="AY110" s="137" t="str">
        <f t="shared" si="65"/>
        <v/>
      </c>
      <c r="AZ110" s="137" t="str">
        <f t="shared" si="65"/>
        <v/>
      </c>
      <c r="BA110" s="137" t="str">
        <f t="shared" si="65"/>
        <v/>
      </c>
      <c r="BB110" s="137" t="str">
        <f t="shared" si="65"/>
        <v/>
      </c>
      <c r="BC110" s="137" t="str">
        <f t="shared" si="65"/>
        <v/>
      </c>
      <c r="BD110" s="137" t="str">
        <f t="shared" si="65"/>
        <v/>
      </c>
      <c r="BE110" s="137" t="str">
        <f t="shared" si="66"/>
        <v/>
      </c>
      <c r="BF110" s="137" t="str">
        <f t="shared" si="66"/>
        <v/>
      </c>
      <c r="BG110" s="138" t="str">
        <f t="shared" si="66"/>
        <v/>
      </c>
    </row>
    <row r="111" spans="1:59" ht="16.8">
      <c r="A111" s="165">
        <v>6</v>
      </c>
      <c r="B111" s="166">
        <v>1</v>
      </c>
      <c r="C111" s="166"/>
      <c r="D111" s="166"/>
      <c r="E111" s="167"/>
      <c r="F111" s="278" t="s">
        <v>200</v>
      </c>
      <c r="G111" s="233" t="s">
        <v>282</v>
      </c>
      <c r="H111" s="234" t="s">
        <v>218</v>
      </c>
      <c r="I111" s="169">
        <v>43800</v>
      </c>
      <c r="J111" s="169">
        <v>43802</v>
      </c>
      <c r="K111" s="170">
        <v>0</v>
      </c>
      <c r="L111" s="169"/>
      <c r="M111" s="169"/>
      <c r="N111" s="171"/>
      <c r="O111" s="172"/>
      <c r="P111" s="173"/>
      <c r="Q111" s="133"/>
      <c r="R111" s="134">
        <f>IF($J111="","",IF($J111&lt;=$L$2,$K111,IF($I111&lt;=$L$2,NETWORKDAYS($I111,$L$2,holiday!$C$3:$C$10)/NETWORKDAYS($I111,$J111,holiday!$C$3:$C$10)*$K111,0)))</f>
        <v>0</v>
      </c>
      <c r="S111" s="134">
        <f t="shared" si="42"/>
        <v>0</v>
      </c>
      <c r="T111" s="134">
        <f t="shared" si="43"/>
        <v>0</v>
      </c>
      <c r="U111" s="135"/>
      <c r="V111" s="133"/>
      <c r="W111" s="133"/>
      <c r="Y111" s="136" t="str">
        <f t="shared" si="64"/>
        <v/>
      </c>
      <c r="Z111" s="137" t="str">
        <f t="shared" si="64"/>
        <v/>
      </c>
      <c r="AA111" s="137" t="str">
        <f t="shared" si="64"/>
        <v/>
      </c>
      <c r="AB111" s="137" t="str">
        <f t="shared" si="64"/>
        <v/>
      </c>
      <c r="AC111" s="137" t="str">
        <f t="shared" si="64"/>
        <v/>
      </c>
      <c r="AD111" s="137" t="str">
        <f t="shared" si="64"/>
        <v/>
      </c>
      <c r="AE111" s="137" t="str">
        <f t="shared" si="64"/>
        <v/>
      </c>
      <c r="AF111" s="137" t="str">
        <f t="shared" si="64"/>
        <v/>
      </c>
      <c r="AG111" s="137" t="str">
        <f t="shared" si="64"/>
        <v/>
      </c>
      <c r="AH111" s="137" t="str">
        <f t="shared" si="64"/>
        <v/>
      </c>
      <c r="AI111" s="137" t="str">
        <f t="shared" si="64"/>
        <v/>
      </c>
      <c r="AJ111" s="137" t="str">
        <f t="shared" si="64"/>
        <v/>
      </c>
      <c r="AK111" s="137" t="str">
        <f t="shared" si="64"/>
        <v/>
      </c>
      <c r="AL111" s="137" t="str">
        <f t="shared" si="64"/>
        <v/>
      </c>
      <c r="AM111" s="137" t="str">
        <f t="shared" si="64"/>
        <v/>
      </c>
      <c r="AN111" s="137" t="str">
        <f t="shared" si="64"/>
        <v/>
      </c>
      <c r="AO111" s="137" t="str">
        <f t="shared" si="65"/>
        <v/>
      </c>
      <c r="AP111" s="137" t="str">
        <f t="shared" si="65"/>
        <v/>
      </c>
      <c r="AQ111" s="137" t="str">
        <f t="shared" si="65"/>
        <v/>
      </c>
      <c r="AR111" s="137" t="str">
        <f t="shared" si="65"/>
        <v/>
      </c>
      <c r="AS111" s="137" t="str">
        <f t="shared" si="65"/>
        <v/>
      </c>
      <c r="AT111" s="137" t="str">
        <f t="shared" si="65"/>
        <v/>
      </c>
      <c r="AU111" s="137" t="str">
        <f t="shared" si="65"/>
        <v/>
      </c>
      <c r="AV111" s="137" t="str">
        <f t="shared" si="65"/>
        <v/>
      </c>
      <c r="AW111" s="137" t="str">
        <f t="shared" si="65"/>
        <v/>
      </c>
      <c r="AX111" s="137" t="str">
        <f t="shared" si="65"/>
        <v/>
      </c>
      <c r="AY111" s="137" t="str">
        <f t="shared" si="65"/>
        <v/>
      </c>
      <c r="AZ111" s="137" t="str">
        <f t="shared" si="65"/>
        <v/>
      </c>
      <c r="BA111" s="137" t="str">
        <f t="shared" si="65"/>
        <v/>
      </c>
      <c r="BB111" s="137" t="str">
        <f t="shared" si="65"/>
        <v/>
      </c>
      <c r="BC111" s="137" t="str">
        <f t="shared" si="65"/>
        <v/>
      </c>
      <c r="BD111" s="137" t="str">
        <f t="shared" si="65"/>
        <v/>
      </c>
      <c r="BE111" s="137" t="str">
        <f t="shared" si="66"/>
        <v/>
      </c>
      <c r="BF111" s="137" t="str">
        <f t="shared" si="66"/>
        <v/>
      </c>
      <c r="BG111" s="138" t="str">
        <f t="shared" si="66"/>
        <v/>
      </c>
    </row>
    <row r="112" spans="1:59" ht="16.8">
      <c r="A112" s="165">
        <v>6</v>
      </c>
      <c r="B112" s="166">
        <v>2</v>
      </c>
      <c r="C112" s="166"/>
      <c r="D112" s="166"/>
      <c r="E112" s="167"/>
      <c r="F112" s="278" t="s">
        <v>198</v>
      </c>
      <c r="G112" s="233" t="s">
        <v>282</v>
      </c>
      <c r="H112" s="234" t="s">
        <v>218</v>
      </c>
      <c r="I112" s="169">
        <v>43800</v>
      </c>
      <c r="J112" s="169">
        <v>43802</v>
      </c>
      <c r="K112" s="170">
        <v>0</v>
      </c>
      <c r="L112" s="169"/>
      <c r="M112" s="169"/>
      <c r="N112" s="171"/>
      <c r="O112" s="172"/>
      <c r="P112" s="173"/>
      <c r="Q112" s="133"/>
      <c r="R112" s="134">
        <f>IF($J112="","",IF($J112&lt;=$L$2,$K112,IF($I112&lt;=$L$2,NETWORKDAYS($I112,$L$2,holiday!$C$3:$C$10)/NETWORKDAYS($I112,$J112,holiday!$C$3:$C$10)*$K112,0)))</f>
        <v>0</v>
      </c>
      <c r="S112" s="134">
        <f t="shared" si="42"/>
        <v>0</v>
      </c>
      <c r="T112" s="134">
        <f t="shared" si="43"/>
        <v>0</v>
      </c>
      <c r="U112" s="135"/>
      <c r="V112" s="133"/>
      <c r="W112" s="133"/>
      <c r="Y112" s="136" t="str">
        <f t="shared" si="64"/>
        <v/>
      </c>
      <c r="Z112" s="137" t="str">
        <f t="shared" si="64"/>
        <v/>
      </c>
      <c r="AA112" s="137" t="str">
        <f t="shared" si="64"/>
        <v/>
      </c>
      <c r="AB112" s="137" t="str">
        <f t="shared" si="64"/>
        <v/>
      </c>
      <c r="AC112" s="137" t="str">
        <f t="shared" si="64"/>
        <v/>
      </c>
      <c r="AD112" s="137" t="str">
        <f t="shared" si="64"/>
        <v/>
      </c>
      <c r="AE112" s="137" t="str">
        <f t="shared" si="64"/>
        <v/>
      </c>
      <c r="AF112" s="137" t="str">
        <f t="shared" si="64"/>
        <v/>
      </c>
      <c r="AG112" s="137" t="str">
        <f t="shared" si="64"/>
        <v/>
      </c>
      <c r="AH112" s="137" t="str">
        <f t="shared" si="64"/>
        <v/>
      </c>
      <c r="AI112" s="137" t="str">
        <f t="shared" si="64"/>
        <v/>
      </c>
      <c r="AJ112" s="137" t="str">
        <f t="shared" si="64"/>
        <v/>
      </c>
      <c r="AK112" s="137" t="str">
        <f t="shared" si="64"/>
        <v/>
      </c>
      <c r="AL112" s="137" t="str">
        <f t="shared" si="64"/>
        <v/>
      </c>
      <c r="AM112" s="137" t="str">
        <f t="shared" si="64"/>
        <v/>
      </c>
      <c r="AN112" s="137" t="str">
        <f t="shared" si="64"/>
        <v/>
      </c>
      <c r="AO112" s="137" t="str">
        <f t="shared" si="65"/>
        <v/>
      </c>
      <c r="AP112" s="137" t="str">
        <f t="shared" si="65"/>
        <v/>
      </c>
      <c r="AQ112" s="137" t="str">
        <f t="shared" si="65"/>
        <v/>
      </c>
      <c r="AR112" s="137" t="str">
        <f t="shared" si="65"/>
        <v/>
      </c>
      <c r="AS112" s="137" t="str">
        <f t="shared" si="65"/>
        <v/>
      </c>
      <c r="AT112" s="137" t="str">
        <f t="shared" si="65"/>
        <v/>
      </c>
      <c r="AU112" s="137" t="str">
        <f t="shared" si="65"/>
        <v/>
      </c>
      <c r="AV112" s="137" t="str">
        <f t="shared" si="65"/>
        <v/>
      </c>
      <c r="AW112" s="137" t="str">
        <f t="shared" si="65"/>
        <v/>
      </c>
      <c r="AX112" s="137" t="str">
        <f t="shared" si="65"/>
        <v/>
      </c>
      <c r="AY112" s="137" t="str">
        <f t="shared" si="65"/>
        <v/>
      </c>
      <c r="AZ112" s="137" t="str">
        <f t="shared" si="65"/>
        <v/>
      </c>
      <c r="BA112" s="137" t="str">
        <f t="shared" si="65"/>
        <v/>
      </c>
      <c r="BB112" s="137" t="str">
        <f t="shared" si="65"/>
        <v/>
      </c>
      <c r="BC112" s="137" t="str">
        <f t="shared" si="65"/>
        <v/>
      </c>
      <c r="BD112" s="137" t="str">
        <f t="shared" si="65"/>
        <v/>
      </c>
      <c r="BE112" s="137" t="str">
        <f t="shared" si="66"/>
        <v/>
      </c>
      <c r="BF112" s="137" t="str">
        <f t="shared" si="66"/>
        <v/>
      </c>
      <c r="BG112" s="138" t="str">
        <f t="shared" si="66"/>
        <v/>
      </c>
    </row>
    <row r="113" spans="1:59" ht="16.8">
      <c r="A113" s="165">
        <v>6</v>
      </c>
      <c r="B113" s="166">
        <v>3</v>
      </c>
      <c r="C113" s="166"/>
      <c r="D113" s="166"/>
      <c r="E113" s="167"/>
      <c r="F113" s="235"/>
      <c r="G113" s="233"/>
      <c r="H113" s="234"/>
      <c r="I113" s="169"/>
      <c r="J113" s="169"/>
      <c r="K113" s="170"/>
      <c r="L113" s="169"/>
      <c r="M113" s="169"/>
      <c r="N113" s="171"/>
      <c r="O113" s="172"/>
      <c r="P113" s="173"/>
      <c r="Q113" s="133"/>
      <c r="R113" s="134" t="str">
        <f>IF($J113="","",IF($J113&lt;=$L$2,$K113,IF($I113&lt;=$L$2,NETWORKDAYS($I113,$L$2,holiday!$C$3:$C$10)/NETWORKDAYS($I113,$J113,holiday!$C$3:$C$10)*$K113,0)))</f>
        <v/>
      </c>
      <c r="S113" s="134" t="str">
        <f t="shared" si="42"/>
        <v/>
      </c>
      <c r="T113" s="134" t="str">
        <f t="shared" si="43"/>
        <v/>
      </c>
      <c r="U113" s="135"/>
      <c r="V113" s="133"/>
      <c r="W113" s="133"/>
      <c r="Y113" s="136" t="str">
        <f t="shared" si="64"/>
        <v/>
      </c>
      <c r="Z113" s="137" t="str">
        <f t="shared" si="64"/>
        <v/>
      </c>
      <c r="AA113" s="137" t="str">
        <f t="shared" si="64"/>
        <v/>
      </c>
      <c r="AB113" s="137" t="str">
        <f t="shared" si="64"/>
        <v/>
      </c>
      <c r="AC113" s="137" t="str">
        <f t="shared" si="64"/>
        <v/>
      </c>
      <c r="AD113" s="137" t="str">
        <f t="shared" si="64"/>
        <v/>
      </c>
      <c r="AE113" s="137" t="str">
        <f t="shared" si="64"/>
        <v/>
      </c>
      <c r="AF113" s="137" t="str">
        <f t="shared" si="64"/>
        <v/>
      </c>
      <c r="AG113" s="137" t="str">
        <f t="shared" si="64"/>
        <v/>
      </c>
      <c r="AH113" s="137" t="str">
        <f t="shared" si="64"/>
        <v/>
      </c>
      <c r="AI113" s="137" t="str">
        <f t="shared" si="64"/>
        <v/>
      </c>
      <c r="AJ113" s="137" t="str">
        <f t="shared" si="64"/>
        <v/>
      </c>
      <c r="AK113" s="137" t="str">
        <f t="shared" si="64"/>
        <v/>
      </c>
      <c r="AL113" s="137" t="str">
        <f t="shared" si="64"/>
        <v/>
      </c>
      <c r="AM113" s="137" t="str">
        <f t="shared" si="64"/>
        <v/>
      </c>
      <c r="AN113" s="137" t="str">
        <f t="shared" si="64"/>
        <v/>
      </c>
      <c r="AO113" s="137" t="str">
        <f t="shared" si="65"/>
        <v/>
      </c>
      <c r="AP113" s="137" t="str">
        <f t="shared" si="65"/>
        <v/>
      </c>
      <c r="AQ113" s="137" t="str">
        <f t="shared" si="65"/>
        <v/>
      </c>
      <c r="AR113" s="137" t="str">
        <f t="shared" si="65"/>
        <v/>
      </c>
      <c r="AS113" s="137" t="str">
        <f t="shared" si="65"/>
        <v/>
      </c>
      <c r="AT113" s="137" t="str">
        <f t="shared" si="65"/>
        <v/>
      </c>
      <c r="AU113" s="137" t="str">
        <f t="shared" si="65"/>
        <v/>
      </c>
      <c r="AV113" s="137" t="str">
        <f t="shared" si="65"/>
        <v/>
      </c>
      <c r="AW113" s="137" t="str">
        <f t="shared" si="65"/>
        <v/>
      </c>
      <c r="AX113" s="137" t="str">
        <f t="shared" si="65"/>
        <v/>
      </c>
      <c r="AY113" s="137" t="str">
        <f t="shared" si="65"/>
        <v/>
      </c>
      <c r="AZ113" s="137" t="str">
        <f t="shared" si="65"/>
        <v/>
      </c>
      <c r="BA113" s="137" t="str">
        <f t="shared" si="65"/>
        <v/>
      </c>
      <c r="BB113" s="137" t="str">
        <f t="shared" si="65"/>
        <v/>
      </c>
      <c r="BC113" s="137" t="str">
        <f t="shared" si="65"/>
        <v/>
      </c>
      <c r="BD113" s="137" t="str">
        <f t="shared" si="65"/>
        <v/>
      </c>
      <c r="BE113" s="137" t="str">
        <f t="shared" si="66"/>
        <v/>
      </c>
      <c r="BF113" s="137" t="str">
        <f t="shared" si="66"/>
        <v/>
      </c>
      <c r="BG113" s="138" t="str">
        <f t="shared" si="66"/>
        <v/>
      </c>
    </row>
    <row r="114" spans="1:59" ht="16.8">
      <c r="A114" s="236">
        <v>7</v>
      </c>
      <c r="B114" s="237"/>
      <c r="C114" s="237"/>
      <c r="D114" s="237"/>
      <c r="E114" s="238"/>
      <c r="F114" s="239" t="s">
        <v>193</v>
      </c>
      <c r="G114" s="240"/>
      <c r="H114" s="241"/>
      <c r="I114" s="242">
        <v>43800</v>
      </c>
      <c r="J114" s="242">
        <v>43802</v>
      </c>
      <c r="K114" s="243"/>
      <c r="L114" s="244"/>
      <c r="M114" s="245"/>
      <c r="N114" s="246"/>
      <c r="O114" s="245"/>
      <c r="P114" s="247"/>
      <c r="Q114" s="133"/>
      <c r="R114" s="134">
        <f>IF($J114="","",IF($J114&lt;=$L$2,$K114,IF($I114&lt;=$L$2,NETWORKDAYS($I114,$L$2,holiday!$C$3:$C$10)/NETWORKDAYS($I114,$J114,holiday!$C$3:$C$10)*$K114,0)))</f>
        <v>0</v>
      </c>
      <c r="S114" s="134">
        <f t="shared" si="42"/>
        <v>0</v>
      </c>
      <c r="T114" s="134">
        <f t="shared" si="43"/>
        <v>0</v>
      </c>
      <c r="U114" s="135"/>
      <c r="V114" s="133"/>
      <c r="W114" s="133"/>
      <c r="Y114" s="136" t="str">
        <f t="shared" si="64"/>
        <v/>
      </c>
      <c r="Z114" s="137" t="str">
        <f t="shared" si="64"/>
        <v/>
      </c>
      <c r="AA114" s="137" t="str">
        <f t="shared" si="64"/>
        <v/>
      </c>
      <c r="AB114" s="137" t="str">
        <f t="shared" si="64"/>
        <v/>
      </c>
      <c r="AC114" s="137" t="str">
        <f t="shared" si="64"/>
        <v/>
      </c>
      <c r="AD114" s="137" t="str">
        <f t="shared" si="64"/>
        <v/>
      </c>
      <c r="AE114" s="137" t="str">
        <f t="shared" si="64"/>
        <v/>
      </c>
      <c r="AF114" s="137" t="str">
        <f t="shared" si="64"/>
        <v/>
      </c>
      <c r="AG114" s="137" t="str">
        <f t="shared" si="64"/>
        <v/>
      </c>
      <c r="AH114" s="137" t="str">
        <f t="shared" si="64"/>
        <v/>
      </c>
      <c r="AI114" s="137" t="str">
        <f t="shared" si="64"/>
        <v/>
      </c>
      <c r="AJ114" s="137" t="str">
        <f t="shared" si="64"/>
        <v/>
      </c>
      <c r="AK114" s="137" t="str">
        <f t="shared" si="64"/>
        <v/>
      </c>
      <c r="AL114" s="137" t="str">
        <f t="shared" si="64"/>
        <v/>
      </c>
      <c r="AM114" s="137" t="str">
        <f t="shared" si="64"/>
        <v/>
      </c>
      <c r="AN114" s="137" t="str">
        <f t="shared" si="64"/>
        <v/>
      </c>
      <c r="AO114" s="137" t="str">
        <f t="shared" si="65"/>
        <v/>
      </c>
      <c r="AP114" s="137" t="str">
        <f t="shared" si="65"/>
        <v/>
      </c>
      <c r="AQ114" s="137" t="str">
        <f t="shared" si="65"/>
        <v/>
      </c>
      <c r="AR114" s="137" t="str">
        <f t="shared" si="65"/>
        <v/>
      </c>
      <c r="AS114" s="137" t="str">
        <f t="shared" si="65"/>
        <v/>
      </c>
      <c r="AT114" s="137" t="str">
        <f t="shared" si="65"/>
        <v/>
      </c>
      <c r="AU114" s="137" t="str">
        <f t="shared" si="65"/>
        <v/>
      </c>
      <c r="AV114" s="137" t="str">
        <f t="shared" si="65"/>
        <v/>
      </c>
      <c r="AW114" s="137" t="str">
        <f t="shared" si="65"/>
        <v/>
      </c>
      <c r="AX114" s="137" t="str">
        <f t="shared" si="65"/>
        <v/>
      </c>
      <c r="AY114" s="137" t="str">
        <f t="shared" si="65"/>
        <v/>
      </c>
      <c r="AZ114" s="137" t="str">
        <f t="shared" si="65"/>
        <v/>
      </c>
      <c r="BA114" s="137" t="str">
        <f t="shared" si="65"/>
        <v/>
      </c>
      <c r="BB114" s="137" t="str">
        <f t="shared" si="65"/>
        <v/>
      </c>
      <c r="BC114" s="137" t="str">
        <f t="shared" si="65"/>
        <v/>
      </c>
      <c r="BD114" s="137" t="str">
        <f t="shared" si="65"/>
        <v/>
      </c>
      <c r="BE114" s="137" t="str">
        <f t="shared" si="66"/>
        <v/>
      </c>
      <c r="BF114" s="137" t="str">
        <f t="shared" si="66"/>
        <v/>
      </c>
      <c r="BG114" s="138" t="str">
        <f t="shared" si="66"/>
        <v/>
      </c>
    </row>
    <row r="115" spans="1:59" ht="16.8">
      <c r="A115" s="165">
        <v>7</v>
      </c>
      <c r="B115" s="166">
        <v>1</v>
      </c>
      <c r="C115" s="166"/>
      <c r="D115" s="166"/>
      <c r="E115" s="167"/>
      <c r="F115" s="278" t="s">
        <v>238</v>
      </c>
      <c r="G115" s="233" t="s">
        <v>294</v>
      </c>
      <c r="H115" s="234" t="s">
        <v>213</v>
      </c>
      <c r="I115" s="169">
        <v>43800</v>
      </c>
      <c r="J115" s="169">
        <v>43802</v>
      </c>
      <c r="K115" s="170">
        <v>0</v>
      </c>
      <c r="L115" s="169"/>
      <c r="M115" s="169"/>
      <c r="N115" s="171"/>
      <c r="O115" s="172"/>
      <c r="P115" s="173"/>
      <c r="Q115" s="133"/>
      <c r="R115" s="134">
        <f>IF($J115="","",IF($J115&lt;=$L$2,$K115,IF($I115&lt;=$L$2,NETWORKDAYS($I115,$L$2,holiday!$C$3:$C$10)/NETWORKDAYS($I115,$J115,holiday!$C$3:$C$10)*$K115,0)))</f>
        <v>0</v>
      </c>
      <c r="S115" s="134">
        <f t="shared" si="42"/>
        <v>0</v>
      </c>
      <c r="T115" s="134">
        <f t="shared" si="43"/>
        <v>0</v>
      </c>
      <c r="U115" s="135"/>
      <c r="V115" s="133"/>
      <c r="W115" s="133"/>
      <c r="Y115" s="136" t="str">
        <f t="shared" si="64"/>
        <v/>
      </c>
      <c r="Z115" s="137" t="str">
        <f t="shared" si="64"/>
        <v/>
      </c>
      <c r="AA115" s="137" t="str">
        <f t="shared" si="64"/>
        <v/>
      </c>
      <c r="AB115" s="137" t="str">
        <f t="shared" si="64"/>
        <v/>
      </c>
      <c r="AC115" s="137" t="str">
        <f t="shared" si="64"/>
        <v/>
      </c>
      <c r="AD115" s="137" t="str">
        <f t="shared" si="64"/>
        <v/>
      </c>
      <c r="AE115" s="137" t="str">
        <f t="shared" si="64"/>
        <v/>
      </c>
      <c r="AF115" s="137" t="str">
        <f t="shared" si="64"/>
        <v/>
      </c>
      <c r="AG115" s="137" t="str">
        <f t="shared" si="64"/>
        <v/>
      </c>
      <c r="AH115" s="137" t="str">
        <f t="shared" si="64"/>
        <v/>
      </c>
      <c r="AI115" s="137" t="str">
        <f t="shared" si="64"/>
        <v/>
      </c>
      <c r="AJ115" s="137" t="str">
        <f t="shared" si="64"/>
        <v/>
      </c>
      <c r="AK115" s="137" t="str">
        <f t="shared" si="64"/>
        <v/>
      </c>
      <c r="AL115" s="137" t="str">
        <f t="shared" si="64"/>
        <v/>
      </c>
      <c r="AM115" s="137" t="str">
        <f t="shared" si="64"/>
        <v/>
      </c>
      <c r="AN115" s="137" t="str">
        <f t="shared" si="64"/>
        <v/>
      </c>
      <c r="AO115" s="137" t="str">
        <f t="shared" si="65"/>
        <v/>
      </c>
      <c r="AP115" s="137" t="str">
        <f t="shared" si="65"/>
        <v/>
      </c>
      <c r="AQ115" s="137" t="str">
        <f t="shared" si="65"/>
        <v/>
      </c>
      <c r="AR115" s="137" t="str">
        <f t="shared" si="65"/>
        <v/>
      </c>
      <c r="AS115" s="137" t="str">
        <f t="shared" si="65"/>
        <v/>
      </c>
      <c r="AT115" s="137" t="str">
        <f t="shared" si="65"/>
        <v/>
      </c>
      <c r="AU115" s="137" t="str">
        <f t="shared" si="65"/>
        <v/>
      </c>
      <c r="AV115" s="137" t="str">
        <f t="shared" si="65"/>
        <v/>
      </c>
      <c r="AW115" s="137" t="str">
        <f t="shared" si="65"/>
        <v/>
      </c>
      <c r="AX115" s="137" t="str">
        <f t="shared" si="65"/>
        <v/>
      </c>
      <c r="AY115" s="137" t="str">
        <f t="shared" si="65"/>
        <v/>
      </c>
      <c r="AZ115" s="137" t="str">
        <f t="shared" si="65"/>
        <v/>
      </c>
      <c r="BA115" s="137" t="str">
        <f t="shared" si="65"/>
        <v/>
      </c>
      <c r="BB115" s="137" t="str">
        <f t="shared" si="65"/>
        <v/>
      </c>
      <c r="BC115" s="137" t="str">
        <f t="shared" si="65"/>
        <v/>
      </c>
      <c r="BD115" s="137" t="str">
        <f t="shared" si="65"/>
        <v/>
      </c>
      <c r="BE115" s="137" t="str">
        <f t="shared" si="66"/>
        <v/>
      </c>
      <c r="BF115" s="137" t="str">
        <f t="shared" si="66"/>
        <v/>
      </c>
      <c r="BG115" s="138" t="str">
        <f t="shared" si="66"/>
        <v/>
      </c>
    </row>
    <row r="116" spans="1:59" ht="16.8">
      <c r="A116" s="165">
        <v>7</v>
      </c>
      <c r="B116" s="166">
        <v>2</v>
      </c>
      <c r="C116" s="166"/>
      <c r="D116" s="166"/>
      <c r="E116" s="167"/>
      <c r="F116" s="278" t="s">
        <v>203</v>
      </c>
      <c r="G116" s="233" t="s">
        <v>294</v>
      </c>
      <c r="H116" s="234" t="s">
        <v>213</v>
      </c>
      <c r="I116" s="169">
        <v>43800</v>
      </c>
      <c r="J116" s="169">
        <v>43802</v>
      </c>
      <c r="K116" s="170">
        <v>2</v>
      </c>
      <c r="L116" s="169"/>
      <c r="M116" s="169"/>
      <c r="N116" s="171"/>
      <c r="O116" s="172"/>
      <c r="P116" s="173"/>
      <c r="Q116" s="133"/>
      <c r="R116" s="134">
        <f>IF($J116="","",IF($J116&lt;=$L$2,$K116,IF($I116&lt;=$L$2,NETWORKDAYS($I116,$L$2,holiday!$C$3:$C$10)/NETWORKDAYS($I116,$J116,holiday!$C$3:$C$10)*$K116,0)))</f>
        <v>2</v>
      </c>
      <c r="S116" s="134">
        <f t="shared" si="42"/>
        <v>0</v>
      </c>
      <c r="T116" s="134">
        <f t="shared" si="43"/>
        <v>0</v>
      </c>
      <c r="U116" s="135"/>
      <c r="V116" s="133"/>
      <c r="W116" s="133"/>
      <c r="Y116" s="136" t="str">
        <f t="shared" si="64"/>
        <v/>
      </c>
      <c r="Z116" s="137" t="str">
        <f t="shared" si="64"/>
        <v/>
      </c>
      <c r="AA116" s="137" t="str">
        <f t="shared" si="64"/>
        <v/>
      </c>
      <c r="AB116" s="137" t="str">
        <f t="shared" si="64"/>
        <v/>
      </c>
      <c r="AC116" s="137" t="str">
        <f t="shared" si="64"/>
        <v/>
      </c>
      <c r="AD116" s="137" t="str">
        <f t="shared" si="64"/>
        <v/>
      </c>
      <c r="AE116" s="137" t="str">
        <f t="shared" si="64"/>
        <v/>
      </c>
      <c r="AF116" s="137" t="str">
        <f t="shared" si="64"/>
        <v/>
      </c>
      <c r="AG116" s="137" t="str">
        <f t="shared" si="64"/>
        <v/>
      </c>
      <c r="AH116" s="137" t="str">
        <f t="shared" si="64"/>
        <v/>
      </c>
      <c r="AI116" s="137" t="str">
        <f t="shared" si="64"/>
        <v/>
      </c>
      <c r="AJ116" s="137" t="str">
        <f t="shared" si="64"/>
        <v/>
      </c>
      <c r="AK116" s="137" t="str">
        <f t="shared" si="64"/>
        <v/>
      </c>
      <c r="AL116" s="137" t="str">
        <f t="shared" si="64"/>
        <v/>
      </c>
      <c r="AM116" s="137" t="str">
        <f t="shared" si="64"/>
        <v/>
      </c>
      <c r="AN116" s="137" t="str">
        <f t="shared" si="64"/>
        <v/>
      </c>
      <c r="AO116" s="137" t="str">
        <f t="shared" si="65"/>
        <v/>
      </c>
      <c r="AP116" s="137" t="str">
        <f t="shared" si="65"/>
        <v/>
      </c>
      <c r="AQ116" s="137" t="str">
        <f t="shared" si="65"/>
        <v/>
      </c>
      <c r="AR116" s="137" t="str">
        <f t="shared" si="65"/>
        <v/>
      </c>
      <c r="AS116" s="137" t="str">
        <f t="shared" si="65"/>
        <v/>
      </c>
      <c r="AT116" s="137" t="str">
        <f t="shared" si="65"/>
        <v/>
      </c>
      <c r="AU116" s="137" t="str">
        <f t="shared" si="65"/>
        <v/>
      </c>
      <c r="AV116" s="137" t="str">
        <f t="shared" si="65"/>
        <v/>
      </c>
      <c r="AW116" s="137" t="str">
        <f t="shared" si="65"/>
        <v/>
      </c>
      <c r="AX116" s="137" t="str">
        <f t="shared" si="65"/>
        <v/>
      </c>
      <c r="AY116" s="137" t="str">
        <f t="shared" si="65"/>
        <v/>
      </c>
      <c r="AZ116" s="137" t="str">
        <f t="shared" si="65"/>
        <v/>
      </c>
      <c r="BA116" s="137" t="str">
        <f t="shared" si="65"/>
        <v/>
      </c>
      <c r="BB116" s="137" t="str">
        <f t="shared" si="65"/>
        <v/>
      </c>
      <c r="BC116" s="137" t="str">
        <f t="shared" si="65"/>
        <v/>
      </c>
      <c r="BD116" s="137" t="str">
        <f t="shared" si="65"/>
        <v/>
      </c>
      <c r="BE116" s="137" t="str">
        <f t="shared" si="66"/>
        <v/>
      </c>
      <c r="BF116" s="137" t="str">
        <f t="shared" si="66"/>
        <v/>
      </c>
      <c r="BG116" s="138" t="str">
        <f t="shared" si="66"/>
        <v/>
      </c>
    </row>
    <row r="117" spans="1:59" ht="16.8">
      <c r="A117" s="165">
        <v>7</v>
      </c>
      <c r="B117" s="166">
        <v>3</v>
      </c>
      <c r="C117" s="166"/>
      <c r="D117" s="166"/>
      <c r="E117" s="167"/>
      <c r="F117" s="278"/>
      <c r="G117" s="233"/>
      <c r="H117" s="234"/>
      <c r="I117" s="169"/>
      <c r="J117" s="169"/>
      <c r="K117" s="170"/>
      <c r="L117" s="169"/>
      <c r="M117" s="169"/>
      <c r="N117" s="171"/>
      <c r="O117" s="172"/>
      <c r="P117" s="173"/>
      <c r="Q117" s="133"/>
      <c r="R117" s="134" t="str">
        <f>IF($J117="","",IF($J117&lt;=$L$2,$K117,IF($I117&lt;=$L$2,NETWORKDAYS($I117,$L$2,holiday!$C$3:$C$10)/NETWORKDAYS($I117,$J117,holiday!$C$3:$C$10)*$K117,0)))</f>
        <v/>
      </c>
      <c r="S117" s="134" t="str">
        <f t="shared" si="42"/>
        <v/>
      </c>
      <c r="T117" s="134" t="str">
        <f t="shared" si="43"/>
        <v/>
      </c>
      <c r="U117" s="135"/>
      <c r="V117" s="133"/>
      <c r="W117" s="133"/>
      <c r="Y117" s="136" t="str">
        <f t="shared" ref="Y117:AH118" si="69">IF(Y$5&lt;&gt;"周日",IF(Y$5&lt;&gt;"周六",IF($L117="","",IF(Y$4&gt;=$L117,IF(Y$4&lt;=$M117,IF($O117=1,"★",""),""),"")),""),"")</f>
        <v/>
      </c>
      <c r="Z117" s="137" t="str">
        <f t="shared" si="69"/>
        <v/>
      </c>
      <c r="AA117" s="137" t="str">
        <f t="shared" si="69"/>
        <v/>
      </c>
      <c r="AB117" s="137" t="str">
        <f t="shared" si="69"/>
        <v/>
      </c>
      <c r="AC117" s="137" t="str">
        <f t="shared" si="69"/>
        <v/>
      </c>
      <c r="AD117" s="137" t="str">
        <f t="shared" si="69"/>
        <v/>
      </c>
      <c r="AE117" s="137" t="str">
        <f t="shared" si="69"/>
        <v/>
      </c>
      <c r="AF117" s="137" t="str">
        <f t="shared" si="69"/>
        <v/>
      </c>
      <c r="AG117" s="137" t="str">
        <f t="shared" si="69"/>
        <v/>
      </c>
      <c r="AH117" s="137" t="str">
        <f t="shared" si="69"/>
        <v/>
      </c>
      <c r="AI117" s="137" t="str">
        <f t="shared" ref="AI117:AR118" si="70">IF(AI$5&lt;&gt;"周日",IF(AI$5&lt;&gt;"周六",IF($L117="","",IF(AI$4&gt;=$L117,IF(AI$4&lt;=$M117,IF($O117=1,"★",""),""),"")),""),"")</f>
        <v/>
      </c>
      <c r="AJ117" s="137" t="str">
        <f t="shared" si="70"/>
        <v/>
      </c>
      <c r="AK117" s="137" t="str">
        <f t="shared" si="70"/>
        <v/>
      </c>
      <c r="AL117" s="137" t="str">
        <f t="shared" si="70"/>
        <v/>
      </c>
      <c r="AM117" s="137" t="str">
        <f t="shared" si="70"/>
        <v/>
      </c>
      <c r="AN117" s="137" t="str">
        <f t="shared" si="70"/>
        <v/>
      </c>
      <c r="AO117" s="137" t="str">
        <f t="shared" si="70"/>
        <v/>
      </c>
      <c r="AP117" s="137" t="str">
        <f t="shared" si="70"/>
        <v/>
      </c>
      <c r="AQ117" s="137" t="str">
        <f t="shared" si="70"/>
        <v/>
      </c>
      <c r="AR117" s="137" t="str">
        <f t="shared" si="70"/>
        <v/>
      </c>
      <c r="AS117" s="137" t="str">
        <f t="shared" ref="AS117:BG118" si="71">IF(AS$5&lt;&gt;"周日",IF(AS$5&lt;&gt;"周六",IF($L117="","",IF(AS$4&gt;=$L117,IF(AS$4&lt;=$M117,IF($O117=1,"★",""),""),"")),""),"")</f>
        <v/>
      </c>
      <c r="AT117" s="137" t="str">
        <f t="shared" si="71"/>
        <v/>
      </c>
      <c r="AU117" s="137" t="str">
        <f t="shared" si="71"/>
        <v/>
      </c>
      <c r="AV117" s="137" t="str">
        <f t="shared" si="71"/>
        <v/>
      </c>
      <c r="AW117" s="137" t="str">
        <f t="shared" si="71"/>
        <v/>
      </c>
      <c r="AX117" s="137" t="str">
        <f t="shared" si="71"/>
        <v/>
      </c>
      <c r="AY117" s="137" t="str">
        <f t="shared" si="71"/>
        <v/>
      </c>
      <c r="AZ117" s="137" t="str">
        <f t="shared" si="71"/>
        <v/>
      </c>
      <c r="BA117" s="137" t="str">
        <f t="shared" si="71"/>
        <v/>
      </c>
      <c r="BB117" s="137" t="str">
        <f t="shared" si="71"/>
        <v/>
      </c>
      <c r="BC117" s="137" t="str">
        <f t="shared" si="71"/>
        <v/>
      </c>
      <c r="BD117" s="137" t="str">
        <f t="shared" si="71"/>
        <v/>
      </c>
      <c r="BE117" s="137" t="str">
        <f t="shared" si="71"/>
        <v/>
      </c>
      <c r="BF117" s="137" t="str">
        <f t="shared" si="71"/>
        <v/>
      </c>
      <c r="BG117" s="138" t="str">
        <f t="shared" si="71"/>
        <v/>
      </c>
    </row>
    <row r="118" spans="1:59" ht="16.8">
      <c r="A118" s="206"/>
      <c r="B118" s="207"/>
      <c r="C118" s="207"/>
      <c r="D118" s="207"/>
      <c r="E118" s="208"/>
      <c r="F118" s="209"/>
      <c r="G118" s="216"/>
      <c r="H118" s="217"/>
      <c r="I118" s="210"/>
      <c r="J118" s="210"/>
      <c r="K118" s="211"/>
      <c r="L118" s="210"/>
      <c r="M118" s="210"/>
      <c r="N118" s="212"/>
      <c r="O118" s="213"/>
      <c r="P118" s="214"/>
      <c r="Q118" s="133"/>
      <c r="R118" s="134" t="str">
        <f>IF($J118="","",IF($J118&lt;=$L$2,$K118,IF($I118&lt;=$L$2,NETWORKDAYS($I118,$L$2,holiday!$C$3:$C$10)/NETWORKDAYS($I118,$J118,holiday!$C$3:$C$10)*$K118,0)))</f>
        <v/>
      </c>
      <c r="S118" s="134" t="str">
        <f t="shared" si="42"/>
        <v/>
      </c>
      <c r="T118" s="134" t="str">
        <f t="shared" si="43"/>
        <v/>
      </c>
      <c r="U118" s="135"/>
      <c r="V118" s="133"/>
      <c r="W118" s="133"/>
      <c r="Y118" s="136" t="str">
        <f t="shared" si="69"/>
        <v/>
      </c>
      <c r="Z118" s="137" t="str">
        <f t="shared" si="69"/>
        <v/>
      </c>
      <c r="AA118" s="137" t="str">
        <f t="shared" si="69"/>
        <v/>
      </c>
      <c r="AB118" s="137" t="str">
        <f t="shared" si="69"/>
        <v/>
      </c>
      <c r="AC118" s="137" t="str">
        <f t="shared" si="69"/>
        <v/>
      </c>
      <c r="AD118" s="137" t="str">
        <f t="shared" si="69"/>
        <v/>
      </c>
      <c r="AE118" s="137" t="str">
        <f t="shared" si="69"/>
        <v/>
      </c>
      <c r="AF118" s="137" t="str">
        <f t="shared" si="69"/>
        <v/>
      </c>
      <c r="AG118" s="137" t="str">
        <f t="shared" si="69"/>
        <v/>
      </c>
      <c r="AH118" s="137" t="str">
        <f t="shared" si="69"/>
        <v/>
      </c>
      <c r="AI118" s="137" t="str">
        <f t="shared" si="70"/>
        <v/>
      </c>
      <c r="AJ118" s="137" t="str">
        <f t="shared" si="70"/>
        <v/>
      </c>
      <c r="AK118" s="137" t="str">
        <f t="shared" si="70"/>
        <v/>
      </c>
      <c r="AL118" s="137" t="str">
        <f t="shared" si="70"/>
        <v/>
      </c>
      <c r="AM118" s="137" t="str">
        <f t="shared" si="70"/>
        <v/>
      </c>
      <c r="AN118" s="137" t="str">
        <f t="shared" si="70"/>
        <v/>
      </c>
      <c r="AO118" s="137" t="str">
        <f t="shared" si="70"/>
        <v/>
      </c>
      <c r="AP118" s="137" t="str">
        <f t="shared" si="70"/>
        <v/>
      </c>
      <c r="AQ118" s="137" t="str">
        <f t="shared" si="70"/>
        <v/>
      </c>
      <c r="AR118" s="137" t="str">
        <f t="shared" si="70"/>
        <v/>
      </c>
      <c r="AS118" s="137" t="str">
        <f t="shared" si="71"/>
        <v/>
      </c>
      <c r="AT118" s="137" t="str">
        <f t="shared" si="71"/>
        <v/>
      </c>
      <c r="AU118" s="137" t="str">
        <f t="shared" si="71"/>
        <v/>
      </c>
      <c r="AV118" s="137" t="str">
        <f t="shared" si="71"/>
        <v/>
      </c>
      <c r="AW118" s="137" t="str">
        <f t="shared" si="71"/>
        <v/>
      </c>
      <c r="AX118" s="137" t="str">
        <f t="shared" si="71"/>
        <v/>
      </c>
      <c r="AY118" s="137" t="str">
        <f t="shared" si="71"/>
        <v/>
      </c>
      <c r="AZ118" s="137" t="str">
        <f t="shared" si="71"/>
        <v/>
      </c>
      <c r="BA118" s="137" t="str">
        <f t="shared" si="71"/>
        <v/>
      </c>
      <c r="BB118" s="137" t="str">
        <f t="shared" si="71"/>
        <v/>
      </c>
      <c r="BC118" s="137" t="str">
        <f t="shared" si="71"/>
        <v/>
      </c>
      <c r="BD118" s="137" t="str">
        <f t="shared" si="71"/>
        <v/>
      </c>
      <c r="BE118" s="137" t="str">
        <f t="shared" si="71"/>
        <v/>
      </c>
      <c r="BF118" s="137" t="str">
        <f t="shared" si="71"/>
        <v/>
      </c>
      <c r="BG118" s="138" t="str">
        <f t="shared" si="71"/>
        <v/>
      </c>
    </row>
    <row r="119" spans="1:59" ht="17.399999999999999" thickBot="1">
      <c r="A119" s="174"/>
      <c r="B119" s="175"/>
      <c r="C119" s="175"/>
      <c r="D119" s="175"/>
      <c r="E119" s="176"/>
      <c r="F119" s="168"/>
      <c r="G119" s="218"/>
      <c r="H119" s="219"/>
      <c r="I119" s="169"/>
      <c r="J119" s="179" t="s">
        <v>154</v>
      </c>
      <c r="K119" s="180" t="s">
        <v>155</v>
      </c>
      <c r="L119" s="169"/>
      <c r="M119" s="181" t="s">
        <v>157</v>
      </c>
      <c r="N119" s="180" t="s">
        <v>156</v>
      </c>
      <c r="O119" s="172"/>
      <c r="P119" s="183"/>
      <c r="Q119" s="133"/>
      <c r="R119" s="134"/>
      <c r="S119" s="134"/>
      <c r="T119" s="134"/>
      <c r="U119" s="133"/>
      <c r="V119" s="133"/>
      <c r="W119" s="133"/>
      <c r="Y119" s="139" t="str">
        <f t="shared" ref="Y119:AH119" si="72">IF(Y$5&lt;&gt;"周日",IF(Y$5&lt;&gt;"周六",IF($L119="","",IF(Y$4&gt;=$L119,IF(Y$4&lt;=$M119,IF($O119=1,"★",""),""),"")),""),"")</f>
        <v/>
      </c>
      <c r="Z119" s="140" t="str">
        <f t="shared" si="72"/>
        <v/>
      </c>
      <c r="AA119" s="140" t="str">
        <f t="shared" si="72"/>
        <v/>
      </c>
      <c r="AB119" s="140" t="str">
        <f t="shared" si="72"/>
        <v/>
      </c>
      <c r="AC119" s="140" t="str">
        <f t="shared" si="72"/>
        <v/>
      </c>
      <c r="AD119" s="140" t="str">
        <f t="shared" si="72"/>
        <v/>
      </c>
      <c r="AE119" s="140" t="str">
        <f t="shared" si="72"/>
        <v/>
      </c>
      <c r="AF119" s="140" t="str">
        <f t="shared" si="72"/>
        <v/>
      </c>
      <c r="AG119" s="140" t="str">
        <f t="shared" si="72"/>
        <v/>
      </c>
      <c r="AH119" s="140" t="str">
        <f t="shared" si="72"/>
        <v/>
      </c>
      <c r="AI119" s="140" t="str">
        <f t="shared" ref="AI119:AR119" si="73">IF(AI$5&lt;&gt;"周日",IF(AI$5&lt;&gt;"周六",IF($L119="","",IF(AI$4&gt;=$L119,IF(AI$4&lt;=$M119,IF($O119=1,"★",""),""),"")),""),"")</f>
        <v/>
      </c>
      <c r="AJ119" s="140" t="str">
        <f t="shared" si="73"/>
        <v/>
      </c>
      <c r="AK119" s="140" t="str">
        <f t="shared" si="73"/>
        <v/>
      </c>
      <c r="AL119" s="140" t="str">
        <f t="shared" si="73"/>
        <v/>
      </c>
      <c r="AM119" s="140" t="str">
        <f t="shared" si="73"/>
        <v/>
      </c>
      <c r="AN119" s="140" t="str">
        <f t="shared" si="73"/>
        <v/>
      </c>
      <c r="AO119" s="140" t="str">
        <f t="shared" si="73"/>
        <v/>
      </c>
      <c r="AP119" s="140" t="str">
        <f t="shared" si="73"/>
        <v/>
      </c>
      <c r="AQ119" s="140" t="str">
        <f t="shared" si="73"/>
        <v/>
      </c>
      <c r="AR119" s="140" t="str">
        <f t="shared" si="73"/>
        <v/>
      </c>
      <c r="AS119" s="140" t="str">
        <f t="shared" ref="AS119:BG119" si="74">IF(AS$5&lt;&gt;"周日",IF(AS$5&lt;&gt;"周六",IF($L119="","",IF(AS$4&gt;=$L119,IF(AS$4&lt;=$M119,IF($O119=1,"★",""),""),"")),""),"")</f>
        <v/>
      </c>
      <c r="AT119" s="140" t="str">
        <f t="shared" si="74"/>
        <v/>
      </c>
      <c r="AU119" s="140" t="str">
        <f t="shared" si="74"/>
        <v/>
      </c>
      <c r="AV119" s="140" t="str">
        <f t="shared" si="74"/>
        <v/>
      </c>
      <c r="AW119" s="140" t="str">
        <f t="shared" si="74"/>
        <v/>
      </c>
      <c r="AX119" s="140" t="str">
        <f t="shared" si="74"/>
        <v/>
      </c>
      <c r="AY119" s="140" t="str">
        <f t="shared" si="74"/>
        <v/>
      </c>
      <c r="AZ119" s="140" t="str">
        <f t="shared" si="74"/>
        <v/>
      </c>
      <c r="BA119" s="140" t="str">
        <f t="shared" si="74"/>
        <v/>
      </c>
      <c r="BB119" s="140" t="str">
        <f t="shared" si="74"/>
        <v/>
      </c>
      <c r="BC119" s="140" t="str">
        <f t="shared" si="74"/>
        <v/>
      </c>
      <c r="BD119" s="140" t="str">
        <f t="shared" si="74"/>
        <v/>
      </c>
      <c r="BE119" s="140" t="str">
        <f t="shared" si="74"/>
        <v/>
      </c>
      <c r="BF119" s="140" t="str">
        <f t="shared" si="74"/>
        <v/>
      </c>
      <c r="BG119" s="141" t="str">
        <f t="shared" si="74"/>
        <v/>
      </c>
    </row>
    <row r="120" spans="1:59">
      <c r="A120" s="184"/>
      <c r="B120" s="185"/>
      <c r="C120" s="185"/>
      <c r="D120" s="185"/>
      <c r="E120" s="186"/>
      <c r="F120" s="187"/>
      <c r="G120" s="220"/>
      <c r="H120" s="221"/>
      <c r="I120" s="188"/>
      <c r="J120" s="188">
        <f>MAX(J6:J118)</f>
        <v>43802</v>
      </c>
      <c r="K120" s="189">
        <f>SUM(K6:K118)</f>
        <v>40</v>
      </c>
      <c r="L120" s="190"/>
      <c r="M120" s="188">
        <f>MAX(M6:M118)</f>
        <v>43780</v>
      </c>
      <c r="N120" s="189">
        <f>SUM(N4:N118)</f>
        <v>8</v>
      </c>
      <c r="O120" s="191"/>
      <c r="P120" s="192"/>
      <c r="Q120" s="142"/>
      <c r="R120" s="143"/>
      <c r="S120" s="143"/>
      <c r="T120" s="143"/>
      <c r="U120" s="142"/>
      <c r="V120" s="133"/>
      <c r="W120" s="133"/>
      <c r="X120" s="133"/>
    </row>
    <row r="121" spans="1:59">
      <c r="A121" s="174"/>
      <c r="B121" s="175"/>
      <c r="C121" s="175"/>
      <c r="D121" s="175"/>
      <c r="E121" s="176"/>
      <c r="F121" s="193"/>
      <c r="G121" s="177"/>
      <c r="H121" s="178"/>
      <c r="I121" s="169"/>
      <c r="J121" s="169"/>
      <c r="K121" s="170"/>
      <c r="L121" s="194"/>
      <c r="M121" s="194"/>
      <c r="N121" s="170"/>
      <c r="O121" s="182"/>
      <c r="P121" s="183"/>
      <c r="Q121" s="133"/>
      <c r="R121" s="144" t="s">
        <v>170</v>
      </c>
      <c r="S121" s="144" t="s">
        <v>46</v>
      </c>
      <c r="T121" s="144" t="s">
        <v>47</v>
      </c>
      <c r="U121" s="145" t="s">
        <v>151</v>
      </c>
      <c r="V121" s="133"/>
      <c r="W121" s="133"/>
      <c r="X121" s="133"/>
    </row>
    <row r="122" spans="1:59">
      <c r="A122" s="174"/>
      <c r="B122" s="175"/>
      <c r="C122" s="175"/>
      <c r="D122" s="175"/>
      <c r="E122" s="176"/>
      <c r="F122" s="193"/>
      <c r="G122" s="177"/>
      <c r="H122" s="178"/>
      <c r="I122" s="169"/>
      <c r="J122" s="169"/>
      <c r="K122" s="170"/>
      <c r="L122" s="194"/>
      <c r="M122" s="194"/>
      <c r="N122" s="170"/>
      <c r="O122" s="182"/>
      <c r="P122" s="183"/>
      <c r="Q122" s="133"/>
      <c r="R122" s="146">
        <f>SUM(R6:R118)</f>
        <v>40</v>
      </c>
      <c r="S122" s="146">
        <f>SUM(S6:S118)</f>
        <v>8</v>
      </c>
      <c r="T122" s="146">
        <f>SUM(T6:T118)</f>
        <v>8</v>
      </c>
      <c r="U122" s="146">
        <f>K120</f>
        <v>40</v>
      </c>
      <c r="V122" s="133"/>
      <c r="W122" s="133"/>
      <c r="X122" s="133"/>
    </row>
    <row r="123" spans="1:59" ht="17.399999999999999" thickBot="1">
      <c r="A123" s="195"/>
      <c r="B123" s="196"/>
      <c r="C123" s="196"/>
      <c r="D123" s="196"/>
      <c r="E123" s="197"/>
      <c r="F123" s="198"/>
      <c r="G123" s="199"/>
      <c r="H123" s="200"/>
      <c r="I123" s="201"/>
      <c r="J123" s="201"/>
      <c r="K123" s="202"/>
      <c r="L123" s="201"/>
      <c r="M123" s="201"/>
      <c r="N123" s="202"/>
      <c r="O123" s="203"/>
      <c r="P123" s="204"/>
      <c r="Q123" s="133"/>
      <c r="R123" s="147"/>
      <c r="S123" s="147"/>
      <c r="T123" s="147"/>
      <c r="U123" s="133"/>
      <c r="V123" s="148"/>
      <c r="W123" s="133"/>
      <c r="X123" s="149"/>
    </row>
    <row r="124" spans="1:59" ht="16.8">
      <c r="A124" s="122"/>
      <c r="B124" s="122"/>
      <c r="C124" s="122"/>
      <c r="D124" s="122"/>
      <c r="E124" s="122"/>
      <c r="F124" s="122"/>
      <c r="G124" s="122"/>
      <c r="H124" s="122"/>
      <c r="I124" s="133"/>
      <c r="J124" s="133"/>
      <c r="K124" s="133"/>
      <c r="L124" s="133"/>
      <c r="M124" s="133"/>
      <c r="N124" s="133"/>
      <c r="O124" s="133"/>
      <c r="P124" s="133"/>
      <c r="Q124" s="133"/>
      <c r="R124" s="142"/>
      <c r="S124" s="142"/>
      <c r="T124" s="142"/>
      <c r="U124" s="142"/>
      <c r="V124" s="142"/>
      <c r="W124" s="142"/>
    </row>
    <row r="125" spans="1:59" ht="16.8">
      <c r="A125" s="122"/>
      <c r="B125" s="122"/>
      <c r="C125" s="122"/>
      <c r="D125" s="122"/>
      <c r="E125" s="122"/>
      <c r="F125" s="122"/>
      <c r="G125" s="122"/>
      <c r="H125" s="122"/>
      <c r="I125" s="133"/>
      <c r="J125" s="133"/>
      <c r="K125" s="133"/>
      <c r="L125" s="133"/>
      <c r="M125" s="133"/>
      <c r="N125" s="133"/>
      <c r="O125" s="133"/>
      <c r="P125" s="133"/>
      <c r="Q125" s="133"/>
      <c r="R125" s="145" t="s">
        <v>48</v>
      </c>
      <c r="S125" s="145" t="s">
        <v>143</v>
      </c>
      <c r="T125" s="145" t="s">
        <v>144</v>
      </c>
      <c r="U125" s="145" t="s">
        <v>145</v>
      </c>
      <c r="V125" s="145" t="s">
        <v>171</v>
      </c>
      <c r="W125" s="145" t="s">
        <v>172</v>
      </c>
    </row>
    <row r="126" spans="1:59" ht="16.8">
      <c r="A126" s="122"/>
      <c r="B126" s="122"/>
      <c r="C126" s="122"/>
      <c r="D126" s="122"/>
      <c r="E126" s="122"/>
      <c r="F126" s="122"/>
      <c r="G126" s="122"/>
      <c r="H126" s="122"/>
      <c r="I126" s="133"/>
      <c r="J126" s="133"/>
      <c r="K126" s="133"/>
      <c r="L126" s="133"/>
      <c r="M126" s="133"/>
      <c r="N126" s="133"/>
      <c r="O126" s="133"/>
      <c r="P126" s="133"/>
      <c r="Q126" s="133"/>
      <c r="R126" s="146">
        <f>S122-R122</f>
        <v>-32</v>
      </c>
      <c r="S126" s="150">
        <f>S122-T122</f>
        <v>0</v>
      </c>
      <c r="T126" s="151">
        <f>S122/T122</f>
        <v>1</v>
      </c>
      <c r="U126" s="151">
        <f>S122/R122</f>
        <v>0.2</v>
      </c>
      <c r="V126" s="146">
        <f>U122-S122</f>
        <v>32</v>
      </c>
      <c r="W126" s="146" t="e">
        <f>T122+#REF!</f>
        <v>#REF!</v>
      </c>
    </row>
    <row r="127" spans="1:59" ht="16.8">
      <c r="A127" s="122"/>
      <c r="B127" s="122"/>
      <c r="C127" s="122"/>
      <c r="D127" s="122"/>
      <c r="E127" s="122"/>
      <c r="F127" s="122"/>
      <c r="G127" s="122"/>
      <c r="H127" s="122"/>
      <c r="I127" s="133"/>
      <c r="J127" s="133"/>
      <c r="K127" s="133"/>
      <c r="L127" s="133"/>
      <c r="M127" s="133"/>
      <c r="N127" s="133"/>
      <c r="O127" s="133"/>
      <c r="P127" s="133"/>
      <c r="Q127" s="133"/>
    </row>
    <row r="128" spans="1:59" ht="16.8">
      <c r="A128" s="122"/>
      <c r="B128" s="122"/>
      <c r="C128" s="122"/>
      <c r="D128" s="122"/>
      <c r="E128" s="122"/>
      <c r="F128" s="122"/>
      <c r="G128" s="122"/>
      <c r="H128" s="122"/>
      <c r="I128" s="133"/>
      <c r="J128" s="133"/>
      <c r="K128" s="133"/>
      <c r="L128" s="133"/>
      <c r="M128" s="133"/>
      <c r="N128" s="133"/>
      <c r="O128" s="133"/>
      <c r="P128" s="133"/>
      <c r="Q128" s="133"/>
      <c r="R128" s="148" t="s">
        <v>146</v>
      </c>
      <c r="S128" s="147"/>
      <c r="T128" s="147"/>
      <c r="U128" s="122"/>
      <c r="V128" s="122"/>
      <c r="W128" s="122"/>
    </row>
    <row r="129" spans="1:23" ht="16.8">
      <c r="A129" s="122"/>
      <c r="B129" s="122"/>
      <c r="C129" s="122"/>
      <c r="D129" s="122"/>
      <c r="E129" s="122"/>
      <c r="F129" s="122"/>
      <c r="G129" s="122"/>
      <c r="H129" s="122"/>
      <c r="I129" s="133"/>
      <c r="J129" s="133"/>
      <c r="K129" s="133"/>
      <c r="L129" s="133"/>
      <c r="M129" s="133"/>
      <c r="N129" s="133"/>
      <c r="O129" s="133"/>
      <c r="P129" s="133"/>
      <c r="Q129" s="133"/>
      <c r="R129" s="152" t="s">
        <v>150</v>
      </c>
      <c r="S129" s="148"/>
      <c r="T129" s="148"/>
      <c r="U129" s="122"/>
      <c r="V129" s="122"/>
      <c r="W129" s="122"/>
    </row>
    <row r="130" spans="1:23" ht="16.8">
      <c r="A130" s="122"/>
      <c r="B130" s="122"/>
      <c r="C130" s="122"/>
      <c r="D130" s="122"/>
      <c r="E130" s="122"/>
      <c r="F130" s="122"/>
      <c r="G130" s="122"/>
      <c r="H130" s="122"/>
      <c r="I130" s="122"/>
      <c r="J130" s="122"/>
      <c r="K130" s="122"/>
      <c r="L130" s="122"/>
      <c r="M130" s="122"/>
      <c r="N130" s="122"/>
      <c r="O130" s="122"/>
      <c r="P130" s="122"/>
      <c r="Q130" s="122"/>
      <c r="R130" s="152" t="s">
        <v>173</v>
      </c>
      <c r="S130" s="152"/>
      <c r="T130" s="152"/>
      <c r="U130" s="122"/>
      <c r="V130" s="122"/>
      <c r="W130" s="122"/>
    </row>
    <row r="131" spans="1:23" ht="16.8">
      <c r="R131" s="152" t="s">
        <v>147</v>
      </c>
      <c r="S131" s="152"/>
      <c r="T131" s="152"/>
      <c r="U131" s="122"/>
      <c r="V131" s="122"/>
      <c r="W131" s="122"/>
    </row>
    <row r="132" spans="1:23" ht="16.8">
      <c r="R132" s="153" t="s">
        <v>148</v>
      </c>
      <c r="S132" s="153"/>
      <c r="T132" s="153"/>
      <c r="U132" s="122"/>
      <c r="V132" s="122"/>
      <c r="W132" s="122"/>
    </row>
    <row r="133" spans="1:23">
      <c r="R133" s="153" t="s">
        <v>149</v>
      </c>
    </row>
    <row r="134" spans="1:23">
      <c r="R134" s="153"/>
    </row>
  </sheetData>
  <autoFilter ref="A4:P117">
    <filterColumn colId="0" showButton="0"/>
    <filterColumn colId="1" showButton="0"/>
    <filterColumn colId="2" showButton="0"/>
    <filterColumn colId="3" showButton="0"/>
    <filterColumn colId="8" showButton="0"/>
    <filterColumn colId="9" showButton="0"/>
    <filterColumn colId="11" showButton="0"/>
    <filterColumn colId="12" showButton="0"/>
  </autoFilter>
  <mergeCells count="14">
    <mergeCell ref="A1:H2"/>
    <mergeCell ref="O4:O5"/>
    <mergeCell ref="P4:P5"/>
    <mergeCell ref="A4:E5"/>
    <mergeCell ref="F4:F5"/>
    <mergeCell ref="G4:G5"/>
    <mergeCell ref="H4:H5"/>
    <mergeCell ref="I4:K4"/>
    <mergeCell ref="L4:N4"/>
    <mergeCell ref="O1:P2"/>
    <mergeCell ref="J1:K1"/>
    <mergeCell ref="M1:N1"/>
    <mergeCell ref="J2:K2"/>
    <mergeCell ref="M2:N2"/>
  </mergeCells>
  <phoneticPr fontId="24" type="noConversion"/>
  <conditionalFormatting sqref="L23:L31 L33:L34 L36:L38 L47:L48 L52:L54 L50 L78:L79 L84:L85 L118:L119">
    <cfRule type="expression" dxfId="73" priority="2243" stopIfTrue="1">
      <formula>AND(($L23=""),AND(($I23&lt;&gt;""),($I23&lt;=$L$2)))</formula>
    </cfRule>
  </conditionalFormatting>
  <conditionalFormatting sqref="M38 M23:M31 M33 M47:M48 M52:M54 M50 M78:M79 M84:M85 M118:M119">
    <cfRule type="expression" dxfId="72" priority="2242" stopIfTrue="1">
      <formula>AND(($M23=""),AND(($J23&lt;&gt;""),($J23&lt;=$L$2)))</formula>
    </cfRule>
  </conditionalFormatting>
  <conditionalFormatting sqref="N118 N33:N38 N78:N79 N84:N85">
    <cfRule type="expression" dxfId="71" priority="2241" stopIfTrue="1">
      <formula>AND(($K33&lt;&gt;""),($K33&lt;$N33))</formula>
    </cfRule>
  </conditionalFormatting>
  <conditionalFormatting sqref="O23:O31 O33:O38 O47:O48 O52:O54 O50 O78:O79 O84:O85 O118">
    <cfRule type="expression" dxfId="70" priority="2240" stopIfTrue="1">
      <formula>AND(($O23&lt;1),AND(($J23&lt;&gt;""),($J23&lt;$L$2)))</formula>
    </cfRule>
  </conditionalFormatting>
  <conditionalFormatting sqref="Y6:BG6 Y16:BG57 Y62:BG63 Y65:BG119">
    <cfRule type="expression" dxfId="69" priority="2237" stopIfTrue="1">
      <formula>Y$5="土"</formula>
    </cfRule>
    <cfRule type="expression" dxfId="68" priority="2238" stopIfTrue="1">
      <formula>Y$5="日"</formula>
    </cfRule>
    <cfRule type="expression" dxfId="67" priority="2239" stopIfTrue="1">
      <formula>AND(($I6&lt;&gt;""),AND(Y$4&gt;=$I6,Y$4&lt;=$J6))</formula>
    </cfRule>
  </conditionalFormatting>
  <conditionalFormatting sqref="Y14:BG14">
    <cfRule type="expression" dxfId="66" priority="606" stopIfTrue="1">
      <formula>Y$5="土"</formula>
    </cfRule>
    <cfRule type="expression" dxfId="65" priority="607" stopIfTrue="1">
      <formula>Y$5="日"</formula>
    </cfRule>
    <cfRule type="expression" dxfId="64" priority="608" stopIfTrue="1">
      <formula>AND(($I14&lt;&gt;""),AND(Y$4&gt;=$I14,Y$4&lt;=$J14))</formula>
    </cfRule>
  </conditionalFormatting>
  <conditionalFormatting sqref="Y15:BG15">
    <cfRule type="expression" dxfId="63" priority="282" stopIfTrue="1">
      <formula>Y$5="土"</formula>
    </cfRule>
    <cfRule type="expression" dxfId="62" priority="283" stopIfTrue="1">
      <formula>Y$5="日"</formula>
    </cfRule>
    <cfRule type="expression" dxfId="61" priority="284" stopIfTrue="1">
      <formula>AND(($I15&lt;&gt;""),AND(Y$4&gt;=$I15,Y$4&lt;=$J15))</formula>
    </cfRule>
  </conditionalFormatting>
  <conditionalFormatting sqref="L13">
    <cfRule type="expression" dxfId="60" priority="280" stopIfTrue="1">
      <formula>AND(($L13=""),AND(($I13&lt;&gt;""),($I13&lt;=$L$2)))</formula>
    </cfRule>
  </conditionalFormatting>
  <conditionalFormatting sqref="M13">
    <cfRule type="expression" dxfId="59" priority="279" stopIfTrue="1">
      <formula>AND(($M13=""),AND(($J13&lt;&gt;""),($J13&lt;=$L$2)))</formula>
    </cfRule>
  </conditionalFormatting>
  <conditionalFormatting sqref="O13">
    <cfRule type="expression" dxfId="58" priority="278" stopIfTrue="1">
      <formula>AND(($O13&lt;1),AND(($J13&lt;&gt;""),($J13&lt;$L$2)))</formula>
    </cfRule>
  </conditionalFormatting>
  <conditionalFormatting sqref="Y7:BG13">
    <cfRule type="expression" dxfId="57" priority="275" stopIfTrue="1">
      <formula>Y$5="土"</formula>
    </cfRule>
    <cfRule type="expression" dxfId="56" priority="276" stopIfTrue="1">
      <formula>Y$5="日"</formula>
    </cfRule>
    <cfRule type="expression" dxfId="55" priority="277" stopIfTrue="1">
      <formula>AND(($I7&lt;&gt;""),AND(Y$4&gt;=$I7,Y$4&lt;=$J7))</formula>
    </cfRule>
  </conditionalFormatting>
  <conditionalFormatting sqref="N13">
    <cfRule type="expression" dxfId="54" priority="274" stopIfTrue="1">
      <formula>AND(($K13&lt;&gt;""),($K13&lt;$N13))</formula>
    </cfRule>
  </conditionalFormatting>
  <conditionalFormatting sqref="N23:N31">
    <cfRule type="expression" dxfId="53" priority="176" stopIfTrue="1">
      <formula>AND(($K23&lt;&gt;""),($K23&lt;$N23))</formula>
    </cfRule>
  </conditionalFormatting>
  <conditionalFormatting sqref="N47:N48 N50">
    <cfRule type="expression" dxfId="52" priority="155" stopIfTrue="1">
      <formula>AND(($K47&lt;&gt;""),($K47&lt;$N47))</formula>
    </cfRule>
  </conditionalFormatting>
  <conditionalFormatting sqref="N52:N54">
    <cfRule type="expression" dxfId="51" priority="148" stopIfTrue="1">
      <formula>AND(($K52&lt;&gt;""),($K52&lt;$N52))</formula>
    </cfRule>
  </conditionalFormatting>
  <conditionalFormatting sqref="M34">
    <cfRule type="expression" dxfId="50" priority="76" stopIfTrue="1">
      <formula>AND(($L34=""),AND(($I34&lt;&gt;""),($I34&lt;=$L$2)))</formula>
    </cfRule>
  </conditionalFormatting>
  <conditionalFormatting sqref="L35">
    <cfRule type="expression" dxfId="49" priority="75" stopIfTrue="1">
      <formula>AND(($L35=""),AND(($I35&lt;&gt;""),($I35&lt;=$L$2)))</formula>
    </cfRule>
  </conditionalFormatting>
  <conditionalFormatting sqref="M35">
    <cfRule type="expression" dxfId="48" priority="74" stopIfTrue="1">
      <formula>AND(($L35=""),AND(($I35&lt;&gt;""),($I35&lt;=$L$2)))</formula>
    </cfRule>
  </conditionalFormatting>
  <conditionalFormatting sqref="M36">
    <cfRule type="expression" dxfId="47" priority="73" stopIfTrue="1">
      <formula>AND(($L36=""),AND(($I36&lt;&gt;""),($I36&lt;=$L$2)))</formula>
    </cfRule>
  </conditionalFormatting>
  <conditionalFormatting sqref="M37">
    <cfRule type="expression" dxfId="46" priority="72" stopIfTrue="1">
      <formula>AND(($L37=""),AND(($I37&lt;&gt;""),($I37&lt;=$L$2)))</formula>
    </cfRule>
  </conditionalFormatting>
  <conditionalFormatting sqref="L7 L10:L12 L67:L75 L81:L82">
    <cfRule type="expression" dxfId="45" priority="67" stopIfTrue="1">
      <formula>AND(($L7=""),AND(($I7&lt;&gt;""),($I7&lt;=$M$2)))</formula>
    </cfRule>
  </conditionalFormatting>
  <conditionalFormatting sqref="M7 M10:M12 M67:M75 M81:M82">
    <cfRule type="expression" dxfId="44" priority="66" stopIfTrue="1">
      <formula>AND(($M7=""),AND(($J7&lt;&gt;""),($J7&lt;=$M$2)))</formula>
    </cfRule>
  </conditionalFormatting>
  <conditionalFormatting sqref="O7 O10:O12 O67:O75 O81:O82">
    <cfRule type="expression" dxfId="43" priority="65" stopIfTrue="1">
      <formula>AND(($O7&lt;1),AND(($J7&lt;&gt;""),($J7&lt;$M$2)))</formula>
    </cfRule>
  </conditionalFormatting>
  <conditionalFormatting sqref="L9">
    <cfRule type="expression" dxfId="42" priority="64" stopIfTrue="1">
      <formula>AND(($L9=""),AND(($I9&lt;&gt;""),($I9&lt;=$M$2)))</formula>
    </cfRule>
  </conditionalFormatting>
  <conditionalFormatting sqref="M9">
    <cfRule type="expression" dxfId="41" priority="63" stopIfTrue="1">
      <formula>AND(($M9=""),AND(($J9&lt;&gt;""),($J9&lt;=$M$2)))</formula>
    </cfRule>
  </conditionalFormatting>
  <conditionalFormatting sqref="O8:O9">
    <cfRule type="expression" dxfId="40" priority="62" stopIfTrue="1">
      <formula>AND(($O8&lt;1),AND(($J8&lt;&gt;""),($J8&lt;$M$2)))</formula>
    </cfRule>
  </conditionalFormatting>
  <conditionalFormatting sqref="L16:L21">
    <cfRule type="expression" dxfId="39" priority="61" stopIfTrue="1">
      <formula>AND(($L16=""),AND(($I16&lt;&gt;""),($I16&lt;=$M$2)))</formula>
    </cfRule>
  </conditionalFormatting>
  <conditionalFormatting sqref="M16:M21">
    <cfRule type="expression" dxfId="38" priority="60" stopIfTrue="1">
      <formula>AND(($M16=""),AND(($J16&lt;&gt;""),($J16&lt;=$M$2)))</formula>
    </cfRule>
  </conditionalFormatting>
  <conditionalFormatting sqref="O16:O21">
    <cfRule type="expression" dxfId="37" priority="59" stopIfTrue="1">
      <formula>AND(($O16&lt;1),AND(($J16&lt;&gt;""),($J16&lt;$M$2)))</formula>
    </cfRule>
  </conditionalFormatting>
  <conditionalFormatting sqref="L46">
    <cfRule type="expression" dxfId="36" priority="58" stopIfTrue="1">
      <formula>AND(($L46=""),AND(($I46&lt;&gt;""),($I46&lt;=$M$2)))</formula>
    </cfRule>
  </conditionalFormatting>
  <conditionalFormatting sqref="M46">
    <cfRule type="expression" dxfId="35" priority="57" stopIfTrue="1">
      <formula>AND(($M46=""),AND(($J46&lt;&gt;""),($J46&lt;=$M$2)))</formula>
    </cfRule>
  </conditionalFormatting>
  <conditionalFormatting sqref="O46">
    <cfRule type="expression" dxfId="34" priority="56" stopIfTrue="1">
      <formula>AND(($O46&lt;1),AND(($J46&lt;&gt;""),($J46&lt;$M$2)))</formula>
    </cfRule>
  </conditionalFormatting>
  <conditionalFormatting sqref="L49">
    <cfRule type="expression" dxfId="33" priority="55" stopIfTrue="1">
      <formula>AND(($L49=""),AND(($I49&lt;&gt;""),($I49&lt;=$M$2)))</formula>
    </cfRule>
  </conditionalFormatting>
  <conditionalFormatting sqref="M49">
    <cfRule type="expression" dxfId="32" priority="54" stopIfTrue="1">
      <formula>AND(($M49=""),AND(($J49&lt;&gt;""),($J49&lt;=$M$2)))</formula>
    </cfRule>
  </conditionalFormatting>
  <conditionalFormatting sqref="O49">
    <cfRule type="expression" dxfId="31" priority="53" stopIfTrue="1">
      <formula>AND(($O49&lt;1),AND(($J49&lt;&gt;""),($J49&lt;$M$2)))</formula>
    </cfRule>
  </conditionalFormatting>
  <conditionalFormatting sqref="O41:O44">
    <cfRule type="expression" dxfId="30" priority="44" stopIfTrue="1">
      <formula>AND(($O41&lt;1),AND(($J41&lt;&gt;""),($J41&lt;$M$2)))</formula>
    </cfRule>
  </conditionalFormatting>
  <conditionalFormatting sqref="L41:L44">
    <cfRule type="expression" dxfId="29" priority="46" stopIfTrue="1">
      <formula>AND(($L41=""),AND(($I41&lt;&gt;""),($I41&lt;=$M$2)))</formula>
    </cfRule>
  </conditionalFormatting>
  <conditionalFormatting sqref="M41:M44">
    <cfRule type="expression" dxfId="28" priority="45" stopIfTrue="1">
      <formula>AND(($M41=""),AND(($J41&lt;&gt;""),($J41&lt;=$M$2)))</formula>
    </cfRule>
  </conditionalFormatting>
  <conditionalFormatting sqref="Y58:BG58">
    <cfRule type="expression" dxfId="27" priority="30" stopIfTrue="1">
      <formula>Y$5="土"</formula>
    </cfRule>
    <cfRule type="expression" dxfId="26" priority="31" stopIfTrue="1">
      <formula>Y$5="日"</formula>
    </cfRule>
    <cfRule type="expression" dxfId="25" priority="32" stopIfTrue="1">
      <formula>AND(($I58&lt;&gt;""),AND(Y$4&gt;=$I58,Y$4&lt;=$J58))</formula>
    </cfRule>
  </conditionalFormatting>
  <conditionalFormatting sqref="Y59:BG61">
    <cfRule type="expression" dxfId="24" priority="23" stopIfTrue="1">
      <formula>Y$5="土"</formula>
    </cfRule>
    <cfRule type="expression" dxfId="23" priority="24" stopIfTrue="1">
      <formula>Y$5="日"</formula>
    </cfRule>
    <cfRule type="expression" dxfId="22" priority="25" stopIfTrue="1">
      <formula>AND(($I59&lt;&gt;""),AND(Y$4&gt;=$I59,Y$4&lt;=$J59))</formula>
    </cfRule>
  </conditionalFormatting>
  <conditionalFormatting sqref="O57:O63 O65">
    <cfRule type="expression" dxfId="21" priority="20" stopIfTrue="1">
      <formula>AND(($O57&lt;1),AND(($J57&lt;&gt;""),($J57&lt;$M$2)))</formula>
    </cfRule>
  </conditionalFormatting>
  <conditionalFormatting sqref="L57:L63 L65">
    <cfRule type="expression" dxfId="20" priority="22" stopIfTrue="1">
      <formula>AND(($L57=""),AND(($I57&lt;&gt;""),($I57&lt;=$M$2)))</formula>
    </cfRule>
  </conditionalFormatting>
  <conditionalFormatting sqref="M57:M63 M65">
    <cfRule type="expression" dxfId="19" priority="21" stopIfTrue="1">
      <formula>AND(($M57=""),AND(($J57&lt;&gt;""),($J57&lt;=$M$2)))</formula>
    </cfRule>
  </conditionalFormatting>
  <conditionalFormatting sqref="Y64:BG64">
    <cfRule type="expression" dxfId="18" priority="17" stopIfTrue="1">
      <formula>Y$5="土"</formula>
    </cfRule>
    <cfRule type="expression" dxfId="17" priority="18" stopIfTrue="1">
      <formula>Y$5="日"</formula>
    </cfRule>
    <cfRule type="expression" dxfId="16" priority="19" stopIfTrue="1">
      <formula>AND(($I64&lt;&gt;""),AND(Y$4&gt;=$I64,Y$4&lt;=$J64))</formula>
    </cfRule>
  </conditionalFormatting>
  <conditionalFormatting sqref="O64">
    <cfRule type="expression" dxfId="15" priority="14" stopIfTrue="1">
      <formula>AND(($O64&lt;1),AND(($J64&lt;&gt;""),($J64&lt;$M$2)))</formula>
    </cfRule>
  </conditionalFormatting>
  <conditionalFormatting sqref="L64">
    <cfRule type="expression" dxfId="14" priority="16" stopIfTrue="1">
      <formula>AND(($L64=""),AND(($I64&lt;&gt;""),($I64&lt;=$M$2)))</formula>
    </cfRule>
  </conditionalFormatting>
  <conditionalFormatting sqref="M64">
    <cfRule type="expression" dxfId="13" priority="15" stopIfTrue="1">
      <formula>AND(($M64=""),AND(($J64&lt;&gt;""),($J64&lt;=$M$2)))</formula>
    </cfRule>
  </conditionalFormatting>
  <conditionalFormatting sqref="O88:O98">
    <cfRule type="expression" dxfId="12" priority="11" stopIfTrue="1">
      <formula>AND(($O88&lt;1),AND(($J88&lt;&gt;""),($J88&lt;$M$2)))</formula>
    </cfRule>
  </conditionalFormatting>
  <conditionalFormatting sqref="L88:L98">
    <cfRule type="expression" dxfId="11" priority="13" stopIfTrue="1">
      <formula>AND(($L88=""),AND(($I88&lt;&gt;""),($I88&lt;=$M$2)))</formula>
    </cfRule>
  </conditionalFormatting>
  <conditionalFormatting sqref="M88:M98">
    <cfRule type="expression" dxfId="10" priority="12" stopIfTrue="1">
      <formula>AND(($M88=""),AND(($J88&lt;&gt;""),($J88&lt;=$M$2)))</formula>
    </cfRule>
  </conditionalFormatting>
  <conditionalFormatting sqref="O100:O109">
    <cfRule type="expression" dxfId="9" priority="8" stopIfTrue="1">
      <formula>AND(($O100&lt;1),AND(($J100&lt;&gt;""),($J100&lt;$M$2)))</formula>
    </cfRule>
  </conditionalFormatting>
  <conditionalFormatting sqref="L100:L109">
    <cfRule type="expression" dxfId="8" priority="10" stopIfTrue="1">
      <formula>AND(($L100=""),AND(($I100&lt;&gt;""),($I100&lt;=$M$2)))</formula>
    </cfRule>
  </conditionalFormatting>
  <conditionalFormatting sqref="M100:M109">
    <cfRule type="expression" dxfId="7" priority="9" stopIfTrue="1">
      <formula>AND(($M100=""),AND(($J100&lt;&gt;""),($J100&lt;=$M$2)))</formula>
    </cfRule>
  </conditionalFormatting>
  <conditionalFormatting sqref="O111:O113">
    <cfRule type="expression" dxfId="6" priority="5" stopIfTrue="1">
      <formula>AND(($O111&lt;1),AND(($J111&lt;&gt;""),($J111&lt;$M$2)))</formula>
    </cfRule>
  </conditionalFormatting>
  <conditionalFormatting sqref="L111:L113">
    <cfRule type="expression" dxfId="5" priority="7" stopIfTrue="1">
      <formula>AND(($L111=""),AND(($I111&lt;&gt;""),($I111&lt;=$M$2)))</formula>
    </cfRule>
  </conditionalFormatting>
  <conditionalFormatting sqref="M111:M113">
    <cfRule type="expression" dxfId="4" priority="6" stopIfTrue="1">
      <formula>AND(($M111=""),AND(($J111&lt;&gt;""),($J111&lt;=$M$2)))</formula>
    </cfRule>
  </conditionalFormatting>
  <conditionalFormatting sqref="O115:O117">
    <cfRule type="expression" dxfId="3" priority="2" stopIfTrue="1">
      <formula>AND(($O115&lt;1),AND(($J115&lt;&gt;""),($J115&lt;$M$2)))</formula>
    </cfRule>
  </conditionalFormatting>
  <conditionalFormatting sqref="L115:L117">
    <cfRule type="expression" dxfId="2" priority="4" stopIfTrue="1">
      <formula>AND(($L115=""),AND(($I115&lt;&gt;""),($I115&lt;=$M$2)))</formula>
    </cfRule>
  </conditionalFormatting>
  <conditionalFormatting sqref="M115:M117">
    <cfRule type="expression" dxfId="1" priority="3" stopIfTrue="1">
      <formula>AND(($M115=""),AND(($J115&lt;&gt;""),($J115&lt;=$M$2)))</formula>
    </cfRule>
  </conditionalFormatting>
  <conditionalFormatting sqref="O119">
    <cfRule type="expression" dxfId="0" priority="1" stopIfTrue="1">
      <formula>AND(($O119&lt;1),AND(($J119&lt;&gt;""),($J119&lt;$M$2)))</formula>
    </cfRule>
  </conditionalFormatting>
  <pageMargins left="0.39370078740157483" right="0.39370078740157483" top="0.39370078740157483" bottom="0.39370078740157483" header="0.31496062992125984" footer="0.31496062992125984"/>
  <pageSetup paperSize="9" scale="10" fitToHeight="0" orientation="landscape" r:id="rId1"/>
  <headerFooter>
    <oddFooter>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8"/>
  <sheetViews>
    <sheetView zoomScaleNormal="100" zoomScaleSheetLayoutView="100" workbookViewId="0">
      <pane xSplit="13" ySplit="5" topLeftCell="N6" activePane="bottomRight" state="frozen"/>
      <selection pane="topRight" activeCell="I1" sqref="I1"/>
      <selection pane="bottomLeft" activeCell="A6" sqref="A6"/>
      <selection pane="bottomRight" activeCell="A11" sqref="A6:IV11"/>
    </sheetView>
  </sheetViews>
  <sheetFormatPr defaultColWidth="9" defaultRowHeight="15"/>
  <cols>
    <col min="1" max="5" width="2.6640625" style="4" customWidth="1"/>
    <col min="6" max="6" width="32.6640625" style="4" customWidth="1"/>
    <col min="7" max="7" width="5.21875" style="4" customWidth="1"/>
    <col min="8" max="8" width="9.6640625" style="4" bestFit="1" customWidth="1"/>
    <col min="9" max="9" width="7.6640625" style="4" bestFit="1" customWidth="1"/>
    <col min="10" max="10" width="5.109375" style="4" bestFit="1" customWidth="1"/>
    <col min="11" max="11" width="6.77734375" style="4" bestFit="1" customWidth="1"/>
    <col min="12" max="12" width="9.21875" style="4" bestFit="1" customWidth="1"/>
    <col min="13" max="13" width="0.77734375" style="4" hidden="1" customWidth="1"/>
    <col min="14" max="15" width="10.6640625" style="4" customWidth="1"/>
    <col min="16" max="16" width="7.6640625" style="4" customWidth="1"/>
    <col min="17" max="18" width="10.6640625" style="4" customWidth="1"/>
    <col min="19" max="20" width="7.6640625" style="4" customWidth="1"/>
    <col min="21" max="21" width="19.6640625" style="4" customWidth="1"/>
    <col min="22" max="22" width="11.6640625" style="4" customWidth="1"/>
    <col min="23" max="25" width="9" style="4"/>
    <col min="26" max="26" width="13.33203125" style="4" customWidth="1"/>
    <col min="27" max="16384" width="9" style="4"/>
  </cols>
  <sheetData>
    <row r="1" spans="1:25" s="31" customFormat="1" ht="17.25" customHeight="1" thickTop="1">
      <c r="A1" s="338" t="s">
        <v>17</v>
      </c>
      <c r="B1" s="339"/>
      <c r="C1" s="339"/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12" t="s">
        <v>61</v>
      </c>
      <c r="O1" s="12" t="s">
        <v>62</v>
      </c>
      <c r="P1" s="12" t="s">
        <v>63</v>
      </c>
      <c r="Q1" s="12" t="s">
        <v>64</v>
      </c>
      <c r="R1" s="13"/>
      <c r="S1" s="14"/>
      <c r="T1" s="15"/>
      <c r="U1" s="327"/>
    </row>
    <row r="2" spans="1:25" s="31" customFormat="1" ht="17.25" customHeight="1" thickBot="1">
      <c r="A2" s="340"/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16" t="s">
        <v>18</v>
      </c>
      <c r="O2" s="17">
        <v>39141</v>
      </c>
      <c r="P2" s="18"/>
      <c r="Q2" s="17"/>
      <c r="R2" s="19"/>
      <c r="S2" s="20"/>
      <c r="T2" s="21"/>
      <c r="U2" s="328"/>
    </row>
    <row r="3" spans="1:25" ht="9.75" customHeight="1" thickTop="1" thickBot="1"/>
    <row r="4" spans="1:25" ht="12.6" customHeight="1">
      <c r="A4" s="342" t="s">
        <v>67</v>
      </c>
      <c r="B4" s="343"/>
      <c r="C4" s="343"/>
      <c r="D4" s="344"/>
      <c r="E4" s="344"/>
      <c r="F4" s="347" t="s">
        <v>57</v>
      </c>
      <c r="G4" s="36" t="s">
        <v>22</v>
      </c>
      <c r="H4" s="36" t="s">
        <v>23</v>
      </c>
      <c r="I4" s="39" t="s">
        <v>10</v>
      </c>
      <c r="J4" s="40" t="s">
        <v>24</v>
      </c>
      <c r="K4" s="326" t="s">
        <v>68</v>
      </c>
      <c r="L4" s="324" t="s">
        <v>25</v>
      </c>
      <c r="M4" s="334" t="s">
        <v>69</v>
      </c>
      <c r="N4" s="331" t="s">
        <v>65</v>
      </c>
      <c r="O4" s="332"/>
      <c r="P4" s="333"/>
      <c r="Q4" s="331" t="s">
        <v>66</v>
      </c>
      <c r="R4" s="332"/>
      <c r="S4" s="333"/>
      <c r="T4" s="336" t="s">
        <v>70</v>
      </c>
      <c r="U4" s="329" t="s">
        <v>54</v>
      </c>
    </row>
    <row r="5" spans="1:25" ht="24.9" customHeight="1" thickBot="1">
      <c r="A5" s="345"/>
      <c r="B5" s="346"/>
      <c r="C5" s="346"/>
      <c r="D5" s="346"/>
      <c r="E5" s="346"/>
      <c r="F5" s="348"/>
      <c r="G5" s="35"/>
      <c r="H5" s="37" t="s">
        <v>26</v>
      </c>
      <c r="I5" s="38" t="s">
        <v>27</v>
      </c>
      <c r="J5" s="41" t="s">
        <v>28</v>
      </c>
      <c r="K5" s="325"/>
      <c r="L5" s="325"/>
      <c r="M5" s="335"/>
      <c r="N5" s="22" t="s">
        <v>55</v>
      </c>
      <c r="O5" s="23" t="s">
        <v>56</v>
      </c>
      <c r="P5" s="24" t="s">
        <v>29</v>
      </c>
      <c r="Q5" s="22" t="s">
        <v>55</v>
      </c>
      <c r="R5" s="23" t="s">
        <v>56</v>
      </c>
      <c r="S5" s="25" t="s">
        <v>58</v>
      </c>
      <c r="T5" s="337"/>
      <c r="U5" s="330"/>
      <c r="W5" s="32" t="s">
        <v>30</v>
      </c>
      <c r="X5" s="32" t="s">
        <v>31</v>
      </c>
      <c r="Y5" s="32" t="s">
        <v>32</v>
      </c>
    </row>
    <row r="6" spans="1:25" s="52" customFormat="1" ht="15" customHeight="1">
      <c r="A6" s="44">
        <v>0</v>
      </c>
      <c r="B6" s="45"/>
      <c r="C6" s="45"/>
      <c r="D6" s="45"/>
      <c r="E6" s="46"/>
      <c r="F6" s="28" t="s">
        <v>104</v>
      </c>
      <c r="G6" s="42"/>
      <c r="H6" s="33"/>
      <c r="I6" s="33"/>
      <c r="J6" s="33"/>
      <c r="K6" s="49"/>
      <c r="L6" s="49"/>
      <c r="M6" s="47"/>
      <c r="N6" s="59"/>
      <c r="O6" s="59"/>
      <c r="P6" s="8"/>
      <c r="Q6" s="48"/>
      <c r="R6" s="26"/>
      <c r="S6" s="29"/>
      <c r="T6" s="26"/>
      <c r="U6" s="27"/>
      <c r="W6" s="53"/>
      <c r="X6" s="53"/>
      <c r="Y6" s="53"/>
    </row>
    <row r="7" spans="1:25" s="52" customFormat="1" ht="15" customHeight="1">
      <c r="A7" s="44">
        <v>0</v>
      </c>
      <c r="B7" s="45">
        <v>1</v>
      </c>
      <c r="C7" s="45"/>
      <c r="D7" s="45"/>
      <c r="E7" s="46"/>
      <c r="F7" s="43" t="s">
        <v>105</v>
      </c>
      <c r="G7" s="42"/>
      <c r="H7" s="33"/>
      <c r="I7" s="33"/>
      <c r="J7" s="33"/>
      <c r="K7" s="51" t="s">
        <v>111</v>
      </c>
      <c r="L7" s="51"/>
      <c r="M7" s="47"/>
      <c r="N7" s="59">
        <v>39105</v>
      </c>
      <c r="O7" s="59">
        <v>39122</v>
      </c>
      <c r="P7" s="8">
        <v>20</v>
      </c>
      <c r="Q7" s="59">
        <v>39117</v>
      </c>
      <c r="R7" s="59">
        <v>39122</v>
      </c>
      <c r="S7" s="8">
        <v>20</v>
      </c>
      <c r="T7" s="62">
        <v>1</v>
      </c>
      <c r="U7" s="27" t="s">
        <v>123</v>
      </c>
      <c r="W7" s="68">
        <f t="shared" ref="W7:W12" ca="1" si="0">IF($O7="","",IF($O7&lt;=TODAY(),$P7,IF($N7&lt;=TODAY(),DAYS360($N7,TODAY())/DAYS360($N7,$O7)*$P7,0)))</f>
        <v>20</v>
      </c>
      <c r="X7" s="67">
        <f t="shared" ref="X7:X12" ca="1" si="1">IF($O7="","",IF($Q7&lt;=TODAY(),$P7*IF($T7&lt;&gt;"",$T7,0),0))</f>
        <v>20</v>
      </c>
      <c r="Y7" s="67">
        <f t="shared" ref="Y7:Y12" ca="1" si="2">IF($O7="","",IF($Q7&lt;=TODAY(),IF($S7&lt;&gt;"",$S7,$P7*IF($T7&lt;&gt;"",$T7,0)),0))</f>
        <v>20</v>
      </c>
    </row>
    <row r="8" spans="1:25" s="52" customFormat="1" ht="15" customHeight="1">
      <c r="A8" s="44">
        <v>0</v>
      </c>
      <c r="B8" s="45">
        <v>2</v>
      </c>
      <c r="C8" s="45"/>
      <c r="D8" s="45"/>
      <c r="E8" s="46"/>
      <c r="F8" s="43" t="s">
        <v>106</v>
      </c>
      <c r="G8" s="42"/>
      <c r="H8" s="33"/>
      <c r="I8" s="33"/>
      <c r="J8" s="33"/>
      <c r="K8" s="51" t="s">
        <v>112</v>
      </c>
      <c r="L8" s="51"/>
      <c r="M8" s="47"/>
      <c r="N8" s="59">
        <v>39153</v>
      </c>
      <c r="O8" s="59">
        <v>39157</v>
      </c>
      <c r="P8" s="8">
        <v>20</v>
      </c>
      <c r="Q8" s="59"/>
      <c r="R8" s="59"/>
      <c r="S8" s="29">
        <v>40</v>
      </c>
      <c r="T8" s="62">
        <f>S8/500</f>
        <v>0.08</v>
      </c>
      <c r="U8" s="27" t="s">
        <v>124</v>
      </c>
      <c r="W8" s="68">
        <f t="shared" ca="1" si="0"/>
        <v>20</v>
      </c>
      <c r="X8" s="67">
        <f t="shared" ca="1" si="1"/>
        <v>1.6</v>
      </c>
      <c r="Y8" s="67">
        <f t="shared" ca="1" si="2"/>
        <v>40</v>
      </c>
    </row>
    <row r="9" spans="1:25" s="52" customFormat="1" ht="15" customHeight="1">
      <c r="A9" s="44">
        <v>0</v>
      </c>
      <c r="B9" s="45">
        <v>3</v>
      </c>
      <c r="C9" s="45"/>
      <c r="D9" s="45"/>
      <c r="E9" s="46"/>
      <c r="F9" s="43" t="s">
        <v>107</v>
      </c>
      <c r="G9" s="42"/>
      <c r="H9" s="33"/>
      <c r="I9" s="33"/>
      <c r="J9" s="33"/>
      <c r="K9" s="51" t="s">
        <v>116</v>
      </c>
      <c r="L9" s="51"/>
      <c r="M9" s="47"/>
      <c r="N9" s="59">
        <v>39142</v>
      </c>
      <c r="O9" s="59">
        <v>39233</v>
      </c>
      <c r="P9" s="8">
        <v>484</v>
      </c>
      <c r="Q9" s="59">
        <v>39142</v>
      </c>
      <c r="R9" s="59"/>
      <c r="S9" s="29"/>
      <c r="T9" s="62"/>
      <c r="U9" s="27" t="s">
        <v>125</v>
      </c>
      <c r="W9" s="68">
        <f t="shared" ca="1" si="0"/>
        <v>484</v>
      </c>
      <c r="X9" s="67">
        <f t="shared" ca="1" si="1"/>
        <v>0</v>
      </c>
      <c r="Y9" s="67">
        <f t="shared" ca="1" si="2"/>
        <v>0</v>
      </c>
    </row>
    <row r="10" spans="1:25" s="52" customFormat="1" ht="15" customHeight="1">
      <c r="A10" s="44">
        <v>0</v>
      </c>
      <c r="B10" s="45">
        <v>4</v>
      </c>
      <c r="C10" s="45"/>
      <c r="D10" s="45"/>
      <c r="E10" s="46"/>
      <c r="F10" s="43" t="s">
        <v>134</v>
      </c>
      <c r="G10" s="42"/>
      <c r="H10" s="33"/>
      <c r="I10" s="33"/>
      <c r="J10" s="33"/>
      <c r="K10" s="51" t="s">
        <v>116</v>
      </c>
      <c r="L10" s="51"/>
      <c r="M10" s="47"/>
      <c r="N10" s="59">
        <v>39188</v>
      </c>
      <c r="O10" s="59">
        <v>39233</v>
      </c>
      <c r="P10" s="8">
        <v>16</v>
      </c>
      <c r="Q10" s="59">
        <v>39142</v>
      </c>
      <c r="R10" s="59"/>
      <c r="S10" s="29"/>
      <c r="T10" s="62"/>
      <c r="U10" s="27" t="s">
        <v>135</v>
      </c>
      <c r="W10" s="68">
        <f t="shared" ca="1" si="0"/>
        <v>16</v>
      </c>
      <c r="X10" s="67">
        <f t="shared" ca="1" si="1"/>
        <v>0</v>
      </c>
      <c r="Y10" s="67">
        <f t="shared" ca="1" si="2"/>
        <v>0</v>
      </c>
    </row>
    <row r="11" spans="1:25" s="52" customFormat="1" ht="15" customHeight="1">
      <c r="A11" s="44">
        <v>0</v>
      </c>
      <c r="B11" s="45">
        <v>5</v>
      </c>
      <c r="C11" s="45"/>
      <c r="D11" s="45"/>
      <c r="E11" s="46"/>
      <c r="F11" s="43" t="s">
        <v>117</v>
      </c>
      <c r="G11" s="42"/>
      <c r="H11" s="33"/>
      <c r="I11" s="33"/>
      <c r="J11" s="33"/>
      <c r="K11" s="51" t="s">
        <v>114</v>
      </c>
      <c r="L11" s="51"/>
      <c r="M11" s="47"/>
      <c r="N11" s="59">
        <v>39153</v>
      </c>
      <c r="O11" s="59">
        <v>39178</v>
      </c>
      <c r="P11" s="8">
        <v>120</v>
      </c>
      <c r="Q11" s="59"/>
      <c r="R11" s="59"/>
      <c r="S11" s="29"/>
      <c r="T11" s="62"/>
      <c r="U11" s="27" t="s">
        <v>126</v>
      </c>
      <c r="W11" s="68">
        <f t="shared" ca="1" si="0"/>
        <v>120</v>
      </c>
      <c r="X11" s="67">
        <f t="shared" ca="1" si="1"/>
        <v>0</v>
      </c>
      <c r="Y11" s="67">
        <f t="shared" ca="1" si="2"/>
        <v>0</v>
      </c>
    </row>
    <row r="12" spans="1:25" s="52" customFormat="1" ht="15" customHeight="1">
      <c r="A12" s="44"/>
      <c r="B12" s="45"/>
      <c r="C12" s="45"/>
      <c r="D12" s="45"/>
      <c r="E12" s="46"/>
      <c r="F12" s="43"/>
      <c r="G12" s="42"/>
      <c r="H12" s="33"/>
      <c r="I12" s="33"/>
      <c r="J12" s="33"/>
      <c r="K12" s="51"/>
      <c r="L12" s="51"/>
      <c r="M12" s="47"/>
      <c r="N12" s="59"/>
      <c r="O12" s="59"/>
      <c r="P12" s="8"/>
      <c r="Q12" s="59"/>
      <c r="R12" s="61"/>
      <c r="S12" s="63"/>
      <c r="T12" s="62"/>
      <c r="U12" s="27"/>
      <c r="W12" s="68" t="str">
        <f t="shared" ca="1" si="0"/>
        <v/>
      </c>
      <c r="X12" s="67" t="str">
        <f t="shared" ca="1" si="1"/>
        <v/>
      </c>
      <c r="Y12" s="67" t="str">
        <f t="shared" ca="1" si="2"/>
        <v/>
      </c>
    </row>
    <row r="13" spans="1:25" s="87" customFormat="1" ht="15" customHeight="1">
      <c r="A13" s="88"/>
      <c r="B13" s="89"/>
      <c r="C13" s="89"/>
      <c r="D13" s="89"/>
      <c r="E13" s="90"/>
      <c r="F13" s="101" t="s">
        <v>6</v>
      </c>
      <c r="G13" s="91">
        <v>164</v>
      </c>
      <c r="H13" s="91">
        <v>164</v>
      </c>
      <c r="I13" s="91">
        <v>164</v>
      </c>
      <c r="J13" s="91">
        <v>184</v>
      </c>
      <c r="K13" s="92"/>
      <c r="L13" s="92"/>
      <c r="M13" s="93"/>
      <c r="N13" s="94"/>
      <c r="O13" s="94"/>
      <c r="P13" s="86"/>
      <c r="Q13" s="94"/>
      <c r="R13" s="95"/>
      <c r="S13" s="96"/>
      <c r="T13" s="97"/>
      <c r="U13" s="98"/>
      <c r="W13" s="99"/>
      <c r="X13" s="100"/>
      <c r="Y13" s="100"/>
    </row>
    <row r="14" spans="1:25" s="52" customFormat="1" ht="15" customHeight="1">
      <c r="A14" s="44">
        <v>1</v>
      </c>
      <c r="B14" s="45"/>
      <c r="C14" s="45"/>
      <c r="D14" s="45"/>
      <c r="E14" s="46"/>
      <c r="F14" s="28" t="s">
        <v>33</v>
      </c>
      <c r="G14" s="42"/>
      <c r="H14" s="33"/>
      <c r="I14" s="33"/>
      <c r="J14" s="33"/>
      <c r="K14" s="49"/>
      <c r="L14" s="49"/>
      <c r="M14" s="47"/>
      <c r="N14" s="59"/>
      <c r="O14" s="59"/>
      <c r="P14" s="8"/>
      <c r="Q14" s="48"/>
      <c r="R14" s="26"/>
      <c r="S14" s="29"/>
      <c r="T14" s="26"/>
      <c r="U14" s="27"/>
      <c r="W14" s="53"/>
      <c r="X14" s="53"/>
      <c r="Y14" s="53"/>
    </row>
    <row r="15" spans="1:25" s="52" customFormat="1" ht="15" customHeight="1">
      <c r="A15" s="44">
        <v>1</v>
      </c>
      <c r="B15" s="45">
        <v>1</v>
      </c>
      <c r="C15" s="45"/>
      <c r="D15" s="45"/>
      <c r="E15" s="46"/>
      <c r="F15" s="43" t="s">
        <v>34</v>
      </c>
      <c r="G15" s="42"/>
      <c r="H15" s="33"/>
      <c r="I15" s="33"/>
      <c r="J15" s="33"/>
      <c r="K15" s="51" t="s">
        <v>18</v>
      </c>
      <c r="L15" s="51"/>
      <c r="M15" s="47"/>
      <c r="N15" s="59">
        <v>39146</v>
      </c>
      <c r="O15" s="59">
        <v>39150</v>
      </c>
      <c r="P15" s="8">
        <v>40</v>
      </c>
      <c r="Q15" s="59">
        <v>39146</v>
      </c>
      <c r="R15" s="59"/>
      <c r="S15" s="8">
        <v>16</v>
      </c>
      <c r="T15" s="62">
        <f>S15/40</f>
        <v>0.4</v>
      </c>
      <c r="U15" s="27"/>
      <c r="W15" s="68">
        <f t="shared" ref="W15:W20" ca="1" si="3">IF($O15="","",IF($O15&lt;=TODAY(),$P15,IF($N15&lt;=TODAY(),DAYS360($N15,TODAY())/DAYS360($N15,$O15)*$P15,0)))</f>
        <v>40</v>
      </c>
      <c r="X15" s="67">
        <f t="shared" ref="X15:X20" ca="1" si="4">IF($O15="","",IF($Q15&lt;=TODAY(),$P15*IF($T15&lt;&gt;"",$T15,0),0))</f>
        <v>16</v>
      </c>
      <c r="Y15" s="67">
        <f t="shared" ref="Y15:Y20" ca="1" si="5">IF($O15="","",IF($Q15&lt;=TODAY(),IF($S15&lt;&gt;"",$S15,$P15*IF($T15&lt;&gt;"",$T15,0)),0))</f>
        <v>16</v>
      </c>
    </row>
    <row r="16" spans="1:25" s="52" customFormat="1" ht="15" customHeight="1">
      <c r="A16" s="44">
        <v>1</v>
      </c>
      <c r="B16" s="45">
        <v>2</v>
      </c>
      <c r="C16" s="45"/>
      <c r="D16" s="45"/>
      <c r="E16" s="46"/>
      <c r="F16" s="43" t="s">
        <v>35</v>
      </c>
      <c r="G16" s="42"/>
      <c r="H16" s="33"/>
      <c r="I16" s="33"/>
      <c r="J16" s="33"/>
      <c r="K16" s="51" t="s">
        <v>36</v>
      </c>
      <c r="L16" s="51"/>
      <c r="M16" s="47"/>
      <c r="N16" s="59">
        <v>39153</v>
      </c>
      <c r="O16" s="59">
        <v>39160</v>
      </c>
      <c r="P16" s="8">
        <v>80</v>
      </c>
      <c r="Q16" s="59"/>
      <c r="R16" s="59"/>
      <c r="S16" s="29"/>
      <c r="T16" s="62"/>
      <c r="U16" s="27" t="s">
        <v>132</v>
      </c>
      <c r="W16" s="68">
        <f t="shared" ca="1" si="3"/>
        <v>80</v>
      </c>
      <c r="X16" s="67">
        <f t="shared" ca="1" si="4"/>
        <v>0</v>
      </c>
      <c r="Y16" s="67">
        <f t="shared" ca="1" si="5"/>
        <v>0</v>
      </c>
    </row>
    <row r="17" spans="1:25" s="52" customFormat="1" ht="15" customHeight="1">
      <c r="A17" s="44">
        <v>1</v>
      </c>
      <c r="B17" s="45">
        <v>3</v>
      </c>
      <c r="C17" s="45"/>
      <c r="D17" s="45"/>
      <c r="E17" s="46"/>
      <c r="F17" s="43" t="s">
        <v>37</v>
      </c>
      <c r="G17" s="42"/>
      <c r="H17" s="33"/>
      <c r="I17" s="33"/>
      <c r="J17" s="33"/>
      <c r="K17" s="51" t="s">
        <v>36</v>
      </c>
      <c r="L17" s="51"/>
      <c r="M17" s="47"/>
      <c r="N17" s="59">
        <v>39154</v>
      </c>
      <c r="O17" s="59">
        <v>39160</v>
      </c>
      <c r="P17" s="8">
        <v>80</v>
      </c>
      <c r="Q17" s="59"/>
      <c r="R17" s="59"/>
      <c r="S17" s="29"/>
      <c r="T17" s="62"/>
      <c r="U17" s="27"/>
      <c r="W17" s="68">
        <f t="shared" ca="1" si="3"/>
        <v>80</v>
      </c>
      <c r="X17" s="67">
        <f t="shared" ca="1" si="4"/>
        <v>0</v>
      </c>
      <c r="Y17" s="67">
        <f t="shared" ca="1" si="5"/>
        <v>0</v>
      </c>
    </row>
    <row r="18" spans="1:25" s="52" customFormat="1" ht="15" customHeight="1">
      <c r="A18" s="44">
        <v>1</v>
      </c>
      <c r="B18" s="45">
        <v>4</v>
      </c>
      <c r="C18" s="45"/>
      <c r="D18" s="45"/>
      <c r="E18" s="46"/>
      <c r="F18" s="43" t="s">
        <v>108</v>
      </c>
      <c r="G18" s="42"/>
      <c r="H18" s="33"/>
      <c r="I18" s="33"/>
      <c r="J18" s="33"/>
      <c r="K18" s="51" t="s">
        <v>36</v>
      </c>
      <c r="L18" s="51"/>
      <c r="M18" s="47"/>
      <c r="N18" s="59">
        <v>39153</v>
      </c>
      <c r="O18" s="59">
        <v>39181</v>
      </c>
      <c r="P18" s="8">
        <v>30</v>
      </c>
      <c r="Q18" s="59"/>
      <c r="R18" s="59"/>
      <c r="S18" s="8"/>
      <c r="T18" s="62"/>
      <c r="U18" s="27"/>
      <c r="W18" s="68">
        <f t="shared" ca="1" si="3"/>
        <v>30</v>
      </c>
      <c r="X18" s="67">
        <f t="shared" ca="1" si="4"/>
        <v>0</v>
      </c>
      <c r="Y18" s="67">
        <f t="shared" ca="1" si="5"/>
        <v>0</v>
      </c>
    </row>
    <row r="19" spans="1:25" s="52" customFormat="1" ht="15" customHeight="1">
      <c r="A19" s="44">
        <v>1</v>
      </c>
      <c r="B19" s="45">
        <v>5</v>
      </c>
      <c r="C19" s="45"/>
      <c r="D19" s="45"/>
      <c r="E19" s="46"/>
      <c r="F19" s="43" t="s">
        <v>109</v>
      </c>
      <c r="G19" s="42"/>
      <c r="H19" s="33"/>
      <c r="I19" s="33"/>
      <c r="J19" s="33"/>
      <c r="K19" s="51" t="s">
        <v>36</v>
      </c>
      <c r="L19" s="51"/>
      <c r="M19" s="47"/>
      <c r="N19" s="59">
        <v>39153</v>
      </c>
      <c r="O19" s="59">
        <v>39184</v>
      </c>
      <c r="P19" s="8">
        <v>30</v>
      </c>
      <c r="Q19" s="59"/>
      <c r="R19" s="59"/>
      <c r="S19" s="29"/>
      <c r="T19" s="62"/>
      <c r="U19" s="27"/>
      <c r="W19" s="68">
        <f t="shared" ca="1" si="3"/>
        <v>30</v>
      </c>
      <c r="X19" s="67">
        <f t="shared" ca="1" si="4"/>
        <v>0</v>
      </c>
      <c r="Y19" s="67">
        <f t="shared" ca="1" si="5"/>
        <v>0</v>
      </c>
    </row>
    <row r="20" spans="1:25" s="52" customFormat="1" ht="15" customHeight="1">
      <c r="A20" s="44">
        <v>1</v>
      </c>
      <c r="B20" s="45">
        <v>6</v>
      </c>
      <c r="C20" s="45"/>
      <c r="D20" s="45"/>
      <c r="E20" s="46"/>
      <c r="F20" s="43" t="s">
        <v>110</v>
      </c>
      <c r="G20" s="42"/>
      <c r="H20" s="33"/>
      <c r="I20" s="33"/>
      <c r="J20" s="33"/>
      <c r="K20" s="51" t="s">
        <v>36</v>
      </c>
      <c r="L20" s="51"/>
      <c r="M20" s="47"/>
      <c r="N20" s="59">
        <v>39153</v>
      </c>
      <c r="O20" s="59">
        <v>39233</v>
      </c>
      <c r="P20" s="8">
        <v>100</v>
      </c>
      <c r="Q20" s="59"/>
      <c r="R20" s="59"/>
      <c r="S20" s="29"/>
      <c r="T20" s="62"/>
      <c r="U20" s="27" t="s">
        <v>127</v>
      </c>
      <c r="W20" s="68">
        <f t="shared" ca="1" si="3"/>
        <v>100</v>
      </c>
      <c r="X20" s="67">
        <f t="shared" ca="1" si="4"/>
        <v>0</v>
      </c>
      <c r="Y20" s="67">
        <f t="shared" ca="1" si="5"/>
        <v>0</v>
      </c>
    </row>
    <row r="21" spans="1:25" s="52" customFormat="1" ht="15" customHeight="1">
      <c r="A21" s="44"/>
      <c r="B21" s="45"/>
      <c r="C21" s="45"/>
      <c r="D21" s="45"/>
      <c r="E21" s="46"/>
      <c r="F21" s="43"/>
      <c r="G21" s="42"/>
      <c r="H21" s="33"/>
      <c r="I21" s="33"/>
      <c r="J21" s="33"/>
      <c r="K21" s="51"/>
      <c r="L21" s="51"/>
      <c r="M21" s="47"/>
      <c r="N21" s="59"/>
      <c r="O21" s="59"/>
      <c r="P21" s="8"/>
      <c r="Q21" s="59"/>
      <c r="R21" s="61"/>
      <c r="S21" s="29"/>
      <c r="T21" s="62"/>
      <c r="U21" s="27"/>
      <c r="W21" s="68"/>
      <c r="X21" s="67"/>
      <c r="Y21" s="67"/>
    </row>
    <row r="22" spans="1:25" s="52" customFormat="1" ht="15" customHeight="1">
      <c r="A22" s="1">
        <v>2</v>
      </c>
      <c r="B22" s="45"/>
      <c r="C22" s="45"/>
      <c r="D22" s="45"/>
      <c r="E22" s="46"/>
      <c r="F22" s="28" t="s">
        <v>38</v>
      </c>
      <c r="G22" s="42">
        <v>4</v>
      </c>
      <c r="H22" s="42">
        <v>2</v>
      </c>
      <c r="I22" s="42">
        <v>2</v>
      </c>
      <c r="J22" s="42">
        <v>2</v>
      </c>
      <c r="K22" s="49"/>
      <c r="L22" s="49"/>
      <c r="M22" s="47"/>
      <c r="N22" s="59"/>
      <c r="O22" s="59"/>
      <c r="P22" s="8"/>
      <c r="Q22" s="48"/>
      <c r="R22" s="26"/>
      <c r="S22" s="29"/>
      <c r="T22" s="26"/>
      <c r="U22" s="27"/>
      <c r="W22" s="68" t="str">
        <f ca="1">IF($O22="","",IF($O22&lt;=TODAY(),$P22,IF($N22&lt;=TODAY(),DAYS360($N22,TODAY())/DAYS360($N22,$O22)*$P22,0)))</f>
        <v/>
      </c>
      <c r="X22" s="67" t="str">
        <f ca="1">IF($O22="","",IF($Q22&lt;=TODAY(),$P22*IF($T22&lt;&gt;"",$T22,0),0))</f>
        <v/>
      </c>
      <c r="Y22" s="67" t="str">
        <f ca="1">IF($O22="","",IF($Q22&lt;=TODAY(),IF($S22&lt;&gt;"",$S22,$P22*IF($T22&lt;&gt;"",$T22,0)),0))</f>
        <v/>
      </c>
    </row>
    <row r="23" spans="1:25" s="52" customFormat="1" ht="15" customHeight="1">
      <c r="A23" s="1">
        <v>2</v>
      </c>
      <c r="B23" s="2">
        <v>1</v>
      </c>
      <c r="C23" s="2"/>
      <c r="D23" s="2"/>
      <c r="E23" s="3"/>
      <c r="F23" s="54" t="s">
        <v>71</v>
      </c>
      <c r="G23" s="42" t="s">
        <v>59</v>
      </c>
      <c r="H23" s="42" t="s">
        <v>59</v>
      </c>
      <c r="I23" s="42" t="s">
        <v>59</v>
      </c>
      <c r="J23" s="42" t="s">
        <v>59</v>
      </c>
      <c r="K23" s="51" t="s">
        <v>136</v>
      </c>
      <c r="L23" s="50" t="s">
        <v>85</v>
      </c>
      <c r="M23" s="5"/>
      <c r="N23" s="59">
        <v>39155</v>
      </c>
      <c r="O23" s="59">
        <v>39157</v>
      </c>
      <c r="P23" s="8">
        <v>12</v>
      </c>
      <c r="Q23" s="6"/>
      <c r="R23" s="9"/>
      <c r="S23" s="8"/>
      <c r="T23" s="9"/>
      <c r="U23" s="10" t="s">
        <v>128</v>
      </c>
      <c r="W23" s="68">
        <f ca="1">IF($O23="","",IF($O23&lt;=TODAY(),$P23,IF($N23&lt;=TODAY(),DAYS360($N23,TODAY())/DAYS360($N23,$O23)*$P23,0)))</f>
        <v>12</v>
      </c>
      <c r="X23" s="67">
        <f ca="1">IF($O23="","",IF($Q23&lt;=TODAY(),$P23*IF($T23&lt;&gt;"",$T23,0),0))</f>
        <v>0</v>
      </c>
      <c r="Y23" s="67">
        <f ca="1">IF($O23="","",IF($Q23&lt;=TODAY(),IF($S23&lt;&gt;"",$S23,$P23*IF($T23&lt;&gt;"",$T23,0)),0))</f>
        <v>0</v>
      </c>
    </row>
    <row r="24" spans="1:25" s="52" customFormat="1" ht="15" customHeight="1">
      <c r="A24" s="1"/>
      <c r="B24" s="2"/>
      <c r="C24" s="2"/>
      <c r="D24" s="2"/>
      <c r="E24" s="3"/>
      <c r="F24" s="55"/>
      <c r="G24" s="42"/>
      <c r="H24" s="42"/>
      <c r="I24" s="42"/>
      <c r="J24" s="42"/>
      <c r="K24" s="50"/>
      <c r="L24" s="50"/>
      <c r="M24" s="5"/>
      <c r="N24" s="59"/>
      <c r="O24" s="59"/>
      <c r="P24" s="8"/>
      <c r="Q24" s="6"/>
      <c r="R24" s="9"/>
      <c r="S24" s="8"/>
      <c r="T24" s="9"/>
      <c r="U24" s="10"/>
      <c r="W24" s="68" t="str">
        <f ca="1">IF($O24="","",IF($O24&lt;=TODAY(),$P24,IF($N24&lt;=TODAY(),DAYS360($N24,TODAY())/DAYS360($N24,$O24)*$P24,0)))</f>
        <v/>
      </c>
      <c r="X24" s="67" t="str">
        <f ca="1">IF($O24="","",IF($Q24&lt;=TODAY(),$P24*IF($T24&lt;&gt;"",$T24,0),0))</f>
        <v/>
      </c>
      <c r="Y24" s="67" t="str">
        <f ca="1">IF($O24="","",IF($Q24&lt;=TODAY(),IF($S24&lt;&gt;"",$S24,$P24*IF($T24&lt;&gt;"",$T24,0)),0))</f>
        <v/>
      </c>
    </row>
    <row r="25" spans="1:25" s="52" customFormat="1" ht="15" customHeight="1">
      <c r="A25" s="1">
        <v>2</v>
      </c>
      <c r="B25" s="2">
        <v>2</v>
      </c>
      <c r="C25" s="2"/>
      <c r="D25" s="2"/>
      <c r="E25" s="3"/>
      <c r="F25" s="54" t="s">
        <v>16</v>
      </c>
      <c r="G25" s="42">
        <v>4</v>
      </c>
      <c r="H25" s="42">
        <v>5</v>
      </c>
      <c r="I25" s="42">
        <v>5</v>
      </c>
      <c r="J25" s="42">
        <v>5</v>
      </c>
      <c r="K25" s="50"/>
      <c r="L25" s="50"/>
      <c r="M25" s="5"/>
      <c r="N25" s="59"/>
      <c r="O25" s="59"/>
      <c r="P25" s="8"/>
      <c r="Q25" s="6"/>
      <c r="R25" s="9"/>
      <c r="S25" s="8"/>
      <c r="T25" s="9"/>
      <c r="U25" s="10" t="s">
        <v>129</v>
      </c>
      <c r="W25" s="68" t="str">
        <f ca="1">IF($O25="","",IF($O25&lt;=TODAY(),$P25,IF($N25&lt;=TODAY(),DAYS360($N25,TODAY())/DAYS360($N25,$O25)*$P25,0)))</f>
        <v/>
      </c>
      <c r="X25" s="67" t="str">
        <f ca="1">IF($O25="","",IF($Q25&lt;=TODAY(),$P25*IF($T25&lt;&gt;"",$T25,0),0))</f>
        <v/>
      </c>
      <c r="Y25" s="67" t="str">
        <f ca="1">IF($O25="","",IF($Q25&lt;=TODAY(),IF($S25&lt;&gt;"",$S25,$P25*IF($T25&lt;&gt;"",$T25,0)),0))</f>
        <v/>
      </c>
    </row>
    <row r="26" spans="1:25" s="52" customFormat="1" ht="15" customHeight="1">
      <c r="A26" s="1">
        <v>2</v>
      </c>
      <c r="B26" s="2">
        <v>2</v>
      </c>
      <c r="C26" s="2">
        <v>1</v>
      </c>
      <c r="D26" s="2"/>
      <c r="E26" s="3"/>
      <c r="F26" s="60" t="s">
        <v>50</v>
      </c>
      <c r="G26" s="42" t="s">
        <v>59</v>
      </c>
      <c r="H26" s="42" t="s">
        <v>59</v>
      </c>
      <c r="I26" s="42" t="s">
        <v>59</v>
      </c>
      <c r="J26" s="42" t="s">
        <v>59</v>
      </c>
      <c r="K26" s="51" t="s">
        <v>136</v>
      </c>
      <c r="L26" s="50" t="s">
        <v>85</v>
      </c>
      <c r="M26" s="5"/>
      <c r="N26" s="59">
        <v>39155</v>
      </c>
      <c r="O26" s="59">
        <v>39157</v>
      </c>
      <c r="P26" s="8">
        <v>12</v>
      </c>
      <c r="Q26" s="59"/>
      <c r="R26" s="59"/>
      <c r="S26" s="8"/>
      <c r="T26" s="62"/>
      <c r="U26" s="10"/>
      <c r="W26" s="68">
        <f ca="1">IF($O26="","",IF($O26&lt;=TODAY(),$P26,IF($N26&lt;=TODAY(),DAYS360($N26,TODAY())/DAYS360($N26,$O26)*$P26,0)))</f>
        <v>12</v>
      </c>
      <c r="X26" s="67">
        <f ca="1">IF($O26="","",IF($Q26&lt;=TODAY(),$P26*IF($T26&lt;&gt;"",$T26,0),0))</f>
        <v>0</v>
      </c>
      <c r="Y26" s="67">
        <f ca="1">IF($O26="","",IF($Q26&lt;=TODAY(),IF($S26&lt;&gt;"",$S26,$P26*IF($T26&lt;&gt;"",$T26,0)),0))</f>
        <v>0</v>
      </c>
    </row>
    <row r="27" spans="1:25" s="52" customFormat="1" ht="15" customHeight="1">
      <c r="A27" s="1">
        <v>2</v>
      </c>
      <c r="B27" s="2">
        <v>2</v>
      </c>
      <c r="C27" s="2">
        <v>2</v>
      </c>
      <c r="D27" s="2"/>
      <c r="E27" s="3"/>
      <c r="F27" s="60" t="s">
        <v>21</v>
      </c>
      <c r="G27" s="42" t="s">
        <v>59</v>
      </c>
      <c r="H27" s="42" t="s">
        <v>59</v>
      </c>
      <c r="I27" s="42" t="s">
        <v>59</v>
      </c>
      <c r="J27" s="42" t="s">
        <v>59</v>
      </c>
      <c r="K27" s="51" t="s">
        <v>136</v>
      </c>
      <c r="L27" s="50" t="s">
        <v>85</v>
      </c>
      <c r="M27" s="5"/>
      <c r="N27" s="59">
        <v>39160</v>
      </c>
      <c r="O27" s="59">
        <v>39164</v>
      </c>
      <c r="P27" s="8">
        <v>16</v>
      </c>
      <c r="Q27" s="59"/>
      <c r="R27" s="59"/>
      <c r="S27" s="8"/>
      <c r="T27" s="62"/>
      <c r="U27" s="10"/>
      <c r="W27" s="68"/>
      <c r="X27" s="67"/>
      <c r="Y27" s="67"/>
    </row>
    <row r="28" spans="1:25" s="52" customFormat="1" ht="16.5" customHeight="1">
      <c r="A28" s="1"/>
      <c r="B28" s="2"/>
      <c r="C28" s="2"/>
      <c r="D28" s="2"/>
      <c r="E28" s="3"/>
      <c r="F28" s="60"/>
      <c r="G28" s="42"/>
      <c r="H28" s="42"/>
      <c r="I28" s="42"/>
      <c r="J28" s="42"/>
      <c r="K28" s="50"/>
      <c r="L28" s="50"/>
      <c r="M28" s="5"/>
      <c r="N28" s="59"/>
      <c r="O28" s="59"/>
      <c r="P28" s="8"/>
      <c r="Q28" s="6"/>
      <c r="R28" s="7"/>
      <c r="S28" s="8"/>
      <c r="T28" s="30"/>
      <c r="U28" s="10"/>
      <c r="W28" s="68" t="str">
        <f t="shared" ref="W28:W55" ca="1" si="6">IF($O28="","",IF($O28&lt;=TODAY(),$P28,IF($N28&lt;=TODAY(),DAYS360($N28,TODAY())/DAYS360($N28,$O28)*$P28,0)))</f>
        <v/>
      </c>
      <c r="X28" s="67" t="str">
        <f t="shared" ref="X28:X55" ca="1" si="7">IF($O28="","",IF($Q28&lt;=TODAY(),$P28*IF($T28&lt;&gt;"",$T28,0),0))</f>
        <v/>
      </c>
      <c r="Y28" s="67" t="str">
        <f t="shared" ref="Y28:Y55" ca="1" si="8">IF($O28="","",IF($Q28&lt;=TODAY(),IF($S28&lt;&gt;"",$S28,$P28*IF($T28&lt;&gt;"",$T28,0)),0))</f>
        <v/>
      </c>
    </row>
    <row r="29" spans="1:25" s="52" customFormat="1" ht="15" customHeight="1">
      <c r="A29" s="1">
        <v>2</v>
      </c>
      <c r="B29" s="2">
        <v>3</v>
      </c>
      <c r="C29" s="2"/>
      <c r="D29" s="2"/>
      <c r="E29" s="3"/>
      <c r="F29" s="54" t="s">
        <v>99</v>
      </c>
      <c r="G29" s="42">
        <v>23</v>
      </c>
      <c r="H29" s="42">
        <v>28</v>
      </c>
      <c r="I29" s="42">
        <v>28</v>
      </c>
      <c r="J29" s="42">
        <v>32</v>
      </c>
      <c r="K29" s="50"/>
      <c r="L29" s="50"/>
      <c r="M29" s="5"/>
      <c r="N29" s="59"/>
      <c r="O29" s="59"/>
      <c r="P29" s="8"/>
      <c r="Q29" s="6"/>
      <c r="R29" s="7"/>
      <c r="S29" s="8"/>
      <c r="T29" s="9"/>
      <c r="U29" s="10" t="s">
        <v>129</v>
      </c>
      <c r="W29" s="68" t="str">
        <f t="shared" ca="1" si="6"/>
        <v/>
      </c>
      <c r="X29" s="67" t="str">
        <f t="shared" ca="1" si="7"/>
        <v/>
      </c>
      <c r="Y29" s="67" t="str">
        <f t="shared" ca="1" si="8"/>
        <v/>
      </c>
    </row>
    <row r="30" spans="1:25" s="52" customFormat="1" ht="15" customHeight="1">
      <c r="A30" s="1">
        <v>2</v>
      </c>
      <c r="B30" s="2">
        <v>3</v>
      </c>
      <c r="C30" s="2">
        <v>1</v>
      </c>
      <c r="D30" s="2"/>
      <c r="E30" s="3"/>
      <c r="F30" s="56" t="s">
        <v>94</v>
      </c>
      <c r="G30" s="42" t="s">
        <v>59</v>
      </c>
      <c r="H30" s="42" t="s">
        <v>59</v>
      </c>
      <c r="I30" s="42" t="s">
        <v>59</v>
      </c>
      <c r="J30" s="42" t="s">
        <v>59</v>
      </c>
      <c r="K30" s="50" t="s">
        <v>85</v>
      </c>
      <c r="L30" s="50" t="s">
        <v>84</v>
      </c>
      <c r="M30" s="5"/>
      <c r="N30" s="59">
        <v>39155</v>
      </c>
      <c r="O30" s="59">
        <v>39164</v>
      </c>
      <c r="P30" s="8">
        <v>32</v>
      </c>
      <c r="Q30" s="59"/>
      <c r="R30" s="59"/>
      <c r="S30" s="8"/>
      <c r="T30" s="62"/>
      <c r="U30" s="10"/>
      <c r="W30" s="68">
        <f t="shared" ca="1" si="6"/>
        <v>32</v>
      </c>
      <c r="X30" s="67">
        <f t="shared" ca="1" si="7"/>
        <v>0</v>
      </c>
      <c r="Y30" s="67">
        <f t="shared" ca="1" si="8"/>
        <v>0</v>
      </c>
    </row>
    <row r="31" spans="1:25" s="52" customFormat="1" ht="15" customHeight="1">
      <c r="A31" s="1">
        <v>2</v>
      </c>
      <c r="B31" s="2">
        <v>3</v>
      </c>
      <c r="C31" s="2">
        <v>2</v>
      </c>
      <c r="D31" s="2"/>
      <c r="E31" s="3"/>
      <c r="F31" s="56" t="s">
        <v>95</v>
      </c>
      <c r="G31" s="42" t="s">
        <v>59</v>
      </c>
      <c r="H31" s="42" t="s">
        <v>59</v>
      </c>
      <c r="I31" s="42" t="s">
        <v>59</v>
      </c>
      <c r="J31" s="42" t="s">
        <v>59</v>
      </c>
      <c r="K31" s="50" t="s">
        <v>85</v>
      </c>
      <c r="L31" s="50" t="s">
        <v>84</v>
      </c>
      <c r="M31" s="5"/>
      <c r="N31" s="59">
        <v>39160</v>
      </c>
      <c r="O31" s="59">
        <v>39171</v>
      </c>
      <c r="P31" s="8">
        <v>72</v>
      </c>
      <c r="Q31" s="59"/>
      <c r="R31" s="59"/>
      <c r="S31" s="8"/>
      <c r="T31" s="62"/>
      <c r="U31" s="10"/>
      <c r="W31" s="68">
        <f t="shared" ca="1" si="6"/>
        <v>72</v>
      </c>
      <c r="X31" s="67">
        <f t="shared" ca="1" si="7"/>
        <v>0</v>
      </c>
      <c r="Y31" s="67">
        <f t="shared" ca="1" si="8"/>
        <v>0</v>
      </c>
    </row>
    <row r="32" spans="1:25" s="52" customFormat="1" ht="15" customHeight="1">
      <c r="A32" s="1">
        <v>2</v>
      </c>
      <c r="B32" s="2">
        <v>3</v>
      </c>
      <c r="C32" s="2">
        <v>3</v>
      </c>
      <c r="D32" s="2"/>
      <c r="E32" s="3"/>
      <c r="F32" s="56" t="s">
        <v>96</v>
      </c>
      <c r="G32" s="42" t="s">
        <v>59</v>
      </c>
      <c r="H32" s="42" t="s">
        <v>59</v>
      </c>
      <c r="I32" s="42" t="s">
        <v>59</v>
      </c>
      <c r="J32" s="42" t="s">
        <v>59</v>
      </c>
      <c r="K32" s="50" t="s">
        <v>137</v>
      </c>
      <c r="L32" s="50" t="s">
        <v>85</v>
      </c>
      <c r="M32" s="5"/>
      <c r="N32" s="59">
        <v>39160</v>
      </c>
      <c r="O32" s="59">
        <v>39164</v>
      </c>
      <c r="P32" s="8">
        <v>20</v>
      </c>
      <c r="Q32" s="59"/>
      <c r="R32" s="59"/>
      <c r="S32" s="8"/>
      <c r="T32" s="62"/>
      <c r="U32" s="10"/>
      <c r="W32" s="68">
        <f t="shared" ca="1" si="6"/>
        <v>20</v>
      </c>
      <c r="X32" s="67">
        <f t="shared" ca="1" si="7"/>
        <v>0</v>
      </c>
      <c r="Y32" s="67">
        <f t="shared" ca="1" si="8"/>
        <v>0</v>
      </c>
    </row>
    <row r="33" spans="1:25" s="52" customFormat="1" ht="15" customHeight="1">
      <c r="A33" s="1">
        <v>2</v>
      </c>
      <c r="B33" s="2">
        <v>3</v>
      </c>
      <c r="C33" s="2">
        <v>4</v>
      </c>
      <c r="D33" s="2"/>
      <c r="E33" s="3"/>
      <c r="F33" s="56" t="s">
        <v>93</v>
      </c>
      <c r="G33" s="42" t="s">
        <v>59</v>
      </c>
      <c r="H33" s="42" t="s">
        <v>59</v>
      </c>
      <c r="I33" s="42" t="s">
        <v>59</v>
      </c>
      <c r="J33" s="42" t="s">
        <v>59</v>
      </c>
      <c r="K33" s="50" t="s">
        <v>137</v>
      </c>
      <c r="L33" s="50" t="s">
        <v>85</v>
      </c>
      <c r="M33" s="5"/>
      <c r="N33" s="59">
        <v>39160</v>
      </c>
      <c r="O33" s="59">
        <v>39164</v>
      </c>
      <c r="P33" s="8">
        <v>20</v>
      </c>
      <c r="Q33" s="59"/>
      <c r="R33" s="59"/>
      <c r="S33" s="8"/>
      <c r="T33" s="62"/>
      <c r="U33" s="10"/>
      <c r="W33" s="68">
        <f t="shared" ca="1" si="6"/>
        <v>20</v>
      </c>
      <c r="X33" s="67">
        <f t="shared" ca="1" si="7"/>
        <v>0</v>
      </c>
      <c r="Y33" s="67">
        <f t="shared" ca="1" si="8"/>
        <v>0</v>
      </c>
    </row>
    <row r="34" spans="1:25" s="52" customFormat="1" ht="15" customHeight="1">
      <c r="A34" s="1">
        <v>2</v>
      </c>
      <c r="B34" s="2">
        <v>3</v>
      </c>
      <c r="C34" s="2">
        <v>5</v>
      </c>
      <c r="D34" s="2"/>
      <c r="E34" s="3"/>
      <c r="F34" s="56" t="s">
        <v>97</v>
      </c>
      <c r="G34" s="42" t="s">
        <v>59</v>
      </c>
      <c r="H34" s="42" t="s">
        <v>59</v>
      </c>
      <c r="I34" s="42" t="s">
        <v>59</v>
      </c>
      <c r="J34" s="42" t="s">
        <v>59</v>
      </c>
      <c r="K34" s="50" t="s">
        <v>137</v>
      </c>
      <c r="L34" s="50" t="s">
        <v>85</v>
      </c>
      <c r="M34" s="5"/>
      <c r="N34" s="59">
        <v>39167</v>
      </c>
      <c r="O34" s="59">
        <v>39171</v>
      </c>
      <c r="P34" s="8">
        <v>40</v>
      </c>
      <c r="Q34" s="59"/>
      <c r="R34" s="59"/>
      <c r="S34" s="8"/>
      <c r="T34" s="62"/>
      <c r="U34" s="10"/>
      <c r="W34" s="68">
        <f t="shared" ca="1" si="6"/>
        <v>40</v>
      </c>
      <c r="X34" s="67">
        <f t="shared" ca="1" si="7"/>
        <v>0</v>
      </c>
      <c r="Y34" s="67">
        <f t="shared" ca="1" si="8"/>
        <v>0</v>
      </c>
    </row>
    <row r="35" spans="1:25" s="52" customFormat="1" ht="15" hidden="1" customHeight="1">
      <c r="A35" s="1"/>
      <c r="B35" s="2"/>
      <c r="C35" s="2"/>
      <c r="D35" s="2"/>
      <c r="E35" s="3"/>
      <c r="F35" s="56"/>
      <c r="G35" s="42"/>
      <c r="H35" s="42"/>
      <c r="I35" s="42"/>
      <c r="J35" s="42"/>
      <c r="K35" s="50"/>
      <c r="L35" s="50"/>
      <c r="M35" s="5"/>
      <c r="N35" s="59"/>
      <c r="O35" s="59"/>
      <c r="P35" s="8"/>
      <c r="Q35" s="6"/>
      <c r="R35" s="7"/>
      <c r="S35" s="8"/>
      <c r="T35" s="9"/>
      <c r="U35" s="10"/>
      <c r="W35" s="68" t="str">
        <f t="shared" ca="1" si="6"/>
        <v/>
      </c>
      <c r="X35" s="67" t="str">
        <f t="shared" ca="1" si="7"/>
        <v/>
      </c>
      <c r="Y35" s="67" t="str">
        <f t="shared" ca="1" si="8"/>
        <v/>
      </c>
    </row>
    <row r="36" spans="1:25" s="52" customFormat="1" ht="15" hidden="1" customHeight="1">
      <c r="A36" s="1">
        <v>2</v>
      </c>
      <c r="B36" s="2">
        <v>5</v>
      </c>
      <c r="C36" s="2"/>
      <c r="D36" s="2"/>
      <c r="E36" s="3"/>
      <c r="F36" s="54" t="s">
        <v>0</v>
      </c>
      <c r="G36" s="42"/>
      <c r="H36" s="42"/>
      <c r="I36" s="42"/>
      <c r="J36" s="42"/>
      <c r="K36" s="50"/>
      <c r="L36" s="50"/>
      <c r="M36" s="5"/>
      <c r="N36" s="59"/>
      <c r="O36" s="59"/>
      <c r="P36" s="8"/>
      <c r="Q36" s="6"/>
      <c r="R36" s="7"/>
      <c r="S36" s="8"/>
      <c r="T36" s="30"/>
      <c r="U36" s="10"/>
      <c r="W36" s="68" t="str">
        <f t="shared" ca="1" si="6"/>
        <v/>
      </c>
      <c r="X36" s="67" t="str">
        <f t="shared" ca="1" si="7"/>
        <v/>
      </c>
      <c r="Y36" s="67" t="str">
        <f t="shared" ca="1" si="8"/>
        <v/>
      </c>
    </row>
    <row r="37" spans="1:25" s="52" customFormat="1" ht="15" hidden="1" customHeight="1">
      <c r="A37" s="1">
        <v>2</v>
      </c>
      <c r="B37" s="2">
        <v>5</v>
      </c>
      <c r="C37" s="2">
        <v>1</v>
      </c>
      <c r="D37" s="2"/>
      <c r="E37" s="3"/>
      <c r="F37" s="56" t="s">
        <v>100</v>
      </c>
      <c r="G37" s="42"/>
      <c r="H37" s="42"/>
      <c r="I37" s="42"/>
      <c r="J37" s="42"/>
      <c r="K37" s="50"/>
      <c r="L37" s="50"/>
      <c r="M37" s="5"/>
      <c r="N37" s="59"/>
      <c r="O37" s="59"/>
      <c r="P37" s="8"/>
      <c r="Q37" s="59"/>
      <c r="R37" s="59"/>
      <c r="S37" s="8"/>
      <c r="T37" s="62"/>
      <c r="U37" s="10"/>
      <c r="W37" s="69" t="str">
        <f t="shared" ca="1" si="6"/>
        <v/>
      </c>
      <c r="X37" s="67" t="str">
        <f t="shared" ca="1" si="7"/>
        <v/>
      </c>
      <c r="Y37" s="67" t="str">
        <f t="shared" ca="1" si="8"/>
        <v/>
      </c>
    </row>
    <row r="38" spans="1:25" s="52" customFormat="1" ht="15" hidden="1" customHeight="1">
      <c r="A38" s="1">
        <v>2</v>
      </c>
      <c r="B38" s="2">
        <v>5</v>
      </c>
      <c r="C38" s="2">
        <v>2</v>
      </c>
      <c r="D38" s="2"/>
      <c r="E38" s="3"/>
      <c r="F38" s="56" t="s">
        <v>1</v>
      </c>
      <c r="G38" s="42"/>
      <c r="H38" s="42"/>
      <c r="I38" s="42"/>
      <c r="J38" s="42"/>
      <c r="K38" s="50"/>
      <c r="L38" s="50"/>
      <c r="M38" s="5"/>
      <c r="N38" s="59"/>
      <c r="O38" s="59"/>
      <c r="P38" s="8"/>
      <c r="Q38" s="59"/>
      <c r="R38" s="59"/>
      <c r="S38" s="8"/>
      <c r="T38" s="62"/>
      <c r="U38" s="10"/>
      <c r="W38" s="69" t="str">
        <f t="shared" ca="1" si="6"/>
        <v/>
      </c>
      <c r="X38" s="67" t="str">
        <f t="shared" ca="1" si="7"/>
        <v/>
      </c>
      <c r="Y38" s="67" t="str">
        <f t="shared" ca="1" si="8"/>
        <v/>
      </c>
    </row>
    <row r="39" spans="1:25" s="52" customFormat="1" ht="15" customHeight="1">
      <c r="A39" s="1"/>
      <c r="B39" s="2"/>
      <c r="C39" s="2"/>
      <c r="D39" s="2"/>
      <c r="E39" s="3"/>
      <c r="F39" s="56"/>
      <c r="G39" s="42"/>
      <c r="H39" s="42"/>
      <c r="I39" s="42"/>
      <c r="J39" s="42"/>
      <c r="K39" s="50"/>
      <c r="L39" s="50"/>
      <c r="M39" s="5"/>
      <c r="N39" s="59"/>
      <c r="O39" s="59"/>
      <c r="P39" s="8"/>
      <c r="Q39" s="6"/>
      <c r="R39" s="7"/>
      <c r="S39" s="8"/>
      <c r="T39" s="30"/>
      <c r="U39" s="10"/>
      <c r="W39" s="69" t="str">
        <f t="shared" ca="1" si="6"/>
        <v/>
      </c>
      <c r="X39" s="67" t="str">
        <f t="shared" ca="1" si="7"/>
        <v/>
      </c>
      <c r="Y39" s="67" t="str">
        <f t="shared" ca="1" si="8"/>
        <v/>
      </c>
    </row>
    <row r="40" spans="1:25" s="52" customFormat="1" ht="15" customHeight="1">
      <c r="A40" s="1">
        <v>2</v>
      </c>
      <c r="B40" s="2">
        <v>4</v>
      </c>
      <c r="C40" s="2"/>
      <c r="D40" s="2"/>
      <c r="E40" s="3"/>
      <c r="F40" s="54" t="s">
        <v>7</v>
      </c>
      <c r="G40" s="42">
        <v>33</v>
      </c>
      <c r="H40" s="42">
        <v>38</v>
      </c>
      <c r="I40" s="42">
        <v>38</v>
      </c>
      <c r="J40" s="42">
        <v>38</v>
      </c>
      <c r="K40" s="50"/>
      <c r="L40" s="50"/>
      <c r="M40" s="5"/>
      <c r="N40" s="59"/>
      <c r="O40" s="59"/>
      <c r="P40" s="8"/>
      <c r="Q40" s="6"/>
      <c r="R40" s="7"/>
      <c r="S40" s="8"/>
      <c r="T40" s="30"/>
      <c r="U40" s="10" t="s">
        <v>129</v>
      </c>
      <c r="W40" s="69" t="str">
        <f t="shared" ca="1" si="6"/>
        <v/>
      </c>
      <c r="X40" s="67" t="str">
        <f t="shared" ca="1" si="7"/>
        <v/>
      </c>
      <c r="Y40" s="67" t="str">
        <f t="shared" ca="1" si="8"/>
        <v/>
      </c>
    </row>
    <row r="41" spans="1:25" s="52" customFormat="1" ht="15" customHeight="1">
      <c r="A41" s="1">
        <v>2</v>
      </c>
      <c r="B41" s="2">
        <v>4</v>
      </c>
      <c r="C41" s="2">
        <v>1</v>
      </c>
      <c r="D41" s="2"/>
      <c r="E41" s="3"/>
      <c r="F41" s="56" t="s">
        <v>89</v>
      </c>
      <c r="G41" s="42" t="s">
        <v>59</v>
      </c>
      <c r="H41" s="42" t="s">
        <v>59</v>
      </c>
      <c r="I41" s="42" t="s">
        <v>59</v>
      </c>
      <c r="J41" s="42" t="s">
        <v>59</v>
      </c>
      <c r="K41" s="50" t="s">
        <v>84</v>
      </c>
      <c r="L41" s="50" t="s">
        <v>85</v>
      </c>
      <c r="M41" s="5"/>
      <c r="N41" s="59">
        <v>39155</v>
      </c>
      <c r="O41" s="59">
        <v>39164</v>
      </c>
      <c r="P41" s="8">
        <v>64</v>
      </c>
      <c r="Q41" s="6"/>
      <c r="R41" s="6"/>
      <c r="S41" s="8"/>
      <c r="T41" s="62"/>
      <c r="U41" s="10"/>
      <c r="W41" s="69">
        <f t="shared" ca="1" si="6"/>
        <v>64</v>
      </c>
      <c r="X41" s="67">
        <f t="shared" ca="1" si="7"/>
        <v>0</v>
      </c>
      <c r="Y41" s="67">
        <f t="shared" ca="1" si="8"/>
        <v>0</v>
      </c>
    </row>
    <row r="42" spans="1:25" s="52" customFormat="1" ht="15" customHeight="1">
      <c r="A42" s="1">
        <v>2</v>
      </c>
      <c r="B42" s="2">
        <v>4</v>
      </c>
      <c r="C42" s="2">
        <v>2</v>
      </c>
      <c r="D42" s="2"/>
      <c r="E42" s="3"/>
      <c r="F42" s="56" t="s">
        <v>90</v>
      </c>
      <c r="G42" s="42" t="s">
        <v>59</v>
      </c>
      <c r="H42" s="42" t="s">
        <v>59</v>
      </c>
      <c r="I42" s="42" t="s">
        <v>59</v>
      </c>
      <c r="J42" s="42" t="s">
        <v>59</v>
      </c>
      <c r="K42" s="50" t="s">
        <v>84</v>
      </c>
      <c r="L42" s="50" t="s">
        <v>85</v>
      </c>
      <c r="M42" s="5"/>
      <c r="N42" s="59">
        <v>39167</v>
      </c>
      <c r="O42" s="59">
        <v>39171</v>
      </c>
      <c r="P42" s="8">
        <v>40</v>
      </c>
      <c r="Q42" s="6"/>
      <c r="R42" s="6"/>
      <c r="S42" s="8"/>
      <c r="T42" s="62"/>
      <c r="U42" s="10"/>
      <c r="W42" s="69">
        <f t="shared" ca="1" si="6"/>
        <v>40</v>
      </c>
      <c r="X42" s="67">
        <f t="shared" ca="1" si="7"/>
        <v>0</v>
      </c>
      <c r="Y42" s="67">
        <f t="shared" ca="1" si="8"/>
        <v>0</v>
      </c>
    </row>
    <row r="43" spans="1:25" s="52" customFormat="1" ht="15" customHeight="1">
      <c r="A43" s="1">
        <v>2</v>
      </c>
      <c r="B43" s="2">
        <v>4</v>
      </c>
      <c r="C43" s="2">
        <v>3</v>
      </c>
      <c r="D43" s="2"/>
      <c r="E43" s="3"/>
      <c r="F43" s="56" t="s">
        <v>91</v>
      </c>
      <c r="G43" s="42" t="s">
        <v>59</v>
      </c>
      <c r="H43" s="42" t="s">
        <v>59</v>
      </c>
      <c r="I43" s="42" t="s">
        <v>59</v>
      </c>
      <c r="J43" s="42" t="s">
        <v>59</v>
      </c>
      <c r="K43" s="50" t="s">
        <v>138</v>
      </c>
      <c r="L43" s="50" t="s">
        <v>84</v>
      </c>
      <c r="M43" s="5"/>
      <c r="N43" s="59">
        <v>39155</v>
      </c>
      <c r="O43" s="59">
        <v>39157</v>
      </c>
      <c r="P43" s="8">
        <v>24</v>
      </c>
      <c r="Q43" s="6"/>
      <c r="R43" s="6"/>
      <c r="S43" s="8"/>
      <c r="T43" s="62"/>
      <c r="U43" s="10"/>
      <c r="W43" s="69">
        <f t="shared" ca="1" si="6"/>
        <v>24</v>
      </c>
      <c r="X43" s="67">
        <f t="shared" ca="1" si="7"/>
        <v>0</v>
      </c>
      <c r="Y43" s="67">
        <f t="shared" ca="1" si="8"/>
        <v>0</v>
      </c>
    </row>
    <row r="44" spans="1:25" s="52" customFormat="1" ht="15" customHeight="1">
      <c r="A44" s="1">
        <v>2</v>
      </c>
      <c r="B44" s="2">
        <v>4</v>
      </c>
      <c r="C44" s="2">
        <v>4</v>
      </c>
      <c r="D44" s="2"/>
      <c r="E44" s="3"/>
      <c r="F44" s="56" t="s">
        <v>92</v>
      </c>
      <c r="G44" s="42" t="s">
        <v>59</v>
      </c>
      <c r="H44" s="42" t="s">
        <v>59</v>
      </c>
      <c r="I44" s="42" t="s">
        <v>59</v>
      </c>
      <c r="J44" s="42" t="s">
        <v>59</v>
      </c>
      <c r="K44" s="50" t="s">
        <v>138</v>
      </c>
      <c r="L44" s="50" t="s">
        <v>84</v>
      </c>
      <c r="M44" s="5"/>
      <c r="N44" s="59">
        <v>39160</v>
      </c>
      <c r="O44" s="59">
        <v>39164</v>
      </c>
      <c r="P44" s="8">
        <v>20</v>
      </c>
      <c r="Q44" s="6"/>
      <c r="R44" s="6"/>
      <c r="S44" s="8"/>
      <c r="T44" s="62"/>
      <c r="U44" s="10"/>
      <c r="W44" s="69">
        <f t="shared" ca="1" si="6"/>
        <v>20</v>
      </c>
      <c r="X44" s="67">
        <f t="shared" ca="1" si="7"/>
        <v>0</v>
      </c>
      <c r="Y44" s="67">
        <f t="shared" ca="1" si="8"/>
        <v>0</v>
      </c>
    </row>
    <row r="45" spans="1:25" s="52" customFormat="1" ht="15" customHeight="1">
      <c r="A45" s="1">
        <v>2</v>
      </c>
      <c r="B45" s="2">
        <v>4</v>
      </c>
      <c r="C45" s="2">
        <v>5</v>
      </c>
      <c r="D45" s="2"/>
      <c r="E45" s="3"/>
      <c r="F45" s="56" t="s">
        <v>8</v>
      </c>
      <c r="G45" s="42" t="s">
        <v>59</v>
      </c>
      <c r="H45" s="42" t="s">
        <v>59</v>
      </c>
      <c r="I45" s="42" t="s">
        <v>59</v>
      </c>
      <c r="J45" s="42" t="s">
        <v>59</v>
      </c>
      <c r="K45" s="50" t="s">
        <v>138</v>
      </c>
      <c r="L45" s="50" t="s">
        <v>84</v>
      </c>
      <c r="M45" s="5"/>
      <c r="N45" s="59">
        <v>39160</v>
      </c>
      <c r="O45" s="59">
        <v>39164</v>
      </c>
      <c r="P45" s="8">
        <v>20</v>
      </c>
      <c r="Q45" s="6"/>
      <c r="R45" s="6"/>
      <c r="S45" s="8"/>
      <c r="T45" s="62"/>
      <c r="U45" s="10"/>
      <c r="W45" s="69">
        <f t="shared" ca="1" si="6"/>
        <v>20</v>
      </c>
      <c r="X45" s="67">
        <f t="shared" ca="1" si="7"/>
        <v>0</v>
      </c>
      <c r="Y45" s="67">
        <f t="shared" ca="1" si="8"/>
        <v>0</v>
      </c>
    </row>
    <row r="46" spans="1:25" s="52" customFormat="1" ht="15" customHeight="1">
      <c r="A46" s="1">
        <v>2</v>
      </c>
      <c r="B46" s="2">
        <v>4</v>
      </c>
      <c r="C46" s="2">
        <v>6</v>
      </c>
      <c r="D46" s="2"/>
      <c r="E46" s="3"/>
      <c r="F46" s="56" t="s">
        <v>93</v>
      </c>
      <c r="G46" s="42" t="s">
        <v>59</v>
      </c>
      <c r="H46" s="42" t="s">
        <v>59</v>
      </c>
      <c r="I46" s="42" t="s">
        <v>59</v>
      </c>
      <c r="J46" s="42" t="s">
        <v>59</v>
      </c>
      <c r="K46" s="50" t="s">
        <v>138</v>
      </c>
      <c r="L46" s="50" t="s">
        <v>84</v>
      </c>
      <c r="M46" s="5"/>
      <c r="N46" s="59">
        <v>39167</v>
      </c>
      <c r="O46" s="59">
        <v>39171</v>
      </c>
      <c r="P46" s="8">
        <v>40</v>
      </c>
      <c r="Q46" s="6"/>
      <c r="R46" s="6"/>
      <c r="S46" s="8"/>
      <c r="T46" s="62"/>
      <c r="U46" s="10"/>
      <c r="W46" s="69">
        <f t="shared" ca="1" si="6"/>
        <v>40</v>
      </c>
      <c r="X46" s="67">
        <f t="shared" ca="1" si="7"/>
        <v>0</v>
      </c>
      <c r="Y46" s="67">
        <f t="shared" ca="1" si="8"/>
        <v>0</v>
      </c>
    </row>
    <row r="47" spans="1:25" s="52" customFormat="1" ht="15" customHeight="1">
      <c r="A47" s="1"/>
      <c r="B47" s="2"/>
      <c r="C47" s="2"/>
      <c r="D47" s="2"/>
      <c r="E47" s="3"/>
      <c r="F47" s="57"/>
      <c r="G47" s="42"/>
      <c r="H47" s="42"/>
      <c r="I47" s="42"/>
      <c r="J47" s="42"/>
      <c r="K47" s="51"/>
      <c r="L47" s="51"/>
      <c r="M47" s="5"/>
      <c r="N47" s="59"/>
      <c r="O47" s="59"/>
      <c r="P47" s="8"/>
      <c r="Q47" s="6"/>
      <c r="R47" s="7"/>
      <c r="S47" s="8"/>
      <c r="T47" s="30"/>
      <c r="U47" s="10"/>
      <c r="W47" s="69" t="str">
        <f t="shared" ca="1" si="6"/>
        <v/>
      </c>
      <c r="X47" s="67" t="str">
        <f t="shared" ca="1" si="7"/>
        <v/>
      </c>
      <c r="Y47" s="67" t="str">
        <f t="shared" ca="1" si="8"/>
        <v/>
      </c>
    </row>
    <row r="48" spans="1:25" s="52" customFormat="1" ht="15" customHeight="1">
      <c r="A48" s="44">
        <v>2</v>
      </c>
      <c r="B48" s="2">
        <v>5</v>
      </c>
      <c r="C48" s="2"/>
      <c r="D48" s="2"/>
      <c r="E48" s="3"/>
      <c r="F48" s="54" t="s">
        <v>101</v>
      </c>
      <c r="G48" s="42">
        <v>4</v>
      </c>
      <c r="H48" s="42">
        <v>3</v>
      </c>
      <c r="I48" s="42">
        <v>3</v>
      </c>
      <c r="J48" s="42">
        <v>3</v>
      </c>
      <c r="K48" s="50"/>
      <c r="L48" s="50"/>
      <c r="M48" s="5"/>
      <c r="N48" s="6"/>
      <c r="O48" s="6"/>
      <c r="P48" s="8"/>
      <c r="Q48" s="6"/>
      <c r="R48" s="6"/>
      <c r="S48" s="8"/>
      <c r="T48" s="30"/>
      <c r="U48" s="10" t="s">
        <v>129</v>
      </c>
      <c r="W48" s="69" t="str">
        <f t="shared" ca="1" si="6"/>
        <v/>
      </c>
      <c r="X48" s="67" t="str">
        <f t="shared" ca="1" si="7"/>
        <v/>
      </c>
      <c r="Y48" s="67" t="str">
        <f t="shared" ca="1" si="8"/>
        <v/>
      </c>
    </row>
    <row r="49" spans="1:25" s="52" customFormat="1" ht="15" customHeight="1">
      <c r="A49" s="44">
        <v>2</v>
      </c>
      <c r="B49" s="2">
        <v>5</v>
      </c>
      <c r="C49" s="2">
        <v>1</v>
      </c>
      <c r="D49" s="2"/>
      <c r="E49" s="3"/>
      <c r="F49" s="56" t="s">
        <v>49</v>
      </c>
      <c r="G49" s="42" t="s">
        <v>59</v>
      </c>
      <c r="H49" s="42" t="s">
        <v>59</v>
      </c>
      <c r="I49" s="42" t="s">
        <v>59</v>
      </c>
      <c r="J49" s="42" t="s">
        <v>59</v>
      </c>
      <c r="K49" s="51" t="s">
        <v>136</v>
      </c>
      <c r="L49" s="50" t="s">
        <v>85</v>
      </c>
      <c r="M49" s="5"/>
      <c r="N49" s="59">
        <v>39160</v>
      </c>
      <c r="O49" s="59">
        <v>39164</v>
      </c>
      <c r="P49" s="8">
        <v>5</v>
      </c>
      <c r="Q49" s="59"/>
      <c r="R49" s="59"/>
      <c r="S49" s="8"/>
      <c r="T49" s="62"/>
      <c r="U49" s="10"/>
      <c r="W49" s="69">
        <f t="shared" ca="1" si="6"/>
        <v>5</v>
      </c>
      <c r="X49" s="67">
        <f t="shared" ca="1" si="7"/>
        <v>0</v>
      </c>
      <c r="Y49" s="67">
        <f t="shared" ca="1" si="8"/>
        <v>0</v>
      </c>
    </row>
    <row r="50" spans="1:25" s="52" customFormat="1" ht="15" customHeight="1">
      <c r="A50" s="44">
        <v>2</v>
      </c>
      <c r="B50" s="2">
        <v>5</v>
      </c>
      <c r="C50" s="2">
        <v>2</v>
      </c>
      <c r="D50" s="2"/>
      <c r="E50" s="3"/>
      <c r="F50" s="56" t="s">
        <v>78</v>
      </c>
      <c r="G50" s="42" t="s">
        <v>59</v>
      </c>
      <c r="H50" s="42" t="s">
        <v>59</v>
      </c>
      <c r="I50" s="42" t="s">
        <v>59</v>
      </c>
      <c r="J50" s="42" t="s">
        <v>59</v>
      </c>
      <c r="K50" s="51" t="s">
        <v>136</v>
      </c>
      <c r="L50" s="50" t="s">
        <v>85</v>
      </c>
      <c r="M50" s="5"/>
      <c r="N50" s="59">
        <v>39160</v>
      </c>
      <c r="O50" s="59">
        <v>39164</v>
      </c>
      <c r="P50" s="8">
        <v>5</v>
      </c>
      <c r="Q50" s="59"/>
      <c r="R50" s="59"/>
      <c r="S50" s="8"/>
      <c r="T50" s="62"/>
      <c r="U50" s="10"/>
      <c r="W50" s="69">
        <f t="shared" ca="1" si="6"/>
        <v>5</v>
      </c>
      <c r="X50" s="67">
        <f t="shared" ca="1" si="7"/>
        <v>0</v>
      </c>
      <c r="Y50" s="67">
        <f t="shared" ca="1" si="8"/>
        <v>0</v>
      </c>
    </row>
    <row r="51" spans="1:25" s="52" customFormat="1" ht="15" customHeight="1">
      <c r="A51" s="44">
        <v>2</v>
      </c>
      <c r="B51" s="2">
        <v>5</v>
      </c>
      <c r="C51" s="2">
        <v>3</v>
      </c>
      <c r="D51" s="2"/>
      <c r="E51" s="3"/>
      <c r="F51" s="56" t="s">
        <v>79</v>
      </c>
      <c r="G51" s="42" t="s">
        <v>59</v>
      </c>
      <c r="H51" s="42" t="s">
        <v>59</v>
      </c>
      <c r="I51" s="42" t="s">
        <v>59</v>
      </c>
      <c r="J51" s="42" t="s">
        <v>59</v>
      </c>
      <c r="K51" s="51" t="s">
        <v>136</v>
      </c>
      <c r="L51" s="50" t="s">
        <v>85</v>
      </c>
      <c r="M51" s="5"/>
      <c r="N51" s="59">
        <v>39160</v>
      </c>
      <c r="O51" s="59">
        <v>39164</v>
      </c>
      <c r="P51" s="8">
        <v>6</v>
      </c>
      <c r="Q51" s="59"/>
      <c r="R51" s="59"/>
      <c r="S51" s="8"/>
      <c r="T51" s="62"/>
      <c r="U51" s="10"/>
      <c r="W51" s="69">
        <f t="shared" ca="1" si="6"/>
        <v>6</v>
      </c>
      <c r="X51" s="67">
        <f t="shared" ca="1" si="7"/>
        <v>0</v>
      </c>
      <c r="Y51" s="67">
        <f t="shared" ca="1" si="8"/>
        <v>0</v>
      </c>
    </row>
    <row r="52" spans="1:25" s="52" customFormat="1" ht="15" customHeight="1">
      <c r="A52" s="44">
        <v>2</v>
      </c>
      <c r="B52" s="2">
        <v>5</v>
      </c>
      <c r="C52" s="2">
        <v>4</v>
      </c>
      <c r="D52" s="2"/>
      <c r="E52" s="3"/>
      <c r="F52" s="56" t="s">
        <v>80</v>
      </c>
      <c r="G52" s="42" t="s">
        <v>59</v>
      </c>
      <c r="H52" s="42"/>
      <c r="I52" s="42"/>
      <c r="J52" s="42"/>
      <c r="K52" s="51" t="s">
        <v>136</v>
      </c>
      <c r="L52" s="50" t="s">
        <v>85</v>
      </c>
      <c r="M52" s="5"/>
      <c r="N52" s="59">
        <v>39160</v>
      </c>
      <c r="O52" s="59">
        <v>39164</v>
      </c>
      <c r="P52" s="8">
        <v>8</v>
      </c>
      <c r="Q52" s="59"/>
      <c r="R52" s="59"/>
      <c r="S52" s="8"/>
      <c r="T52" s="62"/>
      <c r="U52" s="10"/>
      <c r="W52" s="69">
        <f t="shared" ca="1" si="6"/>
        <v>8</v>
      </c>
      <c r="X52" s="67">
        <f t="shared" ca="1" si="7"/>
        <v>0</v>
      </c>
      <c r="Y52" s="67">
        <f t="shared" ca="1" si="8"/>
        <v>0</v>
      </c>
    </row>
    <row r="53" spans="1:25" s="52" customFormat="1" ht="15" customHeight="1">
      <c r="A53" s="44"/>
      <c r="B53" s="2"/>
      <c r="C53" s="2"/>
      <c r="D53" s="2"/>
      <c r="E53" s="3"/>
      <c r="F53" s="57"/>
      <c r="G53" s="42"/>
      <c r="H53" s="34"/>
      <c r="I53" s="34"/>
      <c r="J53" s="34"/>
      <c r="K53" s="50"/>
      <c r="L53" s="50"/>
      <c r="M53" s="5"/>
      <c r="N53" s="6"/>
      <c r="O53" s="6"/>
      <c r="P53" s="8"/>
      <c r="Q53" s="6"/>
      <c r="R53" s="7"/>
      <c r="S53" s="8"/>
      <c r="T53" s="30"/>
      <c r="U53" s="10"/>
      <c r="W53" s="69" t="str">
        <f t="shared" ca="1" si="6"/>
        <v/>
      </c>
      <c r="X53" s="67" t="str">
        <f t="shared" ca="1" si="7"/>
        <v/>
      </c>
      <c r="Y53" s="67" t="str">
        <f t="shared" ca="1" si="8"/>
        <v/>
      </c>
    </row>
    <row r="54" spans="1:25" s="52" customFormat="1" ht="15" customHeight="1">
      <c r="A54" s="105">
        <v>2</v>
      </c>
      <c r="B54" s="106">
        <v>6</v>
      </c>
      <c r="C54" s="106"/>
      <c r="D54" s="106"/>
      <c r="E54" s="107"/>
      <c r="F54" s="108" t="s">
        <v>88</v>
      </c>
      <c r="G54" s="109">
        <v>1</v>
      </c>
      <c r="H54" s="109"/>
      <c r="I54" s="109"/>
      <c r="J54" s="109"/>
      <c r="K54" s="110"/>
      <c r="L54" s="110"/>
      <c r="M54" s="111"/>
      <c r="N54" s="112"/>
      <c r="O54" s="112"/>
      <c r="P54" s="113"/>
      <c r="Q54" s="6"/>
      <c r="R54" s="7"/>
      <c r="S54" s="8"/>
      <c r="T54" s="30"/>
      <c r="U54" s="10"/>
      <c r="W54" s="69" t="str">
        <f t="shared" ca="1" si="6"/>
        <v/>
      </c>
      <c r="X54" s="67" t="str">
        <f t="shared" ca="1" si="7"/>
        <v/>
      </c>
      <c r="Y54" s="67" t="str">
        <f t="shared" ca="1" si="8"/>
        <v/>
      </c>
    </row>
    <row r="55" spans="1:25" s="52" customFormat="1" ht="15" customHeight="1">
      <c r="A55" s="105">
        <v>2</v>
      </c>
      <c r="B55" s="106">
        <v>6</v>
      </c>
      <c r="C55" s="106">
        <v>1</v>
      </c>
      <c r="D55" s="106"/>
      <c r="E55" s="107"/>
      <c r="F55" s="114" t="s">
        <v>87</v>
      </c>
      <c r="G55" s="109" t="s">
        <v>59</v>
      </c>
      <c r="H55" s="109"/>
      <c r="I55" s="109"/>
      <c r="J55" s="109"/>
      <c r="K55" s="115"/>
      <c r="L55" s="110"/>
      <c r="M55" s="111"/>
      <c r="N55" s="116"/>
      <c r="O55" s="116"/>
      <c r="P55" s="113"/>
      <c r="Q55" s="59"/>
      <c r="R55" s="59"/>
      <c r="S55" s="8"/>
      <c r="T55" s="62"/>
      <c r="U55" s="10"/>
      <c r="W55" s="69" t="str">
        <f t="shared" ca="1" si="6"/>
        <v/>
      </c>
      <c r="X55" s="67" t="str">
        <f t="shared" ca="1" si="7"/>
        <v/>
      </c>
      <c r="Y55" s="67" t="str">
        <f t="shared" ca="1" si="8"/>
        <v/>
      </c>
    </row>
    <row r="56" spans="1:25" s="52" customFormat="1" ht="15" customHeight="1">
      <c r="A56" s="44"/>
      <c r="B56" s="2"/>
      <c r="C56" s="2"/>
      <c r="D56" s="2"/>
      <c r="E56" s="3"/>
      <c r="F56" s="57"/>
      <c r="G56" s="42"/>
      <c r="H56" s="42"/>
      <c r="I56" s="42"/>
      <c r="J56" s="42"/>
      <c r="K56" s="50"/>
      <c r="L56" s="51"/>
      <c r="M56" s="5"/>
      <c r="N56" s="59"/>
      <c r="O56" s="59"/>
      <c r="P56" s="8"/>
      <c r="Q56" s="59"/>
      <c r="R56" s="61"/>
      <c r="S56" s="8"/>
      <c r="T56" s="62"/>
      <c r="U56" s="10"/>
      <c r="W56" s="69"/>
      <c r="X56" s="67"/>
      <c r="Y56" s="67"/>
    </row>
    <row r="57" spans="1:25" s="52" customFormat="1" ht="15" customHeight="1">
      <c r="A57" s="44">
        <v>2</v>
      </c>
      <c r="B57" s="2">
        <v>7</v>
      </c>
      <c r="C57" s="2"/>
      <c r="D57" s="2"/>
      <c r="E57" s="3"/>
      <c r="F57" s="54" t="s">
        <v>9</v>
      </c>
      <c r="G57" s="42">
        <v>11</v>
      </c>
      <c r="H57" s="42">
        <v>11</v>
      </c>
      <c r="I57" s="42">
        <v>11</v>
      </c>
      <c r="J57" s="42">
        <v>11</v>
      </c>
      <c r="K57" s="50"/>
      <c r="L57" s="50"/>
      <c r="M57" s="5"/>
      <c r="N57" s="6"/>
      <c r="O57" s="6"/>
      <c r="P57" s="8"/>
      <c r="Q57" s="6"/>
      <c r="R57" s="7"/>
      <c r="S57" s="8"/>
      <c r="T57" s="30"/>
      <c r="U57" s="10" t="s">
        <v>129</v>
      </c>
      <c r="W57" s="69" t="str">
        <f ca="1">IF($O57="","",IF($O57&lt;=TODAY(),$P57,IF($N57&lt;=TODAY(),DAYS360($N57,TODAY())/DAYS360($N57,$O57)*$P57,0)))</f>
        <v/>
      </c>
      <c r="X57" s="67" t="str">
        <f ca="1">IF($O57="","",IF($Q57&lt;=TODAY(),$P57*IF($T57&lt;&gt;"",$T57,0),0))</f>
        <v/>
      </c>
      <c r="Y57" s="67" t="str">
        <f ca="1">IF($O57="","",IF($Q57&lt;=TODAY(),IF($S57&lt;&gt;"",$S57,$P57*IF($T57&lt;&gt;"",$T57,0)),0))</f>
        <v/>
      </c>
    </row>
    <row r="58" spans="1:25" s="52" customFormat="1" ht="15" customHeight="1">
      <c r="A58" s="44">
        <v>2</v>
      </c>
      <c r="B58" s="2">
        <v>7</v>
      </c>
      <c r="C58" s="2">
        <v>1</v>
      </c>
      <c r="D58" s="2"/>
      <c r="E58" s="3"/>
      <c r="F58" s="56" t="s">
        <v>72</v>
      </c>
      <c r="G58" s="42" t="s">
        <v>59</v>
      </c>
      <c r="H58" s="42" t="s">
        <v>59</v>
      </c>
      <c r="I58" s="42" t="s">
        <v>59</v>
      </c>
      <c r="J58" s="42" t="s">
        <v>59</v>
      </c>
      <c r="K58" s="51" t="s">
        <v>136</v>
      </c>
      <c r="L58" s="50" t="s">
        <v>85</v>
      </c>
      <c r="M58" s="5"/>
      <c r="N58" s="59">
        <v>39167</v>
      </c>
      <c r="O58" s="59">
        <v>39171</v>
      </c>
      <c r="P58" s="8">
        <v>8</v>
      </c>
      <c r="Q58" s="59"/>
      <c r="R58" s="59"/>
      <c r="S58" s="8"/>
      <c r="T58" s="62"/>
      <c r="U58" s="10"/>
      <c r="W58" s="69">
        <f ca="1">IF($O58="","",IF($O58&lt;=TODAY(),$P58,IF($N58&lt;=TODAY(),DAYS360($N58,TODAY())/DAYS360($N58,$O58)*$P58,0)))</f>
        <v>8</v>
      </c>
      <c r="X58" s="67">
        <f ca="1">IF($O58="","",IF($Q58&lt;=TODAY(),$P58*IF($T58&lt;&gt;"",$T58,0),0))</f>
        <v>0</v>
      </c>
      <c r="Y58" s="67">
        <f ca="1">IF($O58="","",IF($Q58&lt;=TODAY(),IF($S58&lt;&gt;"",$S58,$P58*IF($T58&lt;&gt;"",$T58,0)),0))</f>
        <v>0</v>
      </c>
    </row>
    <row r="59" spans="1:25" s="52" customFormat="1" ht="15" customHeight="1">
      <c r="A59" s="44">
        <v>2</v>
      </c>
      <c r="B59" s="2">
        <v>7</v>
      </c>
      <c r="C59" s="2">
        <v>3</v>
      </c>
      <c r="D59" s="2"/>
      <c r="E59" s="3"/>
      <c r="F59" s="56" t="s">
        <v>73</v>
      </c>
      <c r="G59" s="42" t="s">
        <v>59</v>
      </c>
      <c r="H59" s="42" t="s">
        <v>59</v>
      </c>
      <c r="I59" s="42" t="s">
        <v>59</v>
      </c>
      <c r="J59" s="42" t="s">
        <v>59</v>
      </c>
      <c r="K59" s="51" t="s">
        <v>136</v>
      </c>
      <c r="L59" s="50" t="s">
        <v>85</v>
      </c>
      <c r="M59" s="5"/>
      <c r="N59" s="59">
        <v>39167</v>
      </c>
      <c r="O59" s="59">
        <v>39171</v>
      </c>
      <c r="P59" s="8">
        <v>8</v>
      </c>
      <c r="Q59" s="59"/>
      <c r="R59" s="59"/>
      <c r="S59" s="8"/>
      <c r="T59" s="62"/>
      <c r="U59" s="10"/>
      <c r="W59" s="69">
        <f ca="1">IF($O59="","",IF($O59&lt;=TODAY(),$P59,IF($N59&lt;=TODAY(),DAYS360($N59,TODAY())/DAYS360($N59,$O59)*$P59,0)))</f>
        <v>8</v>
      </c>
      <c r="X59" s="67">
        <f ca="1">IF($O59="","",IF($Q59&lt;=TODAY(),$P59*IF($T59&lt;&gt;"",$T59,0),0))</f>
        <v>0</v>
      </c>
      <c r="Y59" s="67">
        <f ca="1">IF($O59="","",IF($Q59&lt;=TODAY(),IF($S59&lt;&gt;"",$S59,$P59*IF($T59&lt;&gt;"",$T59,0)),0))</f>
        <v>0</v>
      </c>
    </row>
    <row r="60" spans="1:25" s="52" customFormat="1" ht="15" customHeight="1">
      <c r="A60" s="44">
        <v>2</v>
      </c>
      <c r="B60" s="2">
        <v>7</v>
      </c>
      <c r="C60" s="2">
        <v>4</v>
      </c>
      <c r="D60" s="2"/>
      <c r="E60" s="3"/>
      <c r="F60" s="56" t="s">
        <v>86</v>
      </c>
      <c r="G60" s="42" t="s">
        <v>59</v>
      </c>
      <c r="H60" s="42" t="s">
        <v>59</v>
      </c>
      <c r="I60" s="42" t="s">
        <v>59</v>
      </c>
      <c r="J60" s="42" t="s">
        <v>59</v>
      </c>
      <c r="K60" s="51" t="s">
        <v>136</v>
      </c>
      <c r="L60" s="50" t="s">
        <v>85</v>
      </c>
      <c r="M60" s="5"/>
      <c r="N60" s="59">
        <v>39167</v>
      </c>
      <c r="O60" s="59">
        <v>39171</v>
      </c>
      <c r="P60" s="8">
        <v>8</v>
      </c>
      <c r="Q60" s="59"/>
      <c r="R60" s="59"/>
      <c r="S60" s="8"/>
      <c r="T60" s="62"/>
      <c r="U60" s="10"/>
      <c r="W60" s="69">
        <f ca="1">IF($O60="","",IF($O60&lt;=TODAY(),$P60,IF($N60&lt;=TODAY(),DAYS360($N60,TODAY())/DAYS360($N60,$O60)*$P60,0)))</f>
        <v>8</v>
      </c>
      <c r="X60" s="67">
        <f ca="1">IF($O60="","",IF($Q60&lt;=TODAY(),$P60*IF($T60&lt;&gt;"",$T60,0),0))</f>
        <v>0</v>
      </c>
      <c r="Y60" s="67">
        <f ca="1">IF($O60="","",IF($Q60&lt;=TODAY(),IF($S60&lt;&gt;"",$S60,$P60*IF($T60&lt;&gt;"",$T60,0)),0))</f>
        <v>0</v>
      </c>
    </row>
    <row r="61" spans="1:25" s="52" customFormat="1" ht="15" customHeight="1">
      <c r="A61" s="44"/>
      <c r="B61" s="2"/>
      <c r="C61" s="2"/>
      <c r="D61" s="2"/>
      <c r="E61" s="3"/>
      <c r="F61" s="57"/>
      <c r="G61" s="42"/>
      <c r="H61" s="42"/>
      <c r="I61" s="42"/>
      <c r="J61" s="42"/>
      <c r="K61" s="50"/>
      <c r="L61" s="51"/>
      <c r="M61" s="5"/>
      <c r="N61" s="59"/>
      <c r="O61" s="59"/>
      <c r="P61" s="8"/>
      <c r="Q61" s="59"/>
      <c r="R61" s="61"/>
      <c r="S61" s="8"/>
      <c r="T61" s="62"/>
      <c r="U61" s="10"/>
      <c r="W61" s="69"/>
      <c r="X61" s="67"/>
      <c r="Y61" s="67"/>
    </row>
    <row r="62" spans="1:25" s="52" customFormat="1" ht="15" customHeight="1">
      <c r="A62" s="44">
        <v>2</v>
      </c>
      <c r="B62" s="2">
        <v>8</v>
      </c>
      <c r="C62" s="2"/>
      <c r="D62" s="2"/>
      <c r="E62" s="3"/>
      <c r="F62" s="54" t="s">
        <v>74</v>
      </c>
      <c r="G62" s="42">
        <v>3</v>
      </c>
      <c r="H62" s="42">
        <v>5</v>
      </c>
      <c r="I62" s="42">
        <v>5</v>
      </c>
      <c r="J62" s="42">
        <v>5</v>
      </c>
      <c r="K62" s="50"/>
      <c r="L62" s="50"/>
      <c r="M62" s="5"/>
      <c r="N62" s="6"/>
      <c r="O62" s="6"/>
      <c r="P62" s="8"/>
      <c r="Q62" s="6"/>
      <c r="R62" s="7"/>
      <c r="S62" s="8"/>
      <c r="T62" s="30"/>
      <c r="U62" s="10" t="s">
        <v>129</v>
      </c>
      <c r="W62" s="69" t="str">
        <f ca="1">IF($O62="","",IF($O62&lt;=TODAY(),$P62,IF($N62&lt;=TODAY(),DAYS360($N62,TODAY())/DAYS360($N62,$O62)*$P62,0)))</f>
        <v/>
      </c>
      <c r="X62" s="67" t="str">
        <f ca="1">IF($O62="","",IF($Q62&lt;=TODAY(),$P62*IF($T62&lt;&gt;"",$T62,0),0))</f>
        <v/>
      </c>
      <c r="Y62" s="67" t="str">
        <f ca="1">IF($O62="","",IF($Q62&lt;=TODAY(),IF($S62&lt;&gt;"",$S62,$P62*IF($T62&lt;&gt;"",$T62,0)),0))</f>
        <v/>
      </c>
    </row>
    <row r="63" spans="1:25" s="52" customFormat="1" ht="15" customHeight="1">
      <c r="A63" s="44">
        <v>2</v>
      </c>
      <c r="B63" s="2">
        <v>8</v>
      </c>
      <c r="C63" s="2">
        <v>1</v>
      </c>
      <c r="D63" s="2"/>
      <c r="E63" s="3"/>
      <c r="F63" s="56" t="s">
        <v>75</v>
      </c>
      <c r="G63" s="42" t="s">
        <v>59</v>
      </c>
      <c r="H63" s="42" t="s">
        <v>59</v>
      </c>
      <c r="I63" s="42" t="s">
        <v>59</v>
      </c>
      <c r="J63" s="42" t="s">
        <v>59</v>
      </c>
      <c r="K63" s="51" t="s">
        <v>136</v>
      </c>
      <c r="L63" s="50" t="s">
        <v>85</v>
      </c>
      <c r="M63" s="5"/>
      <c r="N63" s="59">
        <v>39167</v>
      </c>
      <c r="O63" s="59">
        <v>39171</v>
      </c>
      <c r="P63" s="8">
        <v>8</v>
      </c>
      <c r="Q63" s="6"/>
      <c r="R63" s="7"/>
      <c r="S63" s="8"/>
      <c r="T63" s="30"/>
      <c r="U63" s="10"/>
      <c r="W63" s="69">
        <f ca="1">IF($O63="","",IF($O63&lt;=TODAY(),$P63,IF($N63&lt;=TODAY(),DAYS360($N63,TODAY())/DAYS360($N63,$O63)*$P63,0)))</f>
        <v>8</v>
      </c>
      <c r="X63" s="67">
        <f ca="1">IF($O63="","",IF($Q63&lt;=TODAY(),$P63*IF($T63&lt;&gt;"",$T63,0),0))</f>
        <v>0</v>
      </c>
      <c r="Y63" s="67">
        <f ca="1">IF($O63="","",IF($Q63&lt;=TODAY(),IF($S63&lt;&gt;"",$S63,$P63*IF($T63&lt;&gt;"",$T63,0)),0))</f>
        <v>0</v>
      </c>
    </row>
    <row r="64" spans="1:25" s="52" customFormat="1" ht="15" customHeight="1">
      <c r="A64" s="44">
        <v>2</v>
      </c>
      <c r="B64" s="2">
        <v>8</v>
      </c>
      <c r="C64" s="2">
        <v>2</v>
      </c>
      <c r="D64" s="2"/>
      <c r="E64" s="3"/>
      <c r="F64" s="56" t="s">
        <v>76</v>
      </c>
      <c r="G64" s="42" t="s">
        <v>59</v>
      </c>
      <c r="H64" s="42" t="s">
        <v>59</v>
      </c>
      <c r="I64" s="42" t="s">
        <v>59</v>
      </c>
      <c r="J64" s="42" t="s">
        <v>59</v>
      </c>
      <c r="K64" s="51" t="s">
        <v>136</v>
      </c>
      <c r="L64" s="50" t="s">
        <v>85</v>
      </c>
      <c r="M64" s="5"/>
      <c r="N64" s="59">
        <v>39167</v>
      </c>
      <c r="O64" s="59">
        <v>39171</v>
      </c>
      <c r="P64" s="8">
        <v>8</v>
      </c>
      <c r="Q64" s="6"/>
      <c r="R64" s="7"/>
      <c r="S64" s="8"/>
      <c r="T64" s="30"/>
      <c r="U64" s="10"/>
      <c r="W64" s="69">
        <f ca="1">IF($O64="","",IF($O64&lt;=TODAY(),$P64,IF($N64&lt;=TODAY(),DAYS360($N64,TODAY())/DAYS360($N64,$O64)*$P64,0)))</f>
        <v>8</v>
      </c>
      <c r="X64" s="67">
        <f ca="1">IF($O64="","",IF($Q64&lt;=TODAY(),$P64*IF($T64&lt;&gt;"",$T64,0),0))</f>
        <v>0</v>
      </c>
      <c r="Y64" s="67">
        <f ca="1">IF($O64="","",IF($Q64&lt;=TODAY(),IF($S64&lt;&gt;"",$S64,$P64*IF($T64&lt;&gt;"",$T64,0)),0))</f>
        <v>0</v>
      </c>
    </row>
    <row r="65" spans="1:25" s="52" customFormat="1" ht="15" customHeight="1">
      <c r="A65" s="44"/>
      <c r="B65" s="2"/>
      <c r="C65" s="2"/>
      <c r="D65" s="2"/>
      <c r="E65" s="3"/>
      <c r="F65" s="57"/>
      <c r="G65" s="42"/>
      <c r="H65" s="42"/>
      <c r="I65" s="42"/>
      <c r="J65" s="42"/>
      <c r="K65" s="50"/>
      <c r="L65" s="51"/>
      <c r="M65" s="5"/>
      <c r="N65" s="59"/>
      <c r="O65" s="59"/>
      <c r="P65" s="8"/>
      <c r="Q65" s="59"/>
      <c r="R65" s="61"/>
      <c r="S65" s="8"/>
      <c r="T65" s="62"/>
      <c r="U65" s="10"/>
      <c r="W65" s="69"/>
      <c r="X65" s="67"/>
      <c r="Y65" s="67"/>
    </row>
    <row r="66" spans="1:25" s="52" customFormat="1" ht="15" customHeight="1">
      <c r="A66" s="1">
        <v>2</v>
      </c>
      <c r="B66" s="2">
        <v>9</v>
      </c>
      <c r="C66" s="2"/>
      <c r="D66" s="2"/>
      <c r="E66" s="3"/>
      <c r="F66" s="54" t="s">
        <v>11</v>
      </c>
      <c r="G66" s="34"/>
      <c r="H66" s="102"/>
      <c r="I66" s="102"/>
      <c r="J66" s="102"/>
      <c r="K66" s="50"/>
      <c r="L66" s="50"/>
      <c r="M66" s="5"/>
      <c r="N66" s="59"/>
      <c r="O66" s="59"/>
      <c r="P66" s="8"/>
      <c r="Q66" s="6"/>
      <c r="R66" s="103"/>
      <c r="S66" s="8"/>
      <c r="T66" s="30"/>
      <c r="U66" s="10" t="s">
        <v>129</v>
      </c>
      <c r="W66" s="68" t="str">
        <f t="shared" ref="W66:W72" ca="1" si="9">IF($O66="","",IF($O66&lt;=TODAY(),$P66,IF($N66&lt;=TODAY(),DAYS360($N66,TODAY())/DAYS360($N66,$O66)*$P66,0)))</f>
        <v/>
      </c>
      <c r="X66" s="67" t="str">
        <f t="shared" ref="X66:X72" ca="1" si="10">IF($O66="","",IF($Q66&lt;=TODAY(),$P66*IF($T66&lt;&gt;"",$T66,0),0))</f>
        <v/>
      </c>
      <c r="Y66" s="67" t="str">
        <f t="shared" ref="Y66:Y72" ca="1" si="11">IF($O66="","",IF($Q66&lt;=TODAY(),IF($S66&lt;&gt;"",$S66,$P66*IF($T66&lt;&gt;"",$T66,0)),0))</f>
        <v/>
      </c>
    </row>
    <row r="67" spans="1:25" s="52" customFormat="1" ht="15" customHeight="1">
      <c r="A67" s="1">
        <v>2</v>
      </c>
      <c r="B67" s="2">
        <v>9</v>
      </c>
      <c r="C67" s="2">
        <v>1</v>
      </c>
      <c r="D67" s="2"/>
      <c r="E67" s="3"/>
      <c r="F67" s="56" t="s">
        <v>51</v>
      </c>
      <c r="G67" s="42">
        <v>30</v>
      </c>
      <c r="H67" s="42">
        <v>37</v>
      </c>
      <c r="I67" s="42">
        <v>37</v>
      </c>
      <c r="J67" s="42">
        <v>47</v>
      </c>
      <c r="K67" s="50"/>
      <c r="L67" s="50"/>
      <c r="M67" s="5"/>
      <c r="N67" s="59"/>
      <c r="O67" s="59"/>
      <c r="P67" s="8"/>
      <c r="Q67" s="59"/>
      <c r="R67" s="59"/>
      <c r="S67" s="8"/>
      <c r="T67" s="30"/>
      <c r="U67" s="10"/>
      <c r="W67" s="68" t="str">
        <f t="shared" ca="1" si="9"/>
        <v/>
      </c>
      <c r="X67" s="67" t="str">
        <f t="shared" ca="1" si="10"/>
        <v/>
      </c>
      <c r="Y67" s="67" t="str">
        <f t="shared" ca="1" si="11"/>
        <v/>
      </c>
    </row>
    <row r="68" spans="1:25" s="52" customFormat="1" ht="15" customHeight="1">
      <c r="A68" s="1">
        <v>2</v>
      </c>
      <c r="B68" s="2">
        <v>9</v>
      </c>
      <c r="C68" s="2">
        <v>1</v>
      </c>
      <c r="D68" s="2">
        <v>1</v>
      </c>
      <c r="E68" s="3"/>
      <c r="F68" s="57" t="s">
        <v>12</v>
      </c>
      <c r="G68" s="42" t="s">
        <v>59</v>
      </c>
      <c r="H68" s="42" t="s">
        <v>59</v>
      </c>
      <c r="I68" s="42" t="s">
        <v>59</v>
      </c>
      <c r="J68" s="42" t="s">
        <v>59</v>
      </c>
      <c r="K68" s="51" t="s">
        <v>83</v>
      </c>
      <c r="L68" s="50" t="s">
        <v>81</v>
      </c>
      <c r="M68" s="5"/>
      <c r="N68" s="59">
        <v>39155</v>
      </c>
      <c r="O68" s="59">
        <v>39157</v>
      </c>
      <c r="P68" s="8">
        <v>24</v>
      </c>
      <c r="Q68" s="59"/>
      <c r="R68" s="59"/>
      <c r="S68" s="8"/>
      <c r="T68" s="30"/>
      <c r="U68" s="10"/>
      <c r="W68" s="68">
        <f t="shared" ca="1" si="9"/>
        <v>24</v>
      </c>
      <c r="X68" s="67">
        <f t="shared" ca="1" si="10"/>
        <v>0</v>
      </c>
      <c r="Y68" s="67">
        <f t="shared" ca="1" si="11"/>
        <v>0</v>
      </c>
    </row>
    <row r="69" spans="1:25" s="52" customFormat="1" ht="15" customHeight="1">
      <c r="A69" s="1">
        <v>2</v>
      </c>
      <c r="B69" s="2">
        <v>9</v>
      </c>
      <c r="C69" s="2">
        <v>1</v>
      </c>
      <c r="D69" s="2">
        <v>2</v>
      </c>
      <c r="E69" s="3"/>
      <c r="F69" s="57" t="s">
        <v>13</v>
      </c>
      <c r="G69" s="42" t="s">
        <v>59</v>
      </c>
      <c r="H69" s="42" t="s">
        <v>59</v>
      </c>
      <c r="I69" s="42" t="s">
        <v>59</v>
      </c>
      <c r="J69" s="42" t="s">
        <v>59</v>
      </c>
      <c r="K69" s="51" t="s">
        <v>83</v>
      </c>
      <c r="L69" s="50" t="s">
        <v>81</v>
      </c>
      <c r="M69" s="5"/>
      <c r="N69" s="59">
        <v>39160</v>
      </c>
      <c r="O69" s="59">
        <v>39164</v>
      </c>
      <c r="P69" s="8">
        <v>20</v>
      </c>
      <c r="Q69" s="59"/>
      <c r="R69" s="59"/>
      <c r="S69" s="8"/>
      <c r="T69" s="30"/>
      <c r="U69" s="10"/>
      <c r="W69" s="68">
        <f t="shared" ca="1" si="9"/>
        <v>20</v>
      </c>
      <c r="X69" s="67">
        <f t="shared" ca="1" si="10"/>
        <v>0</v>
      </c>
      <c r="Y69" s="67">
        <f t="shared" ca="1" si="11"/>
        <v>0</v>
      </c>
    </row>
    <row r="70" spans="1:25" s="52" customFormat="1" ht="15" customHeight="1">
      <c r="A70" s="1">
        <v>2</v>
      </c>
      <c r="B70" s="2">
        <v>9</v>
      </c>
      <c r="C70" s="2">
        <v>1</v>
      </c>
      <c r="D70" s="2">
        <v>3</v>
      </c>
      <c r="E70" s="3"/>
      <c r="F70" s="57" t="s">
        <v>14</v>
      </c>
      <c r="G70" s="42" t="s">
        <v>59</v>
      </c>
      <c r="H70" s="42" t="s">
        <v>59</v>
      </c>
      <c r="I70" s="42" t="s">
        <v>59</v>
      </c>
      <c r="J70" s="42" t="s">
        <v>59</v>
      </c>
      <c r="K70" s="51" t="s">
        <v>83</v>
      </c>
      <c r="L70" s="50" t="s">
        <v>81</v>
      </c>
      <c r="M70" s="5"/>
      <c r="N70" s="59">
        <v>39160</v>
      </c>
      <c r="O70" s="59">
        <v>39164</v>
      </c>
      <c r="P70" s="8">
        <v>20</v>
      </c>
      <c r="Q70" s="59"/>
      <c r="R70" s="59"/>
      <c r="S70" s="8"/>
      <c r="T70" s="30"/>
      <c r="U70" s="10"/>
      <c r="W70" s="68">
        <f t="shared" ca="1" si="9"/>
        <v>20</v>
      </c>
      <c r="X70" s="67">
        <f t="shared" ca="1" si="10"/>
        <v>0</v>
      </c>
      <c r="Y70" s="67">
        <f t="shared" ca="1" si="11"/>
        <v>0</v>
      </c>
    </row>
    <row r="71" spans="1:25" s="52" customFormat="1" ht="15" customHeight="1">
      <c r="A71" s="1">
        <v>2</v>
      </c>
      <c r="B71" s="2">
        <v>9</v>
      </c>
      <c r="C71" s="2">
        <v>1</v>
      </c>
      <c r="D71" s="2">
        <v>4</v>
      </c>
      <c r="E71" s="3"/>
      <c r="F71" s="57" t="s">
        <v>15</v>
      </c>
      <c r="G71" s="42" t="s">
        <v>59</v>
      </c>
      <c r="H71" s="42" t="s">
        <v>59</v>
      </c>
      <c r="I71" s="42" t="s">
        <v>59</v>
      </c>
      <c r="J71" s="42" t="s">
        <v>59</v>
      </c>
      <c r="K71" s="51" t="s">
        <v>141</v>
      </c>
      <c r="L71" s="50" t="s">
        <v>81</v>
      </c>
      <c r="M71" s="5"/>
      <c r="N71" s="59">
        <v>39160</v>
      </c>
      <c r="O71" s="59">
        <v>39164</v>
      </c>
      <c r="P71" s="8">
        <v>40</v>
      </c>
      <c r="Q71" s="59"/>
      <c r="R71" s="59"/>
      <c r="S71" s="8"/>
      <c r="T71" s="30"/>
      <c r="U71" s="10"/>
      <c r="W71" s="68">
        <f t="shared" ca="1" si="9"/>
        <v>40</v>
      </c>
      <c r="X71" s="67">
        <f t="shared" ca="1" si="10"/>
        <v>0</v>
      </c>
      <c r="Y71" s="67">
        <f t="shared" ca="1" si="11"/>
        <v>0</v>
      </c>
    </row>
    <row r="72" spans="1:25" s="52" customFormat="1" ht="15" customHeight="1">
      <c r="A72" s="1">
        <v>2</v>
      </c>
      <c r="B72" s="2">
        <v>9</v>
      </c>
      <c r="C72" s="2">
        <v>2</v>
      </c>
      <c r="D72" s="2"/>
      <c r="E72" s="3"/>
      <c r="F72" s="56" t="s">
        <v>53</v>
      </c>
      <c r="G72" s="42" t="s">
        <v>59</v>
      </c>
      <c r="H72" s="42" t="s">
        <v>59</v>
      </c>
      <c r="I72" s="42" t="s">
        <v>59</v>
      </c>
      <c r="J72" s="42" t="s">
        <v>59</v>
      </c>
      <c r="K72" s="51" t="s">
        <v>83</v>
      </c>
      <c r="L72" s="50" t="s">
        <v>81</v>
      </c>
      <c r="M72" s="5"/>
      <c r="N72" s="59">
        <v>39167</v>
      </c>
      <c r="O72" s="59">
        <v>39171</v>
      </c>
      <c r="P72" s="8">
        <v>40</v>
      </c>
      <c r="Q72" s="6"/>
      <c r="R72" s="7"/>
      <c r="S72" s="8"/>
      <c r="T72" s="30"/>
      <c r="U72" s="10"/>
      <c r="W72" s="68">
        <f t="shared" ca="1" si="9"/>
        <v>40</v>
      </c>
      <c r="X72" s="67">
        <f t="shared" ca="1" si="10"/>
        <v>0</v>
      </c>
      <c r="Y72" s="67">
        <f t="shared" ca="1" si="11"/>
        <v>0</v>
      </c>
    </row>
    <row r="73" spans="1:25" s="52" customFormat="1" ht="15" customHeight="1">
      <c r="A73" s="44"/>
      <c r="B73" s="2"/>
      <c r="C73" s="2"/>
      <c r="D73" s="2"/>
      <c r="E73" s="3"/>
      <c r="F73" s="57"/>
      <c r="G73" s="42"/>
      <c r="H73" s="42"/>
      <c r="I73" s="42"/>
      <c r="J73" s="42"/>
      <c r="K73" s="50"/>
      <c r="L73" s="51"/>
      <c r="M73" s="5"/>
      <c r="N73" s="59"/>
      <c r="O73" s="59"/>
      <c r="P73" s="8"/>
      <c r="Q73" s="59"/>
      <c r="R73" s="61"/>
      <c r="S73" s="8"/>
      <c r="T73" s="62"/>
      <c r="U73" s="10"/>
      <c r="W73" s="69"/>
      <c r="X73" s="67"/>
      <c r="Y73" s="67"/>
    </row>
    <row r="74" spans="1:25" s="52" customFormat="1" ht="15" customHeight="1">
      <c r="A74" s="1">
        <v>2</v>
      </c>
      <c r="B74" s="2">
        <v>10</v>
      </c>
      <c r="C74" s="2"/>
      <c r="D74" s="2"/>
      <c r="E74" s="3"/>
      <c r="F74" s="54" t="s">
        <v>77</v>
      </c>
      <c r="G74" s="34"/>
      <c r="H74" s="102"/>
      <c r="I74" s="102"/>
      <c r="J74" s="102"/>
      <c r="K74" s="50"/>
      <c r="L74" s="50"/>
      <c r="M74" s="5"/>
      <c r="N74" s="59"/>
      <c r="O74" s="59"/>
      <c r="P74" s="8"/>
      <c r="Q74" s="6"/>
      <c r="R74" s="103"/>
      <c r="S74" s="8"/>
      <c r="T74" s="30"/>
      <c r="U74" s="10" t="s">
        <v>129</v>
      </c>
      <c r="W74" s="68" t="str">
        <f t="shared" ref="W74:W80" ca="1" si="12">IF($O74="","",IF($O74&lt;=TODAY(),$P74,IF($N74&lt;=TODAY(),DAYS360($N74,TODAY())/DAYS360($N74,$O74)*$P74,0)))</f>
        <v/>
      </c>
      <c r="X74" s="67" t="str">
        <f t="shared" ref="X74:X80" ca="1" si="13">IF($O74="","",IF($Q74&lt;=TODAY(),$P74*IF($T74&lt;&gt;"",$T74,0),0))</f>
        <v/>
      </c>
      <c r="Y74" s="67" t="str">
        <f t="shared" ref="Y74:Y80" ca="1" si="14">IF($O74="","",IF($Q74&lt;=TODAY(),IF($S74&lt;&gt;"",$S74,$P74*IF($T74&lt;&gt;"",$T74,0)),0))</f>
        <v/>
      </c>
    </row>
    <row r="75" spans="1:25" s="52" customFormat="1" ht="15" customHeight="1">
      <c r="A75" s="1">
        <v>2</v>
      </c>
      <c r="B75" s="2">
        <v>10</v>
      </c>
      <c r="C75" s="2">
        <v>1</v>
      </c>
      <c r="D75" s="2"/>
      <c r="E75" s="3"/>
      <c r="F75" s="56" t="s">
        <v>51</v>
      </c>
      <c r="G75" s="42">
        <v>29</v>
      </c>
      <c r="H75" s="42">
        <v>35</v>
      </c>
      <c r="I75" s="42">
        <v>35</v>
      </c>
      <c r="J75" s="42">
        <v>41</v>
      </c>
      <c r="K75" s="50"/>
      <c r="L75" s="50"/>
      <c r="M75" s="5"/>
      <c r="N75" s="59"/>
      <c r="O75" s="59"/>
      <c r="P75" s="8"/>
      <c r="Q75" s="59"/>
      <c r="R75" s="59"/>
      <c r="S75" s="8"/>
      <c r="T75" s="30"/>
      <c r="U75" s="10"/>
      <c r="W75" s="68" t="str">
        <f t="shared" ca="1" si="12"/>
        <v/>
      </c>
      <c r="X75" s="67" t="str">
        <f t="shared" ca="1" si="13"/>
        <v/>
      </c>
      <c r="Y75" s="67" t="str">
        <f t="shared" ca="1" si="14"/>
        <v/>
      </c>
    </row>
    <row r="76" spans="1:25" s="52" customFormat="1" ht="15" customHeight="1">
      <c r="A76" s="1">
        <v>2</v>
      </c>
      <c r="B76" s="2">
        <v>10</v>
      </c>
      <c r="C76" s="2">
        <v>1</v>
      </c>
      <c r="D76" s="2">
        <v>1</v>
      </c>
      <c r="E76" s="3"/>
      <c r="F76" s="57" t="s">
        <v>12</v>
      </c>
      <c r="G76" s="42" t="s">
        <v>59</v>
      </c>
      <c r="H76" s="42" t="s">
        <v>59</v>
      </c>
      <c r="I76" s="42" t="s">
        <v>59</v>
      </c>
      <c r="J76" s="42" t="s">
        <v>59</v>
      </c>
      <c r="K76" s="50" t="s">
        <v>81</v>
      </c>
      <c r="L76" s="51" t="s">
        <v>83</v>
      </c>
      <c r="M76" s="5"/>
      <c r="N76" s="59">
        <v>39155</v>
      </c>
      <c r="O76" s="59">
        <v>39157</v>
      </c>
      <c r="P76" s="8">
        <v>24</v>
      </c>
      <c r="Q76" s="59"/>
      <c r="R76" s="59"/>
      <c r="S76" s="8"/>
      <c r="T76" s="30"/>
      <c r="U76" s="10"/>
      <c r="W76" s="68">
        <f t="shared" ca="1" si="12"/>
        <v>24</v>
      </c>
      <c r="X76" s="67">
        <f t="shared" ca="1" si="13"/>
        <v>0</v>
      </c>
      <c r="Y76" s="67">
        <f t="shared" ca="1" si="14"/>
        <v>0</v>
      </c>
    </row>
    <row r="77" spans="1:25" s="52" customFormat="1" ht="15" customHeight="1">
      <c r="A77" s="1">
        <v>2</v>
      </c>
      <c r="B77" s="2">
        <v>10</v>
      </c>
      <c r="C77" s="2">
        <v>1</v>
      </c>
      <c r="D77" s="2">
        <v>2</v>
      </c>
      <c r="E77" s="3"/>
      <c r="F77" s="57" t="s">
        <v>13</v>
      </c>
      <c r="G77" s="42" t="s">
        <v>59</v>
      </c>
      <c r="H77" s="42" t="s">
        <v>59</v>
      </c>
      <c r="I77" s="42" t="s">
        <v>59</v>
      </c>
      <c r="J77" s="42" t="s">
        <v>59</v>
      </c>
      <c r="K77" s="50" t="s">
        <v>81</v>
      </c>
      <c r="L77" s="51" t="s">
        <v>83</v>
      </c>
      <c r="M77" s="5"/>
      <c r="N77" s="59">
        <v>39160</v>
      </c>
      <c r="O77" s="59">
        <v>39164</v>
      </c>
      <c r="P77" s="8">
        <v>20</v>
      </c>
      <c r="Q77" s="59"/>
      <c r="R77" s="59"/>
      <c r="S77" s="8"/>
      <c r="T77" s="30"/>
      <c r="U77" s="10"/>
      <c r="W77" s="68">
        <f t="shared" ca="1" si="12"/>
        <v>20</v>
      </c>
      <c r="X77" s="67">
        <f t="shared" ca="1" si="13"/>
        <v>0</v>
      </c>
      <c r="Y77" s="67">
        <f t="shared" ca="1" si="14"/>
        <v>0</v>
      </c>
    </row>
    <row r="78" spans="1:25" s="52" customFormat="1" ht="15" customHeight="1">
      <c r="A78" s="1">
        <v>2</v>
      </c>
      <c r="B78" s="2">
        <v>10</v>
      </c>
      <c r="C78" s="2">
        <v>1</v>
      </c>
      <c r="D78" s="2">
        <v>3</v>
      </c>
      <c r="E78" s="3"/>
      <c r="F78" s="57" t="s">
        <v>14</v>
      </c>
      <c r="G78" s="42" t="s">
        <v>59</v>
      </c>
      <c r="H78" s="42" t="s">
        <v>59</v>
      </c>
      <c r="I78" s="42" t="s">
        <v>59</v>
      </c>
      <c r="J78" s="42" t="s">
        <v>59</v>
      </c>
      <c r="K78" s="50" t="s">
        <v>81</v>
      </c>
      <c r="L78" s="51" t="s">
        <v>83</v>
      </c>
      <c r="M78" s="5"/>
      <c r="N78" s="59">
        <v>39160</v>
      </c>
      <c r="O78" s="59">
        <v>39164</v>
      </c>
      <c r="P78" s="8">
        <v>20</v>
      </c>
      <c r="Q78" s="59"/>
      <c r="R78" s="59"/>
      <c r="S78" s="8"/>
      <c r="T78" s="30"/>
      <c r="U78" s="10"/>
      <c r="W78" s="68">
        <f t="shared" ca="1" si="12"/>
        <v>20</v>
      </c>
      <c r="X78" s="67">
        <f t="shared" ca="1" si="13"/>
        <v>0</v>
      </c>
      <c r="Y78" s="67">
        <f t="shared" ca="1" si="14"/>
        <v>0</v>
      </c>
    </row>
    <row r="79" spans="1:25" s="52" customFormat="1" ht="15" customHeight="1">
      <c r="A79" s="1">
        <v>2</v>
      </c>
      <c r="B79" s="2">
        <v>10</v>
      </c>
      <c r="C79" s="2">
        <v>1</v>
      </c>
      <c r="D79" s="2">
        <v>4</v>
      </c>
      <c r="E79" s="3"/>
      <c r="F79" s="57" t="s">
        <v>15</v>
      </c>
      <c r="G79" s="42" t="s">
        <v>59</v>
      </c>
      <c r="H79" s="42" t="s">
        <v>59</v>
      </c>
      <c r="I79" s="42" t="s">
        <v>59</v>
      </c>
      <c r="J79" s="42" t="s">
        <v>59</v>
      </c>
      <c r="K79" s="50" t="s">
        <v>81</v>
      </c>
      <c r="L79" s="51" t="s">
        <v>83</v>
      </c>
      <c r="M79" s="5"/>
      <c r="N79" s="59">
        <v>39167</v>
      </c>
      <c r="O79" s="59">
        <v>39171</v>
      </c>
      <c r="P79" s="8">
        <v>40</v>
      </c>
      <c r="Q79" s="59"/>
      <c r="R79" s="59"/>
      <c r="S79" s="8"/>
      <c r="T79" s="30"/>
      <c r="U79" s="10"/>
      <c r="W79" s="68">
        <f t="shared" ca="1" si="12"/>
        <v>40</v>
      </c>
      <c r="X79" s="67">
        <f t="shared" ca="1" si="13"/>
        <v>0</v>
      </c>
      <c r="Y79" s="67">
        <f t="shared" ca="1" si="14"/>
        <v>0</v>
      </c>
    </row>
    <row r="80" spans="1:25" s="52" customFormat="1" ht="15" customHeight="1">
      <c r="A80" s="1">
        <v>2</v>
      </c>
      <c r="B80" s="2">
        <v>10</v>
      </c>
      <c r="C80" s="2">
        <v>2</v>
      </c>
      <c r="D80" s="2"/>
      <c r="E80" s="3"/>
      <c r="F80" s="56" t="s">
        <v>53</v>
      </c>
      <c r="G80" s="42" t="s">
        <v>59</v>
      </c>
      <c r="H80" s="42" t="s">
        <v>59</v>
      </c>
      <c r="I80" s="42" t="s">
        <v>59</v>
      </c>
      <c r="J80" s="42" t="s">
        <v>59</v>
      </c>
      <c r="K80" s="51" t="s">
        <v>141</v>
      </c>
      <c r="L80" s="50" t="s">
        <v>81</v>
      </c>
      <c r="M80" s="5"/>
      <c r="N80" s="59">
        <v>39167</v>
      </c>
      <c r="O80" s="59">
        <v>39171</v>
      </c>
      <c r="P80" s="8">
        <v>40</v>
      </c>
      <c r="Q80" s="6"/>
      <c r="R80" s="7"/>
      <c r="S80" s="8"/>
      <c r="T80" s="30"/>
      <c r="U80" s="10"/>
      <c r="W80" s="68">
        <f t="shared" ca="1" si="12"/>
        <v>40</v>
      </c>
      <c r="X80" s="67">
        <f t="shared" ca="1" si="13"/>
        <v>0</v>
      </c>
      <c r="Y80" s="67">
        <f t="shared" ca="1" si="14"/>
        <v>0</v>
      </c>
    </row>
    <row r="81" spans="1:25" s="52" customFormat="1" ht="15" customHeight="1">
      <c r="A81" s="44"/>
      <c r="B81" s="2"/>
      <c r="C81" s="2"/>
      <c r="D81" s="2"/>
      <c r="E81" s="3"/>
      <c r="F81" s="57"/>
      <c r="G81" s="42"/>
      <c r="H81" s="42"/>
      <c r="I81" s="42"/>
      <c r="J81" s="42"/>
      <c r="K81" s="51"/>
      <c r="L81" s="51"/>
      <c r="M81" s="5"/>
      <c r="N81" s="59"/>
      <c r="O81" s="59"/>
      <c r="P81" s="8"/>
      <c r="Q81" s="59"/>
      <c r="R81" s="7"/>
      <c r="S81" s="8"/>
      <c r="T81" s="62"/>
      <c r="U81" s="10"/>
      <c r="W81" s="69"/>
      <c r="X81" s="67"/>
      <c r="Y81" s="67"/>
    </row>
    <row r="82" spans="1:25" s="52" customFormat="1" ht="15" customHeight="1">
      <c r="A82" s="44">
        <v>2</v>
      </c>
      <c r="B82" s="2">
        <v>11</v>
      </c>
      <c r="C82" s="2"/>
      <c r="D82" s="2"/>
      <c r="E82" s="3"/>
      <c r="F82" s="54" t="s">
        <v>142</v>
      </c>
      <c r="G82" s="42"/>
      <c r="H82" s="34"/>
      <c r="I82" s="34"/>
      <c r="J82" s="34"/>
      <c r="K82" s="50"/>
      <c r="L82" s="50"/>
      <c r="M82" s="5"/>
      <c r="N82" s="6"/>
      <c r="O82" s="6"/>
      <c r="P82" s="8"/>
      <c r="Q82" s="6"/>
      <c r="R82" s="7"/>
      <c r="S82" s="8"/>
      <c r="T82" s="30"/>
      <c r="U82" s="10" t="s">
        <v>129</v>
      </c>
      <c r="W82" s="69" t="str">
        <f t="shared" ref="W82:W96" ca="1" si="15">IF($O82="","",IF($O82&lt;=TODAY(),$P82,IF($N82&lt;=TODAY(),DAYS360($N82,TODAY())/DAYS360($N82,$O82)*$P82,0)))</f>
        <v/>
      </c>
      <c r="X82" s="67" t="str">
        <f t="shared" ref="X82:X96" ca="1" si="16">IF($O82="","",IF($Q82&lt;=TODAY(),$P82*IF($T82&lt;&gt;"",$T82,0),0))</f>
        <v/>
      </c>
      <c r="Y82" s="67" t="str">
        <f t="shared" ref="Y82:Y96" ca="1" si="17">IF($O82="","",IF($Q82&lt;=TODAY(),IF($S82&lt;&gt;"",$S82,$P82*IF($T82&lt;&gt;"",$T82,0)),0))</f>
        <v/>
      </c>
    </row>
    <row r="83" spans="1:25" s="52" customFormat="1" ht="15" customHeight="1">
      <c r="A83" s="44">
        <v>2</v>
      </c>
      <c r="B83" s="2">
        <v>11</v>
      </c>
      <c r="C83" s="2">
        <v>1</v>
      </c>
      <c r="D83" s="2"/>
      <c r="E83" s="3"/>
      <c r="F83" s="56" t="s">
        <v>60</v>
      </c>
      <c r="G83" s="42">
        <v>23</v>
      </c>
      <c r="H83" s="42"/>
      <c r="I83" s="42"/>
      <c r="J83" s="42"/>
      <c r="K83" s="51"/>
      <c r="L83" s="51"/>
      <c r="M83" s="5"/>
      <c r="N83" s="59"/>
      <c r="O83" s="6"/>
      <c r="P83" s="8"/>
      <c r="Q83" s="59"/>
      <c r="R83" s="7"/>
      <c r="S83" s="8"/>
      <c r="T83" s="62"/>
      <c r="U83" s="10"/>
      <c r="W83" s="69" t="str">
        <f t="shared" ca="1" si="15"/>
        <v/>
      </c>
      <c r="X83" s="67" t="str">
        <f t="shared" ca="1" si="16"/>
        <v/>
      </c>
      <c r="Y83" s="67" t="str">
        <f t="shared" ca="1" si="17"/>
        <v/>
      </c>
    </row>
    <row r="84" spans="1:25" s="52" customFormat="1" ht="15" customHeight="1">
      <c r="A84" s="44">
        <v>2</v>
      </c>
      <c r="B84" s="2">
        <v>11</v>
      </c>
      <c r="C84" s="2">
        <v>1</v>
      </c>
      <c r="D84" s="2">
        <v>1</v>
      </c>
      <c r="E84" s="3"/>
      <c r="F84" s="57" t="s">
        <v>20</v>
      </c>
      <c r="G84" s="42" t="s">
        <v>59</v>
      </c>
      <c r="H84" s="42"/>
      <c r="I84" s="42"/>
      <c r="J84" s="42"/>
      <c r="K84" s="50" t="s">
        <v>139</v>
      </c>
      <c r="L84" s="50" t="s">
        <v>140</v>
      </c>
      <c r="M84" s="5"/>
      <c r="N84" s="59">
        <v>39160</v>
      </c>
      <c r="O84" s="59">
        <v>39164</v>
      </c>
      <c r="P84" s="8">
        <v>6</v>
      </c>
      <c r="Q84" s="59"/>
      <c r="R84" s="7"/>
      <c r="S84" s="8"/>
      <c r="T84" s="62"/>
      <c r="U84" s="10"/>
      <c r="W84" s="69">
        <f t="shared" ca="1" si="15"/>
        <v>6</v>
      </c>
      <c r="X84" s="67">
        <f t="shared" ca="1" si="16"/>
        <v>0</v>
      </c>
      <c r="Y84" s="67">
        <f t="shared" ca="1" si="17"/>
        <v>0</v>
      </c>
    </row>
    <row r="85" spans="1:25" s="52" customFormat="1" ht="15" customHeight="1">
      <c r="A85" s="44">
        <v>2</v>
      </c>
      <c r="B85" s="2">
        <v>11</v>
      </c>
      <c r="C85" s="2">
        <v>1</v>
      </c>
      <c r="D85" s="2">
        <v>2</v>
      </c>
      <c r="E85" s="3"/>
      <c r="F85" s="57" t="s">
        <v>19</v>
      </c>
      <c r="G85" s="42" t="s">
        <v>59</v>
      </c>
      <c r="H85" s="42"/>
      <c r="I85" s="42"/>
      <c r="J85" s="42"/>
      <c r="K85" s="50" t="s">
        <v>139</v>
      </c>
      <c r="L85" s="50" t="s">
        <v>140</v>
      </c>
      <c r="M85" s="5"/>
      <c r="N85" s="59">
        <v>39160</v>
      </c>
      <c r="O85" s="59">
        <v>39164</v>
      </c>
      <c r="P85" s="8">
        <v>6</v>
      </c>
      <c r="Q85" s="59"/>
      <c r="R85" s="7"/>
      <c r="S85" s="8"/>
      <c r="T85" s="62"/>
      <c r="U85" s="10"/>
      <c r="W85" s="69">
        <f t="shared" ca="1" si="15"/>
        <v>6</v>
      </c>
      <c r="X85" s="67">
        <f t="shared" ca="1" si="16"/>
        <v>0</v>
      </c>
      <c r="Y85" s="67">
        <f t="shared" ca="1" si="17"/>
        <v>0</v>
      </c>
    </row>
    <row r="86" spans="1:25" s="52" customFormat="1" ht="15" customHeight="1">
      <c r="A86" s="44">
        <v>2</v>
      </c>
      <c r="B86" s="2">
        <v>11</v>
      </c>
      <c r="C86" s="2">
        <v>1</v>
      </c>
      <c r="D86" s="2">
        <v>3</v>
      </c>
      <c r="E86" s="3"/>
      <c r="F86" s="57" t="s">
        <v>3</v>
      </c>
      <c r="G86" s="42" t="s">
        <v>59</v>
      </c>
      <c r="H86" s="42"/>
      <c r="I86" s="42"/>
      <c r="J86" s="42"/>
      <c r="K86" s="50" t="s">
        <v>139</v>
      </c>
      <c r="L86" s="50" t="s">
        <v>140</v>
      </c>
      <c r="M86" s="5"/>
      <c r="N86" s="59">
        <v>39160</v>
      </c>
      <c r="O86" s="59">
        <v>39164</v>
      </c>
      <c r="P86" s="8">
        <v>6</v>
      </c>
      <c r="Q86" s="59"/>
      <c r="R86" s="7"/>
      <c r="S86" s="8"/>
      <c r="T86" s="62"/>
      <c r="U86" s="10"/>
      <c r="W86" s="69">
        <f t="shared" ca="1" si="15"/>
        <v>6</v>
      </c>
      <c r="X86" s="67">
        <f t="shared" ca="1" si="16"/>
        <v>0</v>
      </c>
      <c r="Y86" s="67">
        <f t="shared" ca="1" si="17"/>
        <v>0</v>
      </c>
    </row>
    <row r="87" spans="1:25" s="52" customFormat="1" ht="15" customHeight="1">
      <c r="A87" s="44">
        <v>2</v>
      </c>
      <c r="B87" s="2">
        <v>11</v>
      </c>
      <c r="C87" s="2">
        <v>1</v>
      </c>
      <c r="D87" s="2">
        <v>4</v>
      </c>
      <c r="E87" s="3"/>
      <c r="F87" s="57" t="s">
        <v>4</v>
      </c>
      <c r="G87" s="42" t="s">
        <v>59</v>
      </c>
      <c r="H87" s="42"/>
      <c r="I87" s="42"/>
      <c r="J87" s="42"/>
      <c r="K87" s="50" t="s">
        <v>139</v>
      </c>
      <c r="L87" s="50" t="s">
        <v>140</v>
      </c>
      <c r="M87" s="5"/>
      <c r="N87" s="59">
        <v>39160</v>
      </c>
      <c r="O87" s="59">
        <v>39164</v>
      </c>
      <c r="P87" s="8">
        <v>6</v>
      </c>
      <c r="Q87" s="59"/>
      <c r="R87" s="7"/>
      <c r="S87" s="8"/>
      <c r="T87" s="62"/>
      <c r="U87" s="10"/>
      <c r="W87" s="69">
        <f t="shared" ca="1" si="15"/>
        <v>6</v>
      </c>
      <c r="X87" s="67">
        <f t="shared" ca="1" si="16"/>
        <v>0</v>
      </c>
      <c r="Y87" s="67">
        <f t="shared" ca="1" si="17"/>
        <v>0</v>
      </c>
    </row>
    <row r="88" spans="1:25" s="52" customFormat="1" ht="15" customHeight="1">
      <c r="A88" s="44">
        <v>2</v>
      </c>
      <c r="B88" s="2">
        <v>11</v>
      </c>
      <c r="C88" s="2">
        <v>2</v>
      </c>
      <c r="D88" s="2"/>
      <c r="E88" s="3"/>
      <c r="F88" s="56" t="s">
        <v>2</v>
      </c>
      <c r="G88" s="42" t="s">
        <v>59</v>
      </c>
      <c r="H88" s="42"/>
      <c r="I88" s="42"/>
      <c r="J88" s="42"/>
      <c r="K88" s="50" t="s">
        <v>139</v>
      </c>
      <c r="L88" s="50" t="s">
        <v>140</v>
      </c>
      <c r="M88" s="5"/>
      <c r="N88" s="59">
        <v>39160</v>
      </c>
      <c r="O88" s="59">
        <v>39164</v>
      </c>
      <c r="P88" s="8">
        <v>8</v>
      </c>
      <c r="Q88" s="59"/>
      <c r="R88" s="7"/>
      <c r="S88" s="8"/>
      <c r="T88" s="62"/>
      <c r="U88" s="10"/>
      <c r="W88" s="69">
        <f t="shared" ca="1" si="15"/>
        <v>8</v>
      </c>
      <c r="X88" s="67">
        <f t="shared" ca="1" si="16"/>
        <v>0</v>
      </c>
      <c r="Y88" s="67">
        <f t="shared" ca="1" si="17"/>
        <v>0</v>
      </c>
    </row>
    <row r="89" spans="1:25" s="52" customFormat="1" ht="15" customHeight="1">
      <c r="A89" s="44">
        <v>2</v>
      </c>
      <c r="B89" s="2">
        <v>11</v>
      </c>
      <c r="C89" s="2">
        <v>3</v>
      </c>
      <c r="D89" s="2"/>
      <c r="E89" s="3"/>
      <c r="F89" s="56" t="s">
        <v>5</v>
      </c>
      <c r="G89" s="42" t="s">
        <v>59</v>
      </c>
      <c r="H89" s="42"/>
      <c r="I89" s="42"/>
      <c r="J89" s="42"/>
      <c r="K89" s="50" t="s">
        <v>139</v>
      </c>
      <c r="L89" s="50" t="s">
        <v>140</v>
      </c>
      <c r="M89" s="5"/>
      <c r="N89" s="59">
        <v>39160</v>
      </c>
      <c r="O89" s="59">
        <v>39164</v>
      </c>
      <c r="P89" s="8">
        <v>8</v>
      </c>
      <c r="Q89" s="59"/>
      <c r="R89" s="7"/>
      <c r="S89" s="8"/>
      <c r="T89" s="62"/>
      <c r="U89" s="10"/>
      <c r="W89" s="69">
        <f t="shared" ca="1" si="15"/>
        <v>8</v>
      </c>
      <c r="X89" s="67">
        <f t="shared" ca="1" si="16"/>
        <v>0</v>
      </c>
      <c r="Y89" s="67">
        <f t="shared" ca="1" si="17"/>
        <v>0</v>
      </c>
    </row>
    <row r="90" spans="1:25" s="52" customFormat="1" ht="15" customHeight="1">
      <c r="A90" s="44"/>
      <c r="B90" s="2"/>
      <c r="C90" s="2"/>
      <c r="D90" s="2"/>
      <c r="E90" s="3"/>
      <c r="F90" s="57"/>
      <c r="G90" s="42"/>
      <c r="H90" s="66"/>
      <c r="I90" s="34"/>
      <c r="J90" s="34"/>
      <c r="K90" s="51"/>
      <c r="L90" s="50"/>
      <c r="M90" s="5"/>
      <c r="N90" s="59"/>
      <c r="O90" s="59"/>
      <c r="P90" s="8"/>
      <c r="Q90" s="6"/>
      <c r="R90" s="7"/>
      <c r="S90" s="8"/>
      <c r="T90" s="30"/>
      <c r="U90" s="10"/>
      <c r="W90" s="69" t="str">
        <f t="shared" ca="1" si="15"/>
        <v/>
      </c>
      <c r="X90" s="67" t="str">
        <f t="shared" ca="1" si="16"/>
        <v/>
      </c>
      <c r="Y90" s="67" t="str">
        <f t="shared" ca="1" si="17"/>
        <v/>
      </c>
    </row>
    <row r="91" spans="1:25" s="52" customFormat="1" ht="15" customHeight="1">
      <c r="A91" s="1">
        <v>2</v>
      </c>
      <c r="B91" s="2">
        <v>12</v>
      </c>
      <c r="C91" s="2"/>
      <c r="D91" s="2"/>
      <c r="E91" s="3"/>
      <c r="F91" s="54" t="s">
        <v>102</v>
      </c>
      <c r="G91" s="42"/>
      <c r="H91" s="42"/>
      <c r="I91" s="42"/>
      <c r="J91" s="42"/>
      <c r="K91" s="50"/>
      <c r="L91" s="50"/>
      <c r="M91" s="5"/>
      <c r="N91" s="59"/>
      <c r="O91" s="59"/>
      <c r="P91" s="8"/>
      <c r="Q91" s="6"/>
      <c r="R91" s="6"/>
      <c r="S91" s="8"/>
      <c r="T91" s="30"/>
      <c r="U91" s="10" t="s">
        <v>129</v>
      </c>
      <c r="W91" s="69" t="str">
        <f t="shared" ca="1" si="15"/>
        <v/>
      </c>
      <c r="X91" s="67" t="str">
        <f t="shared" ca="1" si="16"/>
        <v/>
      </c>
      <c r="Y91" s="67" t="str">
        <f t="shared" ca="1" si="17"/>
        <v/>
      </c>
    </row>
    <row r="92" spans="1:25" s="52" customFormat="1" ht="15" customHeight="1">
      <c r="A92" s="1">
        <v>2</v>
      </c>
      <c r="B92" s="2">
        <v>12</v>
      </c>
      <c r="C92" s="2">
        <v>1</v>
      </c>
      <c r="D92" s="2"/>
      <c r="E92" s="3"/>
      <c r="F92" s="56" t="s">
        <v>115</v>
      </c>
      <c r="G92" s="42" t="s">
        <v>59</v>
      </c>
      <c r="H92" s="42"/>
      <c r="I92" s="42"/>
      <c r="J92" s="42"/>
      <c r="K92" s="51" t="s">
        <v>18</v>
      </c>
      <c r="L92" s="50" t="s">
        <v>139</v>
      </c>
      <c r="M92" s="5"/>
      <c r="N92" s="59">
        <v>39155</v>
      </c>
      <c r="O92" s="59">
        <v>39157</v>
      </c>
      <c r="P92" s="8">
        <v>8</v>
      </c>
      <c r="Q92" s="59"/>
      <c r="R92" s="7"/>
      <c r="S92" s="8"/>
      <c r="T92" s="62"/>
      <c r="U92" s="10"/>
      <c r="W92" s="69">
        <f t="shared" ca="1" si="15"/>
        <v>8</v>
      </c>
      <c r="X92" s="67">
        <f t="shared" ca="1" si="16"/>
        <v>0</v>
      </c>
      <c r="Y92" s="67">
        <f t="shared" ca="1" si="17"/>
        <v>0</v>
      </c>
    </row>
    <row r="93" spans="1:25" s="52" customFormat="1" ht="15" customHeight="1">
      <c r="A93" s="1">
        <v>2</v>
      </c>
      <c r="B93" s="2">
        <v>12</v>
      </c>
      <c r="C93" s="2">
        <v>2</v>
      </c>
      <c r="D93" s="2"/>
      <c r="E93" s="3"/>
      <c r="F93" s="56" t="s">
        <v>101</v>
      </c>
      <c r="G93" s="42" t="s">
        <v>59</v>
      </c>
      <c r="H93" s="42"/>
      <c r="I93" s="42"/>
      <c r="J93" s="42"/>
      <c r="K93" s="50" t="s">
        <v>139</v>
      </c>
      <c r="L93" s="50" t="s">
        <v>139</v>
      </c>
      <c r="M93" s="5"/>
      <c r="N93" s="59">
        <v>39160</v>
      </c>
      <c r="O93" s="59">
        <v>39164</v>
      </c>
      <c r="P93" s="8">
        <v>40</v>
      </c>
      <c r="Q93" s="59"/>
      <c r="R93" s="7"/>
      <c r="S93" s="8"/>
      <c r="T93" s="62"/>
      <c r="U93" s="10"/>
      <c r="W93" s="69">
        <f t="shared" ca="1" si="15"/>
        <v>40</v>
      </c>
      <c r="X93" s="67">
        <f t="shared" ca="1" si="16"/>
        <v>0</v>
      </c>
      <c r="Y93" s="67">
        <f t="shared" ca="1" si="17"/>
        <v>0</v>
      </c>
    </row>
    <row r="94" spans="1:25" s="52" customFormat="1" ht="15" customHeight="1">
      <c r="A94" s="44"/>
      <c r="B94" s="2"/>
      <c r="C94" s="2"/>
      <c r="D94" s="2"/>
      <c r="E94" s="3"/>
      <c r="F94" s="57"/>
      <c r="G94" s="42"/>
      <c r="H94" s="66"/>
      <c r="I94" s="34"/>
      <c r="J94" s="34"/>
      <c r="K94" s="51"/>
      <c r="L94" s="51"/>
      <c r="M94" s="5"/>
      <c r="N94" s="6"/>
      <c r="O94" s="6"/>
      <c r="P94" s="8"/>
      <c r="Q94" s="6"/>
      <c r="R94" s="7"/>
      <c r="S94" s="8"/>
      <c r="T94" s="30"/>
      <c r="U94" s="10"/>
      <c r="W94" s="69" t="str">
        <f t="shared" ca="1" si="15"/>
        <v/>
      </c>
      <c r="X94" s="67" t="str">
        <f t="shared" ca="1" si="16"/>
        <v/>
      </c>
      <c r="Y94" s="67" t="str">
        <f t="shared" ca="1" si="17"/>
        <v/>
      </c>
    </row>
    <row r="95" spans="1:25" s="52" customFormat="1" ht="15" customHeight="1">
      <c r="A95" s="1">
        <v>2</v>
      </c>
      <c r="B95" s="2">
        <v>13</v>
      </c>
      <c r="C95" s="2"/>
      <c r="D95" s="2"/>
      <c r="E95" s="3"/>
      <c r="F95" s="54" t="s">
        <v>103</v>
      </c>
      <c r="G95" s="42" t="s">
        <v>59</v>
      </c>
      <c r="H95" s="42"/>
      <c r="I95" s="42"/>
      <c r="J95" s="42"/>
      <c r="K95" s="50" t="s">
        <v>82</v>
      </c>
      <c r="L95" s="51" t="s">
        <v>18</v>
      </c>
      <c r="M95" s="5"/>
      <c r="N95" s="59">
        <v>39155</v>
      </c>
      <c r="O95" s="6">
        <v>39164</v>
      </c>
      <c r="P95" s="8">
        <v>40</v>
      </c>
      <c r="Q95" s="6"/>
      <c r="R95" s="6"/>
      <c r="S95" s="8"/>
      <c r="T95" s="30"/>
      <c r="U95" s="10" t="s">
        <v>129</v>
      </c>
      <c r="W95" s="69">
        <f t="shared" ca="1" si="15"/>
        <v>40</v>
      </c>
      <c r="X95" s="67">
        <f t="shared" ca="1" si="16"/>
        <v>0</v>
      </c>
      <c r="Y95" s="67">
        <f t="shared" ca="1" si="17"/>
        <v>0</v>
      </c>
    </row>
    <row r="96" spans="1:25" s="52" customFormat="1" ht="15" customHeight="1">
      <c r="A96" s="1"/>
      <c r="B96" s="2"/>
      <c r="C96" s="2"/>
      <c r="D96" s="2"/>
      <c r="E96" s="3"/>
      <c r="F96" s="28"/>
      <c r="G96" s="42"/>
      <c r="H96" s="34"/>
      <c r="I96" s="34"/>
      <c r="J96" s="34"/>
      <c r="K96" s="50"/>
      <c r="L96" s="50"/>
      <c r="M96" s="5"/>
      <c r="N96" s="59"/>
      <c r="O96" s="59"/>
      <c r="P96" s="8"/>
      <c r="Q96" s="6"/>
      <c r="R96" s="7"/>
      <c r="S96" s="8"/>
      <c r="T96" s="30"/>
      <c r="U96" s="10"/>
      <c r="W96" s="69" t="str">
        <f t="shared" ca="1" si="15"/>
        <v/>
      </c>
      <c r="X96" s="67" t="str">
        <f t="shared" ca="1" si="16"/>
        <v/>
      </c>
      <c r="Y96" s="67" t="str">
        <f t="shared" ca="1" si="17"/>
        <v/>
      </c>
    </row>
    <row r="97" spans="1:26" s="52" customFormat="1" ht="15" customHeight="1">
      <c r="A97" s="1">
        <v>2</v>
      </c>
      <c r="B97" s="2">
        <v>14</v>
      </c>
      <c r="C97" s="2"/>
      <c r="D97" s="2"/>
      <c r="E97" s="3"/>
      <c r="F97" s="54" t="s">
        <v>113</v>
      </c>
      <c r="G97" s="42" t="s">
        <v>59</v>
      </c>
      <c r="H97" s="42"/>
      <c r="I97" s="42"/>
      <c r="J97" s="42"/>
      <c r="K97" s="50" t="s">
        <v>82</v>
      </c>
      <c r="L97" s="51" t="s">
        <v>18</v>
      </c>
      <c r="M97" s="5"/>
      <c r="N97" s="59">
        <v>39155</v>
      </c>
      <c r="O97" s="59">
        <v>39202</v>
      </c>
      <c r="P97" s="8">
        <v>24</v>
      </c>
      <c r="Q97" s="6"/>
      <c r="R97" s="6"/>
      <c r="S97" s="8"/>
      <c r="T97" s="30"/>
      <c r="U97" s="10" t="s">
        <v>129</v>
      </c>
      <c r="W97" s="69" t="e">
        <f ca="1">IF(#REF!="","",IF(#REF!&lt;=TODAY(),#REF!,IF(#REF!&lt;=TODAY(),DAYS360(#REF!,TODAY())/DAYS360(#REF!,#REF!)*#REF!,0)))</f>
        <v>#REF!</v>
      </c>
      <c r="X97" s="67" t="e">
        <f ca="1">IF(#REF!="","",IF($Q97&lt;=TODAY(),#REF!*IF($T97&lt;&gt;"",$T97,0),0))</f>
        <v>#REF!</v>
      </c>
      <c r="Y97" s="67" t="e">
        <f ca="1">IF(#REF!="","",IF($Q97&lt;=TODAY(),IF($S97&lt;&gt;"",$S97,#REF!*IF($T97&lt;&gt;"",$T97,0)),0))</f>
        <v>#REF!</v>
      </c>
    </row>
    <row r="98" spans="1:26" s="52" customFormat="1" ht="15" customHeight="1">
      <c r="A98" s="1"/>
      <c r="B98" s="2"/>
      <c r="C98" s="2"/>
      <c r="D98" s="2"/>
      <c r="E98" s="3"/>
      <c r="F98" s="54"/>
      <c r="G98" s="42"/>
      <c r="H98" s="42"/>
      <c r="I98" s="42"/>
      <c r="J98" s="42"/>
      <c r="K98" s="50"/>
      <c r="L98" s="51"/>
      <c r="M98" s="5"/>
      <c r="N98" s="6"/>
      <c r="O98" s="6"/>
      <c r="P98" s="8"/>
      <c r="Q98" s="6"/>
      <c r="R98" s="7"/>
      <c r="S98" s="8"/>
      <c r="T98" s="30"/>
      <c r="U98" s="10"/>
      <c r="W98" s="69" t="str">
        <f t="shared" ref="W98:W109" ca="1" si="18">IF($O98="","",IF($O98&lt;=TODAY(),$P98,IF($N98&lt;=TODAY(),DAYS360($N98,TODAY())/DAYS360($N98,$O98)*$P98,0)))</f>
        <v/>
      </c>
      <c r="X98" s="67" t="str">
        <f t="shared" ref="X98:X109" ca="1" si="19">IF($O98="","",IF($Q98&lt;=TODAY(),$P98*IF($T98&lt;&gt;"",$T98,0),0))</f>
        <v/>
      </c>
      <c r="Y98" s="67" t="str">
        <f t="shared" ref="Y98:Y109" ca="1" si="20">IF($O98="","",IF($Q98&lt;=TODAY(),IF($S98&lt;&gt;"",$S98,$P98*IF($T98&lt;&gt;"",$T98,0)),0))</f>
        <v/>
      </c>
    </row>
    <row r="99" spans="1:26" s="52" customFormat="1" ht="15" customHeight="1">
      <c r="A99" s="1"/>
      <c r="B99" s="2"/>
      <c r="C99" s="2"/>
      <c r="D99" s="2"/>
      <c r="E99" s="3"/>
      <c r="F99" s="28" t="s">
        <v>52</v>
      </c>
      <c r="G99" s="42"/>
      <c r="H99" s="34"/>
      <c r="I99" s="34"/>
      <c r="J99" s="34"/>
      <c r="K99" s="50"/>
      <c r="L99" s="50"/>
      <c r="M99" s="5"/>
      <c r="N99" s="6"/>
      <c r="O99" s="6"/>
      <c r="P99" s="8"/>
      <c r="Q99" s="6"/>
      <c r="R99" s="7"/>
      <c r="S99" s="8"/>
      <c r="T99" s="30"/>
      <c r="U99" s="10"/>
      <c r="W99" s="69" t="str">
        <f t="shared" ca="1" si="18"/>
        <v/>
      </c>
      <c r="X99" s="67" t="str">
        <f t="shared" ca="1" si="19"/>
        <v/>
      </c>
      <c r="Y99" s="67" t="str">
        <f t="shared" ca="1" si="20"/>
        <v/>
      </c>
    </row>
    <row r="100" spans="1:26" s="52" customFormat="1" ht="15" customHeight="1">
      <c r="A100" s="1">
        <v>3</v>
      </c>
      <c r="B100" s="2">
        <v>1</v>
      </c>
      <c r="C100" s="2"/>
      <c r="D100" s="2"/>
      <c r="E100" s="3"/>
      <c r="F100" s="54" t="s">
        <v>39</v>
      </c>
      <c r="G100" s="34"/>
      <c r="H100" s="34"/>
      <c r="I100" s="34"/>
      <c r="J100" s="34"/>
      <c r="K100" s="51" t="s">
        <v>36</v>
      </c>
      <c r="L100" s="51"/>
      <c r="M100" s="47"/>
      <c r="N100" s="59">
        <v>39157</v>
      </c>
      <c r="O100" s="59">
        <v>39174</v>
      </c>
      <c r="P100" s="8">
        <v>80</v>
      </c>
      <c r="Q100" s="6"/>
      <c r="R100" s="6"/>
      <c r="S100" s="8"/>
      <c r="T100" s="30"/>
      <c r="U100" s="10" t="s">
        <v>129</v>
      </c>
      <c r="W100" s="69">
        <f t="shared" ca="1" si="18"/>
        <v>80</v>
      </c>
      <c r="X100" s="67">
        <f t="shared" ca="1" si="19"/>
        <v>0</v>
      </c>
      <c r="Y100" s="67">
        <f t="shared" ca="1" si="20"/>
        <v>0</v>
      </c>
    </row>
    <row r="101" spans="1:26" s="52" customFormat="1" ht="15" customHeight="1">
      <c r="A101" s="1">
        <v>3</v>
      </c>
      <c r="B101" s="2">
        <v>2</v>
      </c>
      <c r="C101" s="2"/>
      <c r="D101" s="2"/>
      <c r="E101" s="3"/>
      <c r="F101" s="54" t="s">
        <v>40</v>
      </c>
      <c r="G101" s="34"/>
      <c r="H101" s="34"/>
      <c r="I101" s="34"/>
      <c r="J101" s="34"/>
      <c r="K101" s="51" t="s">
        <v>36</v>
      </c>
      <c r="L101" s="51"/>
      <c r="M101" s="47"/>
      <c r="N101" s="59">
        <v>39167</v>
      </c>
      <c r="O101" s="59">
        <v>39175</v>
      </c>
      <c r="P101" s="8">
        <v>40</v>
      </c>
      <c r="Q101" s="6"/>
      <c r="R101" s="59"/>
      <c r="S101" s="8"/>
      <c r="T101" s="62"/>
      <c r="U101" s="10" t="s">
        <v>130</v>
      </c>
      <c r="W101" s="69">
        <f t="shared" ca="1" si="18"/>
        <v>40</v>
      </c>
      <c r="X101" s="67">
        <f t="shared" ca="1" si="19"/>
        <v>0</v>
      </c>
      <c r="Y101" s="67">
        <f t="shared" ca="1" si="20"/>
        <v>0</v>
      </c>
    </row>
    <row r="102" spans="1:26" s="52" customFormat="1" ht="15" customHeight="1">
      <c r="A102" s="1">
        <v>3</v>
      </c>
      <c r="B102" s="2">
        <v>3</v>
      </c>
      <c r="C102" s="2"/>
      <c r="D102" s="2"/>
      <c r="E102" s="3"/>
      <c r="F102" s="54" t="s">
        <v>41</v>
      </c>
      <c r="G102" s="34"/>
      <c r="H102" s="34"/>
      <c r="I102" s="34"/>
      <c r="J102" s="34"/>
      <c r="K102" s="51" t="s">
        <v>36</v>
      </c>
      <c r="L102" s="51"/>
      <c r="M102" s="47"/>
      <c r="N102" s="59">
        <v>39175</v>
      </c>
      <c r="O102" s="59">
        <v>39178</v>
      </c>
      <c r="P102" s="8">
        <v>40</v>
      </c>
      <c r="Q102" s="6"/>
      <c r="R102" s="59"/>
      <c r="S102" s="8"/>
      <c r="T102" s="62"/>
      <c r="U102" s="10" t="s">
        <v>131</v>
      </c>
      <c r="W102" s="69">
        <f t="shared" ca="1" si="18"/>
        <v>40</v>
      </c>
      <c r="X102" s="67">
        <f t="shared" ca="1" si="19"/>
        <v>0</v>
      </c>
      <c r="Y102" s="67">
        <f t="shared" ca="1" si="20"/>
        <v>0</v>
      </c>
    </row>
    <row r="103" spans="1:26" s="52" customFormat="1" ht="15" customHeight="1">
      <c r="A103" s="1">
        <v>3</v>
      </c>
      <c r="B103" s="2">
        <v>4</v>
      </c>
      <c r="C103" s="2"/>
      <c r="D103" s="2"/>
      <c r="E103" s="3"/>
      <c r="F103" s="54" t="s">
        <v>98</v>
      </c>
      <c r="G103" s="34"/>
      <c r="H103" s="34"/>
      <c r="I103" s="34"/>
      <c r="J103" s="34"/>
      <c r="K103" s="51" t="s">
        <v>36</v>
      </c>
      <c r="L103" s="51"/>
      <c r="M103" s="47"/>
      <c r="N103" s="59">
        <v>39175</v>
      </c>
      <c r="O103" s="59">
        <v>39178</v>
      </c>
      <c r="P103" s="8">
        <v>160</v>
      </c>
      <c r="Q103" s="6"/>
      <c r="R103" s="59"/>
      <c r="S103" s="8"/>
      <c r="T103" s="62"/>
      <c r="U103" s="10" t="s">
        <v>130</v>
      </c>
      <c r="W103" s="69">
        <f t="shared" ca="1" si="18"/>
        <v>160</v>
      </c>
      <c r="X103" s="67">
        <f t="shared" ca="1" si="19"/>
        <v>0</v>
      </c>
      <c r="Y103" s="67">
        <f t="shared" ca="1" si="20"/>
        <v>0</v>
      </c>
    </row>
    <row r="104" spans="1:26" s="52" customFormat="1" ht="15" customHeight="1">
      <c r="A104" s="1">
        <v>3</v>
      </c>
      <c r="B104" s="2">
        <v>5</v>
      </c>
      <c r="C104" s="2"/>
      <c r="D104" s="2"/>
      <c r="E104" s="3"/>
      <c r="F104" s="54" t="s">
        <v>42</v>
      </c>
      <c r="G104" s="34"/>
      <c r="H104" s="34"/>
      <c r="I104" s="34"/>
      <c r="J104" s="34"/>
      <c r="K104" s="51" t="s">
        <v>36</v>
      </c>
      <c r="L104" s="51"/>
      <c r="M104" s="47"/>
      <c r="N104" s="59">
        <v>39175</v>
      </c>
      <c r="O104" s="59">
        <v>39178</v>
      </c>
      <c r="P104" s="8">
        <v>80</v>
      </c>
      <c r="Q104" s="6"/>
      <c r="R104" s="59"/>
      <c r="S104" s="8"/>
      <c r="T104" s="62"/>
      <c r="U104" s="10" t="s">
        <v>131</v>
      </c>
      <c r="W104" s="69">
        <f t="shared" ca="1" si="18"/>
        <v>80</v>
      </c>
      <c r="X104" s="67">
        <f t="shared" ca="1" si="19"/>
        <v>0</v>
      </c>
      <c r="Y104" s="67">
        <f t="shared" ca="1" si="20"/>
        <v>0</v>
      </c>
    </row>
    <row r="105" spans="1:26" s="52" customFormat="1" ht="15" customHeight="1">
      <c r="A105" s="1"/>
      <c r="B105" s="2"/>
      <c r="C105" s="2"/>
      <c r="D105" s="2"/>
      <c r="E105" s="3"/>
      <c r="F105" s="54"/>
      <c r="G105" s="42"/>
      <c r="H105" s="42"/>
      <c r="I105" s="42"/>
      <c r="J105" s="42"/>
      <c r="K105" s="50"/>
      <c r="L105" s="51"/>
      <c r="M105" s="5"/>
      <c r="N105" s="6"/>
      <c r="O105" s="6"/>
      <c r="P105" s="8"/>
      <c r="Q105" s="6"/>
      <c r="R105" s="7"/>
      <c r="S105" s="8"/>
      <c r="T105" s="30"/>
      <c r="U105" s="10"/>
      <c r="W105" s="69" t="str">
        <f t="shared" ca="1" si="18"/>
        <v/>
      </c>
      <c r="X105" s="67" t="str">
        <f t="shared" ca="1" si="19"/>
        <v/>
      </c>
      <c r="Y105" s="67" t="str">
        <f t="shared" ca="1" si="20"/>
        <v/>
      </c>
    </row>
    <row r="106" spans="1:26" s="52" customFormat="1" ht="15" customHeight="1">
      <c r="A106" s="1"/>
      <c r="B106" s="2"/>
      <c r="C106" s="2"/>
      <c r="D106" s="2"/>
      <c r="E106" s="3"/>
      <c r="F106" s="28" t="s">
        <v>118</v>
      </c>
      <c r="G106" s="42"/>
      <c r="H106" s="34"/>
      <c r="I106" s="34"/>
      <c r="J106" s="34"/>
      <c r="K106" s="50"/>
      <c r="L106" s="50"/>
      <c r="M106" s="5"/>
      <c r="N106" s="6"/>
      <c r="O106" s="6"/>
      <c r="P106" s="8"/>
      <c r="Q106" s="6"/>
      <c r="R106" s="7"/>
      <c r="S106" s="8"/>
      <c r="T106" s="30"/>
      <c r="U106" s="10"/>
      <c r="W106" s="69" t="str">
        <f t="shared" ca="1" si="18"/>
        <v/>
      </c>
      <c r="X106" s="67" t="str">
        <f t="shared" ca="1" si="19"/>
        <v/>
      </c>
      <c r="Y106" s="67" t="str">
        <f t="shared" ca="1" si="20"/>
        <v/>
      </c>
    </row>
    <row r="107" spans="1:26" s="52" customFormat="1" ht="15" customHeight="1">
      <c r="A107" s="1">
        <v>4</v>
      </c>
      <c r="B107" s="2">
        <v>1</v>
      </c>
      <c r="C107" s="2"/>
      <c r="D107" s="2"/>
      <c r="E107" s="3"/>
      <c r="F107" s="104" t="s">
        <v>122</v>
      </c>
      <c r="G107" s="34"/>
      <c r="H107" s="34"/>
      <c r="I107" s="34"/>
      <c r="J107" s="34"/>
      <c r="K107" s="51"/>
      <c r="L107" s="51"/>
      <c r="M107" s="47"/>
      <c r="N107" s="59">
        <v>39188</v>
      </c>
      <c r="O107" s="59">
        <v>39202</v>
      </c>
      <c r="P107" s="8">
        <v>10</v>
      </c>
      <c r="Q107" s="6"/>
      <c r="R107" s="6"/>
      <c r="S107" s="8"/>
      <c r="T107" s="30"/>
      <c r="U107" s="10" t="s">
        <v>133</v>
      </c>
      <c r="W107" s="69">
        <f t="shared" ca="1" si="18"/>
        <v>10</v>
      </c>
      <c r="X107" s="67">
        <f t="shared" ca="1" si="19"/>
        <v>0</v>
      </c>
      <c r="Y107" s="67">
        <f t="shared" ca="1" si="20"/>
        <v>0</v>
      </c>
    </row>
    <row r="108" spans="1:26" s="52" customFormat="1" ht="15" customHeight="1">
      <c r="A108" s="1">
        <v>4</v>
      </c>
      <c r="B108" s="2">
        <v>2</v>
      </c>
      <c r="C108" s="2"/>
      <c r="D108" s="2"/>
      <c r="E108" s="3"/>
      <c r="F108" s="104" t="s">
        <v>121</v>
      </c>
      <c r="G108" s="34"/>
      <c r="H108" s="34"/>
      <c r="I108" s="34"/>
      <c r="J108" s="34"/>
      <c r="K108" s="51"/>
      <c r="L108" s="51"/>
      <c r="M108" s="47"/>
      <c r="N108" s="59">
        <v>39188</v>
      </c>
      <c r="O108" s="59">
        <v>39202</v>
      </c>
      <c r="P108" s="8">
        <v>10</v>
      </c>
      <c r="Q108" s="6"/>
      <c r="R108" s="59"/>
      <c r="S108" s="8"/>
      <c r="T108" s="62"/>
      <c r="U108" s="10" t="s">
        <v>133</v>
      </c>
      <c r="W108" s="69">
        <f t="shared" ca="1" si="18"/>
        <v>10</v>
      </c>
      <c r="X108" s="67">
        <f t="shared" ca="1" si="19"/>
        <v>0</v>
      </c>
      <c r="Y108" s="67">
        <f t="shared" ca="1" si="20"/>
        <v>0</v>
      </c>
    </row>
    <row r="109" spans="1:26" s="52" customFormat="1" ht="15" customHeight="1">
      <c r="A109" s="1">
        <v>4</v>
      </c>
      <c r="B109" s="2">
        <v>3</v>
      </c>
      <c r="C109" s="2"/>
      <c r="D109" s="2"/>
      <c r="E109" s="3"/>
      <c r="F109" s="104" t="s">
        <v>120</v>
      </c>
      <c r="G109" s="34"/>
      <c r="H109" s="34"/>
      <c r="I109" s="34"/>
      <c r="J109" s="34"/>
      <c r="K109" s="51"/>
      <c r="L109" s="51"/>
      <c r="M109" s="47"/>
      <c r="N109" s="59">
        <v>39188</v>
      </c>
      <c r="O109" s="59">
        <v>39202</v>
      </c>
      <c r="P109" s="8">
        <v>16</v>
      </c>
      <c r="Q109" s="6"/>
      <c r="R109" s="59"/>
      <c r="S109" s="8"/>
      <c r="T109" s="62"/>
      <c r="U109" s="10" t="s">
        <v>119</v>
      </c>
      <c r="W109" s="69">
        <f t="shared" ca="1" si="18"/>
        <v>16</v>
      </c>
      <c r="X109" s="67">
        <f t="shared" ca="1" si="19"/>
        <v>0</v>
      </c>
      <c r="Y109" s="67">
        <f t="shared" ca="1" si="20"/>
        <v>0</v>
      </c>
    </row>
    <row r="110" spans="1:26" s="52" customFormat="1" ht="15" customHeight="1">
      <c r="A110" s="1"/>
      <c r="B110" s="2"/>
      <c r="C110" s="2"/>
      <c r="D110" s="2"/>
      <c r="E110" s="3"/>
      <c r="F110" s="28"/>
      <c r="G110" s="34"/>
      <c r="H110" s="34"/>
      <c r="I110" s="34"/>
      <c r="J110" s="34"/>
      <c r="K110" s="11"/>
      <c r="L110" s="11"/>
      <c r="M110" s="5"/>
      <c r="N110" s="58"/>
      <c r="O110" s="64" t="s">
        <v>43</v>
      </c>
      <c r="P110" s="65">
        <f>SUM(P6:P109)</f>
        <v>2392</v>
      </c>
      <c r="Q110" s="6"/>
      <c r="R110" s="6"/>
      <c r="S110" s="8"/>
      <c r="T110" s="30"/>
      <c r="U110" s="10"/>
      <c r="W110" s="70"/>
      <c r="X110" s="53"/>
      <c r="Y110" s="53"/>
    </row>
    <row r="111" spans="1:26" s="84" customFormat="1" ht="15" customHeight="1">
      <c r="A111" s="72"/>
      <c r="B111" s="73"/>
      <c r="C111" s="73"/>
      <c r="D111" s="73"/>
      <c r="E111" s="74"/>
      <c r="F111" s="75"/>
      <c r="G111" s="76"/>
      <c r="H111" s="76"/>
      <c r="I111" s="76"/>
      <c r="J111" s="76"/>
      <c r="K111" s="77"/>
      <c r="L111" s="77"/>
      <c r="M111" s="78"/>
      <c r="N111" s="79"/>
      <c r="O111" s="79"/>
      <c r="P111" s="80">
        <f>P110/160</f>
        <v>14.95</v>
      </c>
      <c r="Q111" s="81" t="s">
        <v>44</v>
      </c>
      <c r="R111" s="81"/>
      <c r="S111" s="80"/>
      <c r="T111" s="82"/>
      <c r="U111" s="83"/>
      <c r="W111" s="85"/>
    </row>
    <row r="112" spans="1:26" s="52" customFormat="1" ht="15" customHeight="1">
      <c r="A112" s="1"/>
      <c r="B112" s="2"/>
      <c r="C112" s="2"/>
      <c r="D112" s="2"/>
      <c r="E112" s="3"/>
      <c r="F112" s="28"/>
      <c r="G112" s="34"/>
      <c r="H112" s="34"/>
      <c r="I112" s="34"/>
      <c r="J112" s="34"/>
      <c r="K112" s="11"/>
      <c r="L112" s="11"/>
      <c r="M112" s="5"/>
      <c r="N112" s="58"/>
      <c r="O112" s="58"/>
      <c r="P112" s="8"/>
      <c r="Q112" s="6"/>
      <c r="R112" s="6"/>
      <c r="S112" s="8"/>
      <c r="T112" s="30"/>
      <c r="U112" s="10"/>
      <c r="W112" s="70" t="s">
        <v>45</v>
      </c>
      <c r="X112" s="53" t="s">
        <v>46</v>
      </c>
      <c r="Y112" s="53" t="s">
        <v>47</v>
      </c>
      <c r="Z112" s="53" t="s">
        <v>48</v>
      </c>
    </row>
    <row r="113" spans="1:26" s="52" customFormat="1" ht="15" customHeight="1">
      <c r="A113" s="1"/>
      <c r="B113" s="2"/>
      <c r="C113" s="2"/>
      <c r="D113" s="2"/>
      <c r="E113" s="3"/>
      <c r="F113" s="28"/>
      <c r="G113" s="34"/>
      <c r="H113" s="34"/>
      <c r="I113" s="34"/>
      <c r="J113" s="34"/>
      <c r="K113" s="11"/>
      <c r="L113" s="11"/>
      <c r="M113" s="5"/>
      <c r="N113" s="58"/>
      <c r="O113" s="58"/>
      <c r="P113" s="8"/>
      <c r="Q113" s="6"/>
      <c r="R113" s="6"/>
      <c r="S113" s="8"/>
      <c r="T113" s="30"/>
      <c r="U113" s="10"/>
      <c r="W113" s="70" t="e">
        <f ca="1">SUM(W7:W111)</f>
        <v>#REF!</v>
      </c>
      <c r="X113" s="53" t="e">
        <f ca="1">SUM(X7:X111)</f>
        <v>#REF!</v>
      </c>
      <c r="Y113" s="53" t="e">
        <f ca="1">SUM(Y7:Y111)</f>
        <v>#REF!</v>
      </c>
      <c r="Z113" s="53" t="e">
        <f ca="1">X113-W113</f>
        <v>#REF!</v>
      </c>
    </row>
    <row r="114" spans="1:26" s="52" customFormat="1" ht="15" customHeight="1">
      <c r="A114" s="1"/>
      <c r="B114" s="2"/>
      <c r="C114" s="2"/>
      <c r="D114" s="2"/>
      <c r="E114" s="3"/>
      <c r="F114" s="54"/>
      <c r="G114" s="34"/>
      <c r="H114" s="34"/>
      <c r="I114" s="34"/>
      <c r="J114" s="34"/>
      <c r="K114" s="50"/>
      <c r="L114" s="50"/>
      <c r="M114" s="5"/>
      <c r="N114" s="59"/>
      <c r="O114" s="59"/>
      <c r="P114" s="8"/>
      <c r="Q114" s="6"/>
      <c r="R114" s="6"/>
      <c r="S114" s="8"/>
      <c r="T114" s="30"/>
      <c r="U114" s="10"/>
      <c r="W114" s="71"/>
      <c r="X114" s="4"/>
      <c r="Y114" s="4"/>
    </row>
    <row r="115" spans="1:26">
      <c r="N115" s="52"/>
      <c r="O115" s="52"/>
      <c r="P115" s="52"/>
      <c r="Q115" s="52"/>
      <c r="R115" s="52"/>
      <c r="S115" s="52"/>
      <c r="T115" s="52"/>
      <c r="U115" s="52"/>
      <c r="V115" s="52"/>
      <c r="W115" s="71"/>
    </row>
    <row r="116" spans="1:26">
      <c r="N116" s="52"/>
      <c r="O116" s="52"/>
      <c r="P116" s="52"/>
      <c r="Q116" s="52"/>
      <c r="R116" s="52"/>
      <c r="S116" s="52"/>
      <c r="T116" s="52"/>
      <c r="U116" s="52"/>
      <c r="V116" s="52"/>
      <c r="W116" s="71"/>
    </row>
    <row r="117" spans="1:26">
      <c r="N117" s="52"/>
      <c r="O117" s="52"/>
      <c r="P117" s="52"/>
      <c r="Q117" s="52"/>
      <c r="R117" s="52"/>
      <c r="S117" s="52"/>
      <c r="T117" s="52"/>
      <c r="U117" s="52"/>
      <c r="V117" s="52"/>
      <c r="W117" s="71"/>
    </row>
    <row r="118" spans="1:26">
      <c r="N118" s="52"/>
      <c r="O118" s="52"/>
      <c r="P118" s="52"/>
      <c r="Q118" s="52"/>
      <c r="R118" s="52"/>
      <c r="S118" s="52"/>
      <c r="T118" s="52"/>
      <c r="U118" s="52"/>
      <c r="V118" s="52"/>
      <c r="W118" s="71"/>
    </row>
  </sheetData>
  <autoFilter ref="L1:L118"/>
  <mergeCells count="11">
    <mergeCell ref="L4:L5"/>
    <mergeCell ref="K4:K5"/>
    <mergeCell ref="U1:U2"/>
    <mergeCell ref="U4:U5"/>
    <mergeCell ref="N4:P4"/>
    <mergeCell ref="Q4:S4"/>
    <mergeCell ref="M4:M5"/>
    <mergeCell ref="T4:T5"/>
    <mergeCell ref="A1:M2"/>
    <mergeCell ref="A4:E5"/>
    <mergeCell ref="F4:F5"/>
  </mergeCells>
  <phoneticPr fontId="2"/>
  <printOptions horizontalCentered="1"/>
  <pageMargins left="0.39370078740157483" right="0.39370078740157483" top="0.59055118110236227" bottom="0.59055118110236227" header="0.31496062992125984" footer="0.31496062992125984"/>
  <pageSetup paperSize="9" scale="60" fitToHeight="0" orientation="landscape" r:id="rId1"/>
  <headerFooter alignWithMargins="0">
    <oddHeader>&amp;C&amp;14&amp;UeMuSC　開発　WBS　【&amp;A】&amp;Ras of &amp;D</oddHeader>
    <oddFooter>&amp;P / &amp;N ページ</oddFooter>
  </headerFooter>
  <drawing r:id="rId2"/>
  <legacyDrawing r:id="rId3"/>
  <oleObjects>
    <mc:AlternateContent xmlns:mc="http://schemas.openxmlformats.org/markup-compatibility/2006">
      <mc:Choice Requires="x14">
        <oleObject progId="PBrush" shapeId="19460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68580</xdr:rowOff>
              </from>
              <to>
                <xdr:col>3</xdr:col>
                <xdr:colOff>175260</xdr:colOff>
                <xdr:row>1</xdr:row>
                <xdr:rowOff>182880</xdr:rowOff>
              </to>
            </anchor>
          </objectPr>
        </oleObject>
      </mc:Choice>
      <mc:Fallback>
        <oleObject progId="PBrush" shapeId="19460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2"/>
  <sheetViews>
    <sheetView showGridLines="0" workbookViewId="0">
      <selection activeCell="F11" sqref="F11"/>
    </sheetView>
  </sheetViews>
  <sheetFormatPr defaultColWidth="8.88671875" defaultRowHeight="15.6"/>
  <cols>
    <col min="1" max="1" width="2.109375" style="117" customWidth="1"/>
    <col min="2" max="2" width="5.21875" style="117" bestFit="1" customWidth="1"/>
    <col min="3" max="3" width="13.88671875" style="117" customWidth="1"/>
    <col min="4" max="4" width="17.77734375" style="117" customWidth="1"/>
    <col min="5" max="6" width="16.21875" style="117" customWidth="1"/>
    <col min="7" max="16384" width="8.88671875" style="117"/>
  </cols>
  <sheetData>
    <row r="2" spans="2:5">
      <c r="B2" s="226" t="s">
        <v>152</v>
      </c>
      <c r="C2" s="226" t="s">
        <v>211</v>
      </c>
      <c r="D2" s="226" t="s">
        <v>210</v>
      </c>
      <c r="E2" s="226" t="s">
        <v>212</v>
      </c>
    </row>
    <row r="3" spans="2:5">
      <c r="B3" s="227">
        <v>1</v>
      </c>
      <c r="C3" s="229">
        <v>43623</v>
      </c>
      <c r="D3" s="228" t="s">
        <v>208</v>
      </c>
      <c r="E3" s="230"/>
    </row>
    <row r="4" spans="2:5">
      <c r="B4" s="227">
        <v>2</v>
      </c>
      <c r="C4" s="229">
        <v>43661</v>
      </c>
      <c r="D4" s="228" t="s">
        <v>209</v>
      </c>
      <c r="E4" s="231"/>
    </row>
    <row r="5" spans="2:5">
      <c r="B5" s="227">
        <v>3</v>
      </c>
      <c r="C5" s="229"/>
      <c r="D5" s="228"/>
      <c r="E5" s="231"/>
    </row>
    <row r="6" spans="2:5">
      <c r="B6" s="227">
        <v>4</v>
      </c>
      <c r="C6" s="229"/>
      <c r="D6" s="228"/>
      <c r="E6" s="231"/>
    </row>
    <row r="7" spans="2:5">
      <c r="B7" s="227">
        <v>5</v>
      </c>
      <c r="C7" s="229"/>
      <c r="D7" s="228"/>
      <c r="E7" s="231"/>
    </row>
    <row r="8" spans="2:5">
      <c r="B8" s="227">
        <v>6</v>
      </c>
      <c r="C8" s="229"/>
      <c r="D8" s="228"/>
      <c r="E8" s="231"/>
    </row>
    <row r="9" spans="2:5">
      <c r="B9" s="227">
        <v>7</v>
      </c>
      <c r="C9" s="229"/>
      <c r="D9" s="228"/>
      <c r="E9" s="231"/>
    </row>
    <row r="10" spans="2:5">
      <c r="B10" s="227">
        <v>8</v>
      </c>
      <c r="C10" s="229"/>
      <c r="D10" s="228"/>
      <c r="E10" s="231"/>
    </row>
    <row r="11" spans="2:5">
      <c r="B11" s="227">
        <v>9</v>
      </c>
      <c r="C11" s="229"/>
      <c r="D11" s="228"/>
      <c r="E11" s="231"/>
    </row>
    <row r="12" spans="2:5">
      <c r="B12" s="227">
        <v>10</v>
      </c>
      <c r="C12" s="229"/>
      <c r="D12" s="228"/>
      <c r="E12" s="231"/>
    </row>
    <row r="13" spans="2:5">
      <c r="B13" s="227">
        <v>11</v>
      </c>
      <c r="C13" s="229"/>
      <c r="D13" s="228"/>
      <c r="E13" s="231"/>
    </row>
    <row r="14" spans="2:5">
      <c r="B14" s="227">
        <v>12</v>
      </c>
      <c r="C14" s="229"/>
      <c r="D14" s="228"/>
      <c r="E14" s="231"/>
    </row>
    <row r="15" spans="2:5">
      <c r="B15" s="227">
        <v>13</v>
      </c>
      <c r="C15" s="229"/>
      <c r="D15" s="228"/>
      <c r="E15" s="231"/>
    </row>
    <row r="16" spans="2:5">
      <c r="B16" s="227">
        <v>14</v>
      </c>
      <c r="C16" s="229"/>
      <c r="D16" s="228"/>
      <c r="E16" s="231"/>
    </row>
    <row r="17" spans="2:5">
      <c r="B17" s="227">
        <v>15</v>
      </c>
      <c r="C17" s="229"/>
      <c r="D17" s="228"/>
      <c r="E17" s="231"/>
    </row>
    <row r="18" spans="2:5">
      <c r="B18" s="227">
        <v>16</v>
      </c>
      <c r="C18" s="229"/>
      <c r="D18" s="228"/>
      <c r="E18" s="231"/>
    </row>
    <row r="19" spans="2:5">
      <c r="B19" s="227">
        <v>17</v>
      </c>
      <c r="C19" s="229"/>
      <c r="D19" s="228"/>
      <c r="E19" s="232"/>
    </row>
    <row r="20" spans="2:5">
      <c r="B20" s="227">
        <v>18</v>
      </c>
      <c r="C20" s="229"/>
      <c r="D20" s="228"/>
      <c r="E20" s="232"/>
    </row>
    <row r="21" spans="2:5">
      <c r="B21" s="227">
        <v>19</v>
      </c>
      <c r="C21" s="229"/>
      <c r="D21" s="228"/>
      <c r="E21" s="232"/>
    </row>
    <row r="22" spans="2:5">
      <c r="B22" s="227">
        <v>20</v>
      </c>
      <c r="C22" s="229"/>
      <c r="D22" s="228"/>
      <c r="E22" s="228"/>
    </row>
  </sheetData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WBS</vt:lpstr>
      <vt:lpstr>個人 (2)</vt:lpstr>
      <vt:lpstr>holiday</vt:lpstr>
      <vt:lpstr>'個人 (2)'!Print_Area</vt:lpstr>
      <vt:lpstr>'個人 (2)'!Print_Titles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Yuchun Wang (PSP)</cp:lastModifiedBy>
  <cp:lastPrinted>2010-11-29T06:03:32Z</cp:lastPrinted>
  <dcterms:created xsi:type="dcterms:W3CDTF">2004-10-04T09:57:44Z</dcterms:created>
  <dcterms:modified xsi:type="dcterms:W3CDTF">2019-11-19T05:55:45Z</dcterms:modified>
</cp:coreProperties>
</file>