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ile Server\Tree Sapling\03 Levi's\gitCube-levisProject\2019\武汉店\05 系统集成\LED信息\"/>
    </mc:Choice>
  </mc:AlternateContent>
  <bookViews>
    <workbookView xWindow="1080" yWindow="36" windowWidth="15960" windowHeight="18084"/>
  </bookViews>
  <sheets>
    <sheet name="option 1" sheetId="1" r:id="rId1"/>
  </sheets>
  <calcPr calcId="152511"/>
</workbook>
</file>

<file path=xl/calcChain.xml><?xml version="1.0" encoding="utf-8"?>
<calcChain xmlns="http://schemas.openxmlformats.org/spreadsheetml/2006/main">
  <c r="O51" i="1" l="1"/>
  <c r="N51" i="1"/>
  <c r="M51" i="1"/>
  <c r="L51" i="1"/>
  <c r="K51" i="1"/>
  <c r="J51" i="1"/>
  <c r="F49" i="1"/>
  <c r="F46" i="1"/>
  <c r="F45" i="1"/>
  <c r="F44" i="1"/>
  <c r="F43" i="1"/>
  <c r="F41" i="1"/>
  <c r="F40" i="1"/>
  <c r="F39" i="1"/>
  <c r="F37" i="1"/>
  <c r="F30" i="1"/>
  <c r="F28" i="1"/>
  <c r="F27" i="1"/>
  <c r="F25" i="1"/>
</calcChain>
</file>

<file path=xl/sharedStrings.xml><?xml version="1.0" encoding="utf-8"?>
<sst xmlns="http://schemas.openxmlformats.org/spreadsheetml/2006/main" count="220" uniqueCount="130">
  <si>
    <t>显示屏位置（mm）</t>
  </si>
  <si>
    <t>电源插（个）</t>
  </si>
  <si>
    <t>图纸尺寸
(mm)</t>
  </si>
  <si>
    <t>显示屏尺寸
（mm）</t>
  </si>
  <si>
    <t>面积
（m²）</t>
  </si>
  <si>
    <t>运行时峰值功率
（W）</t>
  </si>
  <si>
    <t>分辨率</t>
  </si>
  <si>
    <t>网线跳线
 (交换机-V8盒子)
（条）</t>
  </si>
  <si>
    <t>V8盒子数量
（个）</t>
  </si>
  <si>
    <t>电源线</t>
  </si>
  <si>
    <t>网线 (机柜-LED 屏幕)</t>
  </si>
  <si>
    <t>网线 (机柜-LED 配电箱)</t>
  </si>
  <si>
    <t>发送卡数量</t>
  </si>
  <si>
    <t>led（需要屏幕分辨率）</t>
  </si>
  <si>
    <t>画面要求</t>
  </si>
  <si>
    <t>描述</t>
  </si>
  <si>
    <t>注：推荐方案，还需要根据新的测量数据进行最终确定。</t>
  </si>
  <si>
    <t>原始</t>
  </si>
  <si>
    <t>分解后</t>
  </si>
  <si>
    <t>室外 P5</t>
  </si>
  <si>
    <t>A1</t>
  </si>
  <si>
    <t>5789*2964</t>
  </si>
  <si>
    <t>5760*2880</t>
  </si>
  <si>
    <t>1152*576</t>
  </si>
  <si>
    <t>4*6+1*4</t>
  </si>
  <si>
    <t>用2备1</t>
  </si>
  <si>
    <t>用1备1</t>
  </si>
  <si>
    <t>1张</t>
  </si>
  <si>
    <t>室外勾边屏 P5</t>
  </si>
  <si>
    <t>B1-1(主)</t>
  </si>
  <si>
    <t>18042*1000</t>
  </si>
  <si>
    <t>18042*960</t>
  </si>
  <si>
    <t>3608*192</t>
  </si>
  <si>
    <t>1688*192</t>
  </si>
  <si>
    <t>4*25+1*16</t>
  </si>
  <si>
    <t>用4备2</t>
  </si>
  <si>
    <t>5张</t>
  </si>
  <si>
    <t>根据画面参考，需要告诉切角角度，切角内边像素。</t>
  </si>
  <si>
    <t>B1-2</t>
  </si>
  <si>
    <t>1920*192</t>
  </si>
  <si>
    <t>B2</t>
  </si>
  <si>
    <t>7195*1000</t>
  </si>
  <si>
    <t>7195*960</t>
  </si>
  <si>
    <t>5.5</t>
  </si>
  <si>
    <t>1439*192</t>
  </si>
  <si>
    <t>B3-1(主)</t>
  </si>
  <si>
    <t>10674*1000</t>
  </si>
  <si>
    <t>10674*960</t>
  </si>
  <si>
    <t>8.2</t>
  </si>
  <si>
    <t>2134*192</t>
  </si>
  <si>
    <t>B3-2</t>
  </si>
  <si>
    <t>214*192</t>
  </si>
  <si>
    <r>
      <rPr>
        <sz val="11"/>
        <color indexed="8"/>
        <rFont val="等线"/>
        <charset val="134"/>
      </rPr>
      <t xml:space="preserve">   </t>
    </r>
    <r>
      <rPr>
        <sz val="11"/>
        <color indexed="8"/>
        <rFont val="微软雅黑"/>
        <family val="2"/>
        <charset val="134"/>
      </rPr>
      <t>P5</t>
    </r>
    <r>
      <rPr>
        <sz val="11"/>
        <color indexed="8"/>
        <rFont val="等线"/>
        <charset val="134"/>
      </rPr>
      <t xml:space="preserve">
</t>
    </r>
  </si>
  <si>
    <t>B4-1(主)</t>
  </si>
  <si>
    <t>16350*5500</t>
  </si>
  <si>
    <t>16320*5440</t>
  </si>
  <si>
    <t>71.0</t>
  </si>
  <si>
    <t>1088*3264</t>
  </si>
  <si>
    <t>1088*1080</t>
  </si>
  <si>
    <t>4*75+1*35</t>
  </si>
  <si>
    <t>用8备2</t>
  </si>
  <si>
    <t>4张</t>
  </si>
  <si>
    <t>根据画面参考，需要告诉切角角度，左上角为画面起始点，切角边像素也需要告诉</t>
  </si>
  <si>
    <t>P5</t>
  </si>
  <si>
    <t>B4-2</t>
  </si>
  <si>
    <t>1088*24</t>
  </si>
  <si>
    <t>P4</t>
  </si>
  <si>
    <t>B5-1(主)</t>
  </si>
  <si>
    <t>19975*800</t>
  </si>
  <si>
    <t>17644*896</t>
  </si>
  <si>
    <t>12.7</t>
  </si>
  <si>
    <t>4416*224</t>
  </si>
  <si>
    <t>1920*224</t>
  </si>
  <si>
    <t>3张</t>
  </si>
  <si>
    <t>B5-2</t>
  </si>
  <si>
    <t>B5-3</t>
  </si>
  <si>
    <t>576*224</t>
  </si>
  <si>
    <t>C1-1(主)</t>
  </si>
  <si>
    <t>17680*1000</t>
  </si>
  <si>
    <t>17680*960</t>
  </si>
  <si>
    <t>13.6</t>
  </si>
  <si>
    <t>3526*192</t>
  </si>
  <si>
    <t>1606*192</t>
  </si>
  <si>
    <t>C1-2</t>
  </si>
  <si>
    <t>C2</t>
  </si>
  <si>
    <t>7251*1000</t>
  </si>
  <si>
    <t>7251*960</t>
  </si>
  <si>
    <t>5.6</t>
  </si>
  <si>
    <t>1450*192</t>
  </si>
  <si>
    <t>C3</t>
  </si>
  <si>
    <t>5116*1000</t>
  </si>
  <si>
    <t>5116*960</t>
  </si>
  <si>
    <t>3.9</t>
  </si>
  <si>
    <t>1023*192</t>
  </si>
  <si>
    <t>C4-1(主)</t>
  </si>
  <si>
    <t>13056*1280</t>
  </si>
  <si>
    <t>13.4</t>
  </si>
  <si>
    <t>3264*320</t>
  </si>
  <si>
    <t>1920*320</t>
  </si>
  <si>
    <t>2张</t>
  </si>
  <si>
    <t>C4-2</t>
  </si>
  <si>
    <t>1344*320</t>
  </si>
  <si>
    <t>P3</t>
  </si>
  <si>
    <t>C5</t>
  </si>
  <si>
    <t>1700*2850</t>
  </si>
  <si>
    <t>1536*2688</t>
  </si>
  <si>
    <t>2.9</t>
  </si>
  <si>
    <t>512*896</t>
  </si>
  <si>
    <t>C6</t>
  </si>
  <si>
    <t>C7</t>
  </si>
  <si>
    <t>室内 1FP2</t>
  </si>
  <si>
    <t>E1-1(主)</t>
  </si>
  <si>
    <t>5216*3840</t>
  </si>
  <si>
    <t>13.2</t>
  </si>
  <si>
    <t>1920*2608</t>
  </si>
  <si>
    <t>1920*1080</t>
  </si>
  <si>
    <t>用12备2</t>
  </si>
  <si>
    <t>E1-2</t>
  </si>
  <si>
    <t>E1-3</t>
  </si>
  <si>
    <t>1920*448</t>
  </si>
  <si>
    <t>室内 2Fp2</t>
  </si>
  <si>
    <t>E2-1(主)</t>
  </si>
  <si>
    <t>3800*2680</t>
  </si>
  <si>
    <t>3584*2560</t>
  </si>
  <si>
    <t>6.0</t>
  </si>
  <si>
    <t>1792*1280</t>
  </si>
  <si>
    <t>1080*1920</t>
  </si>
  <si>
    <t>4*4+1*2.5</t>
  </si>
  <si>
    <t>E2-2</t>
  </si>
  <si>
    <t>712*1920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</si>
</sst>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"/>
    <numFmt numFmtId="177" formatCode="?.#&quot;个&quot;"/>
    <numFmt numFmtId="178" formatCode="?.#&quot;条&quot;"/>
  </numFmts>
  <fonts count="8" x14ac:knownFonts="1">
    <font>
      <sz val="11"/>
      <color indexed="8"/>
      <name val="等线"/>
    </font>
    <font>
      <b/>
      <sz val="11"/>
      <color indexed="8"/>
      <name val="微软雅黑"/>
      <family val="2"/>
      <charset val="134"/>
    </font>
    <font>
      <b/>
      <sz val="11"/>
      <color indexed="8"/>
      <name val="等线"/>
      <charset val="134"/>
    </font>
    <font>
      <sz val="11"/>
      <color indexed="8"/>
      <name val="微软雅黑"/>
      <family val="2"/>
      <charset val="134"/>
    </font>
    <font>
      <sz val="11"/>
      <color indexed="8"/>
      <name val="Arial Unicode MS"/>
      <family val="2"/>
      <charset val="134"/>
    </font>
    <font>
      <sz val="7"/>
      <color indexed="8"/>
      <name val="Arial Unicode MS"/>
      <family val="2"/>
      <charset val="134"/>
    </font>
    <font>
      <sz val="11"/>
      <color indexed="8"/>
      <name val="等线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0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10"/>
      </left>
      <right/>
      <top style="thin">
        <color indexed="8"/>
      </top>
      <bottom style="thin">
        <color indexed="10"/>
      </bottom>
      <diagonal/>
    </border>
    <border>
      <left/>
      <right/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58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NumberFormat="1" applyFont="1" applyFill="1" applyBorder="1" applyAlignment="1"/>
    <xf numFmtId="0" fontId="0" fillId="2" borderId="2" xfId="0" applyNumberFormat="1" applyFont="1" applyFill="1" applyBorder="1" applyAlignment="1"/>
    <xf numFmtId="0" fontId="0" fillId="2" borderId="3" xfId="0" applyNumberFormat="1" applyFont="1" applyFill="1" applyBorder="1" applyAlignment="1"/>
    <xf numFmtId="0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0" fontId="0" fillId="2" borderId="7" xfId="0" applyNumberFormat="1" applyFont="1" applyFill="1" applyBorder="1" applyAlignment="1"/>
    <xf numFmtId="0" fontId="0" fillId="2" borderId="8" xfId="0" applyNumberFormat="1" applyFont="1" applyFill="1" applyBorder="1" applyAlignment="1"/>
    <xf numFmtId="0" fontId="0" fillId="2" borderId="9" xfId="0" applyNumberFormat="1" applyFont="1" applyFill="1" applyBorder="1" applyAlignment="1"/>
    <xf numFmtId="49" fontId="1" fillId="2" borderId="13" xfId="0" applyNumberFormat="1" applyFont="1" applyFill="1" applyBorder="1" applyAlignment="1">
      <alignment horizontal="center" vertical="center" wrapText="1"/>
    </xf>
    <xf numFmtId="49" fontId="3" fillId="2" borderId="13" xfId="0" applyNumberFormat="1" applyFont="1" applyFill="1" applyBorder="1" applyAlignment="1">
      <alignment horizontal="left" vertical="center" wrapText="1"/>
    </xf>
    <xf numFmtId="49" fontId="4" fillId="2" borderId="13" xfId="0" applyNumberFormat="1" applyFont="1" applyFill="1" applyBorder="1" applyAlignment="1">
      <alignment horizontal="center" vertical="center"/>
    </xf>
    <xf numFmtId="0" fontId="4" fillId="2" borderId="13" xfId="0" applyNumberFormat="1" applyFont="1" applyFill="1" applyBorder="1" applyAlignment="1">
      <alignment horizontal="center" vertical="center"/>
    </xf>
    <xf numFmtId="49" fontId="0" fillId="2" borderId="13" xfId="0" applyNumberFormat="1" applyFont="1" applyFill="1" applyBorder="1" applyAlignment="1">
      <alignment vertical="center"/>
    </xf>
    <xf numFmtId="0" fontId="0" fillId="2" borderId="13" xfId="0" applyNumberFormat="1" applyFont="1" applyFill="1" applyBorder="1" applyAlignment="1">
      <alignment vertical="center"/>
    </xf>
    <xf numFmtId="0" fontId="0" fillId="2" borderId="13" xfId="0" applyNumberFormat="1" applyFont="1" applyFill="1" applyBorder="1" applyAlignment="1">
      <alignment horizontal="right" vertical="center"/>
    </xf>
    <xf numFmtId="176" fontId="0" fillId="2" borderId="13" xfId="0" applyNumberFormat="1" applyFont="1" applyFill="1" applyBorder="1" applyAlignment="1">
      <alignment vertical="center"/>
    </xf>
    <xf numFmtId="49" fontId="3" fillId="2" borderId="13" xfId="0" applyNumberFormat="1" applyFont="1" applyFill="1" applyBorder="1" applyAlignment="1">
      <alignment horizontal="center"/>
    </xf>
    <xf numFmtId="49" fontId="0" fillId="2" borderId="13" xfId="0" applyNumberFormat="1" applyFont="1" applyFill="1" applyBorder="1" applyAlignment="1">
      <alignment horizontal="right" vertical="center"/>
    </xf>
    <xf numFmtId="0" fontId="3" fillId="2" borderId="13" xfId="0" applyNumberFormat="1" applyFont="1" applyFill="1" applyBorder="1" applyAlignment="1">
      <alignment horizontal="center"/>
    </xf>
    <xf numFmtId="49" fontId="4" fillId="2" borderId="13" xfId="0" applyNumberFormat="1" applyFont="1" applyFill="1" applyBorder="1" applyAlignment="1">
      <alignment horizontal="center"/>
    </xf>
    <xf numFmtId="0" fontId="0" fillId="2" borderId="20" xfId="0" applyNumberFormat="1" applyFont="1" applyFill="1" applyBorder="1" applyAlignment="1"/>
    <xf numFmtId="0" fontId="4" fillId="2" borderId="21" xfId="0" applyNumberFormat="1" applyFont="1" applyFill="1" applyBorder="1" applyAlignment="1"/>
    <xf numFmtId="177" fontId="4" fillId="2" borderId="21" xfId="0" applyNumberFormat="1" applyFont="1" applyFill="1" applyBorder="1" applyAlignment="1">
      <alignment horizontal="center"/>
    </xf>
    <xf numFmtId="0" fontId="4" fillId="2" borderId="21" xfId="0" applyNumberFormat="1" applyFont="1" applyFill="1" applyBorder="1" applyAlignment="1">
      <alignment horizontal="center"/>
    </xf>
    <xf numFmtId="178" fontId="4" fillId="2" borderId="21" xfId="0" applyNumberFormat="1" applyFont="1" applyFill="1" applyBorder="1" applyAlignment="1">
      <alignment horizontal="center"/>
    </xf>
    <xf numFmtId="177" fontId="4" fillId="2" borderId="22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 vertical="center" wrapText="1"/>
    </xf>
    <xf numFmtId="49" fontId="1" fillId="2" borderId="18" xfId="0" applyNumberFormat="1" applyFont="1" applyFill="1" applyBorder="1" applyAlignment="1">
      <alignment horizontal="center" vertical="center" wrapText="1"/>
    </xf>
    <xf numFmtId="49" fontId="4" fillId="2" borderId="12" xfId="0" applyNumberFormat="1" applyFont="1" applyFill="1" applyBorder="1" applyAlignment="1">
      <alignment horizontal="center" vertical="center"/>
    </xf>
    <xf numFmtId="0" fontId="4" fillId="2" borderId="19" xfId="0" applyNumberFormat="1" applyFont="1" applyFill="1" applyBorder="1" applyAlignment="1">
      <alignment horizontal="center" vertical="center"/>
    </xf>
    <xf numFmtId="0" fontId="4" fillId="2" borderId="18" xfId="0" applyNumberFormat="1" applyFont="1" applyFill="1" applyBorder="1" applyAlignment="1">
      <alignment horizontal="center" vertical="center"/>
    </xf>
    <xf numFmtId="49" fontId="0" fillId="2" borderId="13" xfId="0" applyNumberFormat="1" applyFont="1" applyFill="1" applyBorder="1" applyAlignment="1">
      <alignment vertical="center"/>
    </xf>
    <xf numFmtId="0" fontId="0" fillId="2" borderId="13" xfId="0" applyNumberFormat="1" applyFont="1" applyFill="1" applyBorder="1" applyAlignment="1">
      <alignment vertical="center"/>
    </xf>
    <xf numFmtId="0" fontId="4" fillId="2" borderId="12" xfId="0" applyNumberFormat="1" applyFont="1" applyFill="1" applyBorder="1" applyAlignment="1">
      <alignment horizontal="center" vertical="center"/>
    </xf>
    <xf numFmtId="0" fontId="4" fillId="2" borderId="13" xfId="0" applyNumberFormat="1" applyFont="1" applyFill="1" applyBorder="1" applyAlignment="1">
      <alignment horizontal="center" vertical="center"/>
    </xf>
    <xf numFmtId="0" fontId="0" fillId="2" borderId="13" xfId="0" applyNumberFormat="1" applyFont="1" applyFill="1" applyBorder="1" applyAlignment="1"/>
    <xf numFmtId="49" fontId="1" fillId="2" borderId="13" xfId="0" applyNumberFormat="1" applyFont="1" applyFill="1" applyBorder="1" applyAlignment="1">
      <alignment horizontal="center" vertical="center" wrapText="1"/>
    </xf>
    <xf numFmtId="0" fontId="0" fillId="2" borderId="13" xfId="0" applyNumberFormat="1" applyFont="1" applyFill="1" applyBorder="1" applyAlignment="1">
      <alignment vertical="center" wrapText="1"/>
    </xf>
    <xf numFmtId="49" fontId="0" fillId="2" borderId="13" xfId="0" applyNumberFormat="1" applyFont="1" applyFill="1" applyBorder="1" applyAlignment="1">
      <alignment horizontal="right" vertical="center"/>
    </xf>
    <xf numFmtId="49" fontId="2" fillId="2" borderId="12" xfId="0" applyNumberFormat="1" applyFont="1" applyFill="1" applyBorder="1" applyAlignment="1">
      <alignment horizontal="center" vertical="center" wrapText="1"/>
    </xf>
    <xf numFmtId="0" fontId="0" fillId="2" borderId="18" xfId="0" applyNumberFormat="1" applyFont="1" applyFill="1" applyBorder="1" applyAlignment="1"/>
    <xf numFmtId="49" fontId="5" fillId="2" borderId="13" xfId="0" applyNumberFormat="1" applyFont="1" applyFill="1" applyBorder="1" applyAlignment="1">
      <alignment horizontal="center" vertical="center" wrapText="1"/>
    </xf>
    <xf numFmtId="49" fontId="4" fillId="2" borderId="13" xfId="0" applyNumberFormat="1" applyFont="1" applyFill="1" applyBorder="1" applyAlignment="1">
      <alignment horizontal="center" vertical="center"/>
    </xf>
    <xf numFmtId="176" fontId="0" fillId="2" borderId="13" xfId="0" applyNumberFormat="1" applyFont="1" applyFill="1" applyBorder="1" applyAlignment="1">
      <alignment vertical="center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15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49" fontId="1" fillId="2" borderId="17" xfId="0" applyNumberFormat="1" applyFont="1" applyFill="1" applyBorder="1" applyAlignment="1">
      <alignment horizontal="center" vertical="center" wrapText="1"/>
    </xf>
    <xf numFmtId="49" fontId="3" fillId="2" borderId="13" xfId="0" applyNumberFormat="1" applyFont="1" applyFill="1" applyBorder="1" applyAlignment="1">
      <alignment horizontal="left" vertical="center" wrapText="1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center" vertical="center"/>
    </xf>
    <xf numFmtId="0" fontId="3" fillId="2" borderId="13" xfId="0" applyNumberFormat="1" applyFont="1" applyFill="1" applyBorder="1" applyAlignment="1">
      <alignment horizontal="center"/>
    </xf>
    <xf numFmtId="0" fontId="0" fillId="2" borderId="13" xfId="0" applyNumberFormat="1" applyFont="1" applyFill="1" applyBorder="1" applyAlignment="1">
      <alignment horizontal="right" vertical="center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5</xdr:col>
      <xdr:colOff>1253039</xdr:colOff>
      <xdr:row>19</xdr:row>
      <xdr:rowOff>9731</xdr:rowOff>
    </xdr:to>
    <xdr:pic>
      <xdr:nvPicPr>
        <xdr:cNvPr id="2" name="image1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0" y="1"/>
          <a:ext cx="8949240" cy="377401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16</xdr:col>
      <xdr:colOff>387418</xdr:colOff>
      <xdr:row>47</xdr:row>
      <xdr:rowOff>241299</xdr:rowOff>
    </xdr:from>
    <xdr:to>
      <xdr:col>16</xdr:col>
      <xdr:colOff>935949</xdr:colOff>
      <xdr:row>49</xdr:row>
      <xdr:rowOff>158804</xdr:rowOff>
    </xdr:to>
    <xdr:pic>
      <xdr:nvPicPr>
        <xdr:cNvPr id="3" name="image2.png"/>
        <xdr:cNvPicPr>
          <a:picLocks noChangeAspect="1"/>
        </xdr:cNvPicPr>
      </xdr:nvPicPr>
      <xdr:blipFill>
        <a:blip xmlns:r="http://schemas.openxmlformats.org/officeDocument/2006/relationships" r:embed="rId2">
          <a:extLst/>
        </a:blip>
        <a:stretch>
          <a:fillRect/>
        </a:stretch>
      </xdr:blipFill>
      <xdr:spPr>
        <a:xfrm>
          <a:off x="23450618" y="10665459"/>
          <a:ext cx="548532" cy="40010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16</xdr:col>
      <xdr:colOff>439903</xdr:colOff>
      <xdr:row>29</xdr:row>
      <xdr:rowOff>149140</xdr:rowOff>
    </xdr:from>
    <xdr:to>
      <xdr:col>16</xdr:col>
      <xdr:colOff>996559</xdr:colOff>
      <xdr:row>32</xdr:row>
      <xdr:rowOff>79457</xdr:rowOff>
    </xdr:to>
    <xdr:pic>
      <xdr:nvPicPr>
        <xdr:cNvPr id="4" name="image3.png"/>
        <xdr:cNvPicPr>
          <a:picLocks noChangeAspect="1"/>
        </xdr:cNvPicPr>
      </xdr:nvPicPr>
      <xdr:blipFill>
        <a:blip xmlns:r="http://schemas.openxmlformats.org/officeDocument/2006/relationships" r:embed="rId3">
          <a:extLst/>
        </a:blip>
        <a:stretch>
          <a:fillRect/>
        </a:stretch>
      </xdr:blipFill>
      <xdr:spPr>
        <a:xfrm>
          <a:off x="23503103" y="6382301"/>
          <a:ext cx="556657" cy="61611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16</xdr:col>
      <xdr:colOff>295084</xdr:colOff>
      <xdr:row>36</xdr:row>
      <xdr:rowOff>156667</xdr:rowOff>
    </xdr:from>
    <xdr:to>
      <xdr:col>16</xdr:col>
      <xdr:colOff>1141378</xdr:colOff>
      <xdr:row>39</xdr:row>
      <xdr:rowOff>84628</xdr:rowOff>
    </xdr:to>
    <xdr:pic>
      <xdr:nvPicPr>
        <xdr:cNvPr id="5" name="image4.png"/>
        <xdr:cNvPicPr>
          <a:picLocks noChangeAspect="1"/>
        </xdr:cNvPicPr>
      </xdr:nvPicPr>
      <xdr:blipFill>
        <a:blip xmlns:r="http://schemas.openxmlformats.org/officeDocument/2006/relationships" r:embed="rId4">
          <a:extLst/>
        </a:blip>
        <a:stretch>
          <a:fillRect/>
        </a:stretch>
      </xdr:blipFill>
      <xdr:spPr>
        <a:xfrm>
          <a:off x="23358284" y="7990027"/>
          <a:ext cx="846295" cy="65186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16</xdr:col>
      <xdr:colOff>295084</xdr:colOff>
      <xdr:row>45</xdr:row>
      <xdr:rowOff>56246</xdr:rowOff>
    </xdr:from>
    <xdr:to>
      <xdr:col>16</xdr:col>
      <xdr:colOff>1141378</xdr:colOff>
      <xdr:row>47</xdr:row>
      <xdr:rowOff>168312</xdr:rowOff>
    </xdr:to>
    <xdr:pic>
      <xdr:nvPicPr>
        <xdr:cNvPr id="6" name="image5.png"/>
        <xdr:cNvPicPr>
          <a:picLocks noChangeAspect="1"/>
        </xdr:cNvPicPr>
      </xdr:nvPicPr>
      <xdr:blipFill>
        <a:blip xmlns:r="http://schemas.openxmlformats.org/officeDocument/2006/relationships" r:embed="rId5">
          <a:extLst/>
        </a:blip>
        <a:stretch>
          <a:fillRect/>
        </a:stretch>
      </xdr:blipFill>
      <xdr:spPr>
        <a:xfrm>
          <a:off x="23358284" y="9997806"/>
          <a:ext cx="846295" cy="5946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16</xdr:col>
      <xdr:colOff>295084</xdr:colOff>
      <xdr:row>24</xdr:row>
      <xdr:rowOff>203722</xdr:rowOff>
    </xdr:from>
    <xdr:to>
      <xdr:col>16</xdr:col>
      <xdr:colOff>1290119</xdr:colOff>
      <xdr:row>28</xdr:row>
      <xdr:rowOff>123933</xdr:rowOff>
    </xdr:to>
    <xdr:pic>
      <xdr:nvPicPr>
        <xdr:cNvPr id="7" name="image6.png"/>
        <xdr:cNvPicPr>
          <a:picLocks noChangeAspect="1"/>
        </xdr:cNvPicPr>
      </xdr:nvPicPr>
      <xdr:blipFill>
        <a:blip xmlns:r="http://schemas.openxmlformats.org/officeDocument/2006/relationships" r:embed="rId6">
          <a:extLst/>
        </a:blip>
        <a:stretch>
          <a:fillRect/>
        </a:stretch>
      </xdr:blipFill>
      <xdr:spPr>
        <a:xfrm>
          <a:off x="23358284" y="5230383"/>
          <a:ext cx="995036" cy="88541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abSelected="1" topLeftCell="H24" workbookViewId="0">
      <selection activeCell="L34" sqref="L34:L36"/>
    </sheetView>
  </sheetViews>
  <sheetFormatPr defaultColWidth="8.77734375" defaultRowHeight="15.6" customHeight="1" x14ac:dyDescent="0.25"/>
  <cols>
    <col min="1" max="1" width="31.44140625" style="1" customWidth="1"/>
    <col min="2" max="2" width="14.44140625" style="1" customWidth="1"/>
    <col min="3" max="19" width="18.33203125" style="1" customWidth="1"/>
    <col min="20" max="256" width="8.88671875" style="1" customWidth="1"/>
  </cols>
  <sheetData>
    <row r="1" spans="1:19" ht="15.6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15.6" customHeight="1" x14ac:dyDescent="0.25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7"/>
    </row>
    <row r="3" spans="1:19" ht="15.6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</row>
    <row r="4" spans="1:19" ht="15.6" customHeight="1" x14ac:dyDescent="0.2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7"/>
    </row>
    <row r="5" spans="1:19" ht="15.6" customHeight="1" x14ac:dyDescent="0.2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7"/>
    </row>
    <row r="6" spans="1:19" ht="15.6" customHeight="1" x14ac:dyDescent="0.2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</row>
    <row r="7" spans="1:19" ht="15.6" customHeight="1" x14ac:dyDescent="0.2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</row>
    <row r="8" spans="1:19" ht="15.6" customHeight="1" x14ac:dyDescent="0.2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</row>
    <row r="9" spans="1:19" ht="15.6" customHeight="1" x14ac:dyDescent="0.25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</row>
    <row r="10" spans="1:19" ht="15.6" customHeight="1" x14ac:dyDescent="0.25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</row>
    <row r="11" spans="1:19" ht="15.6" customHeight="1" x14ac:dyDescent="0.25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</row>
    <row r="12" spans="1:19" ht="15.6" customHeight="1" x14ac:dyDescent="0.25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7"/>
    </row>
    <row r="13" spans="1:19" ht="15.6" customHeight="1" x14ac:dyDescent="0.25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7"/>
    </row>
    <row r="14" spans="1:19" ht="15.6" customHeight="1" x14ac:dyDescent="0.25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7"/>
    </row>
    <row r="15" spans="1:19" ht="15.6" customHeight="1" x14ac:dyDescent="0.25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7"/>
    </row>
    <row r="16" spans="1:19" ht="15.6" customHeight="1" x14ac:dyDescent="0.25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1:19" ht="15.6" customHeight="1" x14ac:dyDescent="0.25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</row>
    <row r="18" spans="1:19" ht="15.6" customHeight="1" x14ac:dyDescent="0.25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</row>
    <row r="19" spans="1:19" ht="15.6" customHeight="1" x14ac:dyDescent="0.25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</row>
    <row r="20" spans="1:19" ht="15.6" customHeight="1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7"/>
    </row>
    <row r="21" spans="1:19" ht="15.6" customHeight="1" x14ac:dyDescent="0.25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10"/>
    </row>
    <row r="22" spans="1:19" ht="24.6" customHeight="1" x14ac:dyDescent="0.25">
      <c r="A22" s="49" t="s">
        <v>0</v>
      </c>
      <c r="B22" s="50"/>
      <c r="C22" s="54" t="s">
        <v>1</v>
      </c>
      <c r="D22" s="39" t="s">
        <v>2</v>
      </c>
      <c r="E22" s="39" t="s">
        <v>3</v>
      </c>
      <c r="F22" s="39" t="s">
        <v>4</v>
      </c>
      <c r="G22" s="39" t="s">
        <v>5</v>
      </c>
      <c r="H22" s="47" t="s">
        <v>6</v>
      </c>
      <c r="I22" s="48"/>
      <c r="J22" s="29" t="s">
        <v>7</v>
      </c>
      <c r="K22" s="29" t="s">
        <v>8</v>
      </c>
      <c r="L22" s="29" t="s">
        <v>9</v>
      </c>
      <c r="M22" s="42" t="s">
        <v>10</v>
      </c>
      <c r="N22" s="42" t="s">
        <v>11</v>
      </c>
      <c r="O22" s="42" t="s">
        <v>12</v>
      </c>
      <c r="P22" s="29" t="s">
        <v>13</v>
      </c>
      <c r="Q22" s="29" t="s">
        <v>14</v>
      </c>
      <c r="R22" s="29" t="s">
        <v>15</v>
      </c>
      <c r="S22" s="29" t="s">
        <v>16</v>
      </c>
    </row>
    <row r="23" spans="1:19" ht="24.6" customHeight="1" x14ac:dyDescent="0.25">
      <c r="A23" s="51"/>
      <c r="B23" s="52"/>
      <c r="C23" s="55"/>
      <c r="D23" s="40"/>
      <c r="E23" s="40"/>
      <c r="F23" s="40"/>
      <c r="G23" s="40"/>
      <c r="H23" s="11" t="s">
        <v>17</v>
      </c>
      <c r="I23" s="11" t="s">
        <v>18</v>
      </c>
      <c r="J23" s="30"/>
      <c r="K23" s="30"/>
      <c r="L23" s="43"/>
      <c r="M23" s="43"/>
      <c r="N23" s="43"/>
      <c r="O23" s="43"/>
      <c r="P23" s="43"/>
      <c r="Q23" s="43"/>
      <c r="R23" s="43"/>
      <c r="S23" s="43"/>
    </row>
    <row r="24" spans="1:19" ht="19.05" customHeight="1" x14ac:dyDescent="0.25">
      <c r="A24" s="12" t="s">
        <v>19</v>
      </c>
      <c r="B24" s="13" t="s">
        <v>20</v>
      </c>
      <c r="C24" s="14">
        <v>1</v>
      </c>
      <c r="D24" s="15" t="s">
        <v>21</v>
      </c>
      <c r="E24" s="15" t="s">
        <v>22</v>
      </c>
      <c r="F24" s="16">
        <v>16.600000000000001</v>
      </c>
      <c r="G24" s="17">
        <v>13.3</v>
      </c>
      <c r="H24" s="13" t="s">
        <v>23</v>
      </c>
      <c r="I24" s="13" t="s">
        <v>23</v>
      </c>
      <c r="J24" s="14">
        <v>1</v>
      </c>
      <c r="K24" s="14">
        <v>1</v>
      </c>
      <c r="L24" s="15" t="s">
        <v>24</v>
      </c>
      <c r="M24" s="15" t="s">
        <v>25</v>
      </c>
      <c r="N24" s="15" t="s">
        <v>26</v>
      </c>
      <c r="O24" s="15" t="s">
        <v>27</v>
      </c>
      <c r="P24" s="13" t="s">
        <v>23</v>
      </c>
      <c r="Q24" s="14"/>
      <c r="R24" s="14"/>
      <c r="S24" s="38"/>
    </row>
    <row r="25" spans="1:19" ht="19.05" customHeight="1" x14ac:dyDescent="0.25">
      <c r="A25" s="12" t="s">
        <v>28</v>
      </c>
      <c r="B25" s="13" t="s">
        <v>29</v>
      </c>
      <c r="C25" s="14">
        <v>1</v>
      </c>
      <c r="D25" s="34" t="s">
        <v>30</v>
      </c>
      <c r="E25" s="34" t="s">
        <v>31</v>
      </c>
      <c r="F25" s="46">
        <f>18042*960/1000000</f>
        <v>17.320319999999999</v>
      </c>
      <c r="G25" s="57">
        <v>13.9</v>
      </c>
      <c r="H25" s="31" t="s">
        <v>32</v>
      </c>
      <c r="I25" s="13" t="s">
        <v>33</v>
      </c>
      <c r="J25" s="37">
        <v>5</v>
      </c>
      <c r="K25" s="37">
        <v>5</v>
      </c>
      <c r="L25" s="34" t="s">
        <v>34</v>
      </c>
      <c r="M25" s="34" t="s">
        <v>35</v>
      </c>
      <c r="N25" s="34" t="s">
        <v>26</v>
      </c>
      <c r="O25" s="34" t="s">
        <v>36</v>
      </c>
      <c r="P25" s="13" t="s">
        <v>33</v>
      </c>
      <c r="Q25" s="37"/>
      <c r="R25" s="44" t="s">
        <v>37</v>
      </c>
      <c r="S25" s="38"/>
    </row>
    <row r="26" spans="1:19" ht="19.05" customHeight="1" x14ac:dyDescent="0.35">
      <c r="A26" s="12" t="s">
        <v>28</v>
      </c>
      <c r="B26" s="13" t="s">
        <v>38</v>
      </c>
      <c r="C26" s="14">
        <v>1</v>
      </c>
      <c r="D26" s="35"/>
      <c r="E26" s="38"/>
      <c r="F26" s="35"/>
      <c r="G26" s="38"/>
      <c r="H26" s="33"/>
      <c r="I26" s="19" t="s">
        <v>39</v>
      </c>
      <c r="J26" s="37"/>
      <c r="K26" s="37"/>
      <c r="L26" s="35"/>
      <c r="M26" s="35"/>
      <c r="N26" s="35"/>
      <c r="O26" s="38"/>
      <c r="P26" s="19" t="s">
        <v>39</v>
      </c>
      <c r="Q26" s="38"/>
      <c r="R26" s="38"/>
      <c r="S26" s="38"/>
    </row>
    <row r="27" spans="1:19" ht="19.05" customHeight="1" x14ac:dyDescent="0.25">
      <c r="A27" s="12" t="s">
        <v>28</v>
      </c>
      <c r="B27" s="13" t="s">
        <v>40</v>
      </c>
      <c r="C27" s="14">
        <v>1</v>
      </c>
      <c r="D27" s="15" t="s">
        <v>41</v>
      </c>
      <c r="E27" s="15" t="s">
        <v>42</v>
      </c>
      <c r="F27" s="18">
        <f>7195*960/1000000</f>
        <v>6.9071999999999996</v>
      </c>
      <c r="G27" s="20" t="s">
        <v>43</v>
      </c>
      <c r="H27" s="13" t="s">
        <v>44</v>
      </c>
      <c r="I27" s="13" t="s">
        <v>44</v>
      </c>
      <c r="J27" s="37"/>
      <c r="K27" s="37"/>
      <c r="L27" s="35"/>
      <c r="M27" s="35"/>
      <c r="N27" s="35"/>
      <c r="O27" s="38"/>
      <c r="P27" s="13" t="s">
        <v>44</v>
      </c>
      <c r="Q27" s="38"/>
      <c r="R27" s="38"/>
      <c r="S27" s="38"/>
    </row>
    <row r="28" spans="1:19" ht="19.05" customHeight="1" x14ac:dyDescent="0.35">
      <c r="A28" s="12" t="s">
        <v>28</v>
      </c>
      <c r="B28" s="13" t="s">
        <v>45</v>
      </c>
      <c r="C28" s="14">
        <v>1</v>
      </c>
      <c r="D28" s="34" t="s">
        <v>46</v>
      </c>
      <c r="E28" s="34" t="s">
        <v>47</v>
      </c>
      <c r="F28" s="46">
        <f>10674*960/1000000</f>
        <v>10.24704</v>
      </c>
      <c r="G28" s="41" t="s">
        <v>48</v>
      </c>
      <c r="H28" s="31" t="s">
        <v>49</v>
      </c>
      <c r="I28" s="19" t="s">
        <v>39</v>
      </c>
      <c r="J28" s="37"/>
      <c r="K28" s="37"/>
      <c r="L28" s="35"/>
      <c r="M28" s="35"/>
      <c r="N28" s="35"/>
      <c r="O28" s="38"/>
      <c r="P28" s="19" t="s">
        <v>39</v>
      </c>
      <c r="Q28" s="38"/>
      <c r="R28" s="38"/>
      <c r="S28" s="38"/>
    </row>
    <row r="29" spans="1:19" ht="19.05" customHeight="1" x14ac:dyDescent="0.35">
      <c r="A29" s="12" t="s">
        <v>28</v>
      </c>
      <c r="B29" s="13" t="s">
        <v>50</v>
      </c>
      <c r="C29" s="14">
        <v>1</v>
      </c>
      <c r="D29" s="38"/>
      <c r="E29" s="35"/>
      <c r="F29" s="35"/>
      <c r="G29" s="38"/>
      <c r="H29" s="33"/>
      <c r="I29" s="19" t="s">
        <v>51</v>
      </c>
      <c r="J29" s="37"/>
      <c r="K29" s="37"/>
      <c r="L29" s="35"/>
      <c r="M29" s="35"/>
      <c r="N29" s="35"/>
      <c r="O29" s="38"/>
      <c r="P29" s="19" t="s">
        <v>51</v>
      </c>
      <c r="Q29" s="38"/>
      <c r="R29" s="38"/>
      <c r="S29" s="38"/>
    </row>
    <row r="30" spans="1:19" ht="18" customHeight="1" x14ac:dyDescent="0.25">
      <c r="A30" s="53" t="s">
        <v>52</v>
      </c>
      <c r="B30" s="45" t="s">
        <v>53</v>
      </c>
      <c r="C30" s="37">
        <v>1</v>
      </c>
      <c r="D30" s="34" t="s">
        <v>54</v>
      </c>
      <c r="E30" s="34" t="s">
        <v>55</v>
      </c>
      <c r="F30" s="46">
        <f>16320*5440/1000000</f>
        <v>88.780799999999999</v>
      </c>
      <c r="G30" s="41" t="s">
        <v>56</v>
      </c>
      <c r="H30" s="31" t="s">
        <v>57</v>
      </c>
      <c r="I30" s="13" t="s">
        <v>58</v>
      </c>
      <c r="J30" s="36">
        <v>4</v>
      </c>
      <c r="K30" s="36">
        <v>4</v>
      </c>
      <c r="L30" s="34" t="s">
        <v>59</v>
      </c>
      <c r="M30" s="34" t="s">
        <v>60</v>
      </c>
      <c r="N30" s="34" t="s">
        <v>26</v>
      </c>
      <c r="O30" s="34" t="s">
        <v>61</v>
      </c>
      <c r="P30" s="13" t="s">
        <v>58</v>
      </c>
      <c r="Q30" s="56"/>
      <c r="R30" s="44" t="s">
        <v>62</v>
      </c>
      <c r="S30" s="38"/>
    </row>
    <row r="31" spans="1:19" ht="18" customHeight="1" x14ac:dyDescent="0.25">
      <c r="A31" s="38"/>
      <c r="B31" s="38"/>
      <c r="C31" s="38"/>
      <c r="D31" s="35"/>
      <c r="E31" s="35"/>
      <c r="F31" s="35"/>
      <c r="G31" s="38"/>
      <c r="H31" s="43"/>
      <c r="I31" s="13" t="s">
        <v>58</v>
      </c>
      <c r="J31" s="43"/>
      <c r="K31" s="43"/>
      <c r="L31" s="35"/>
      <c r="M31" s="35"/>
      <c r="N31" s="35"/>
      <c r="O31" s="35"/>
      <c r="P31" s="13" t="s">
        <v>58</v>
      </c>
      <c r="Q31" s="38"/>
      <c r="R31" s="38"/>
      <c r="S31" s="38"/>
    </row>
    <row r="32" spans="1:19" ht="18" customHeight="1" x14ac:dyDescent="0.25">
      <c r="A32" s="53" t="s">
        <v>63</v>
      </c>
      <c r="B32" s="45" t="s">
        <v>64</v>
      </c>
      <c r="C32" s="37">
        <v>1</v>
      </c>
      <c r="D32" s="35"/>
      <c r="E32" s="35"/>
      <c r="F32" s="35"/>
      <c r="G32" s="38"/>
      <c r="H32" s="38"/>
      <c r="I32" s="13" t="s">
        <v>58</v>
      </c>
      <c r="J32" s="38"/>
      <c r="K32" s="38"/>
      <c r="L32" s="35"/>
      <c r="M32" s="35"/>
      <c r="N32" s="35"/>
      <c r="O32" s="35"/>
      <c r="P32" s="13" t="s">
        <v>58</v>
      </c>
      <c r="Q32" s="38"/>
      <c r="R32" s="38"/>
      <c r="S32" s="38"/>
    </row>
    <row r="33" spans="1:19" ht="18" customHeight="1" x14ac:dyDescent="0.25">
      <c r="A33" s="38"/>
      <c r="B33" s="38"/>
      <c r="C33" s="38"/>
      <c r="D33" s="35"/>
      <c r="E33" s="35"/>
      <c r="F33" s="35"/>
      <c r="G33" s="38"/>
      <c r="H33" s="38"/>
      <c r="I33" s="13" t="s">
        <v>65</v>
      </c>
      <c r="J33" s="38"/>
      <c r="K33" s="38"/>
      <c r="L33" s="35"/>
      <c r="M33" s="35"/>
      <c r="N33" s="35"/>
      <c r="O33" s="35"/>
      <c r="P33" s="13" t="s">
        <v>65</v>
      </c>
      <c r="Q33" s="38"/>
      <c r="R33" s="38"/>
      <c r="S33" s="38"/>
    </row>
    <row r="34" spans="1:19" ht="18" customHeight="1" x14ac:dyDescent="0.35">
      <c r="A34" s="12" t="s">
        <v>66</v>
      </c>
      <c r="B34" s="13" t="s">
        <v>67</v>
      </c>
      <c r="C34" s="14">
        <v>1</v>
      </c>
      <c r="D34" s="34" t="s">
        <v>68</v>
      </c>
      <c r="E34" s="34" t="s">
        <v>69</v>
      </c>
      <c r="F34" s="46">
        <v>15.826000000000001</v>
      </c>
      <c r="G34" s="41" t="s">
        <v>70</v>
      </c>
      <c r="H34" s="31" t="s">
        <v>71</v>
      </c>
      <c r="I34" s="19" t="s">
        <v>72</v>
      </c>
      <c r="J34" s="36">
        <v>3</v>
      </c>
      <c r="K34" s="36">
        <v>3</v>
      </c>
      <c r="L34" s="34" t="s">
        <v>24</v>
      </c>
      <c r="M34" s="34" t="s">
        <v>25</v>
      </c>
      <c r="N34" s="34" t="s">
        <v>26</v>
      </c>
      <c r="O34" s="34" t="s">
        <v>73</v>
      </c>
      <c r="P34" s="19" t="s">
        <v>72</v>
      </c>
      <c r="Q34" s="21"/>
      <c r="R34" s="21"/>
      <c r="S34" s="38"/>
    </row>
    <row r="35" spans="1:19" ht="18" customHeight="1" x14ac:dyDescent="0.35">
      <c r="A35" s="12" t="s">
        <v>66</v>
      </c>
      <c r="B35" s="13" t="s">
        <v>74</v>
      </c>
      <c r="C35" s="14">
        <v>1</v>
      </c>
      <c r="D35" s="35"/>
      <c r="E35" s="35"/>
      <c r="F35" s="35"/>
      <c r="G35" s="38"/>
      <c r="H35" s="32"/>
      <c r="I35" s="19" t="s">
        <v>72</v>
      </c>
      <c r="J35" s="32"/>
      <c r="K35" s="32"/>
      <c r="L35" s="35"/>
      <c r="M35" s="35"/>
      <c r="N35" s="35"/>
      <c r="O35" s="35"/>
      <c r="P35" s="19" t="s">
        <v>72</v>
      </c>
      <c r="Q35" s="21"/>
      <c r="R35" s="21"/>
      <c r="S35" s="38"/>
    </row>
    <row r="36" spans="1:19" ht="18" customHeight="1" x14ac:dyDescent="0.35">
      <c r="A36" s="12" t="s">
        <v>66</v>
      </c>
      <c r="B36" s="13" t="s">
        <v>75</v>
      </c>
      <c r="C36" s="14">
        <v>1</v>
      </c>
      <c r="D36" s="35"/>
      <c r="E36" s="35"/>
      <c r="F36" s="35"/>
      <c r="G36" s="38"/>
      <c r="H36" s="33"/>
      <c r="I36" s="19" t="s">
        <v>76</v>
      </c>
      <c r="J36" s="33"/>
      <c r="K36" s="33"/>
      <c r="L36" s="35"/>
      <c r="M36" s="35"/>
      <c r="N36" s="35"/>
      <c r="O36" s="35"/>
      <c r="P36" s="19" t="s">
        <v>76</v>
      </c>
      <c r="Q36" s="21"/>
      <c r="R36" s="21"/>
      <c r="S36" s="38"/>
    </row>
    <row r="37" spans="1:19" ht="19.05" customHeight="1" x14ac:dyDescent="0.35">
      <c r="A37" s="12" t="s">
        <v>28</v>
      </c>
      <c r="B37" s="13" t="s">
        <v>77</v>
      </c>
      <c r="C37" s="14">
        <v>1</v>
      </c>
      <c r="D37" s="34" t="s">
        <v>78</v>
      </c>
      <c r="E37" s="34" t="s">
        <v>79</v>
      </c>
      <c r="F37" s="46">
        <f>17680*960/1000000</f>
        <v>16.972799999999999</v>
      </c>
      <c r="G37" s="41" t="s">
        <v>80</v>
      </c>
      <c r="H37" s="31" t="s">
        <v>81</v>
      </c>
      <c r="I37" s="19" t="s">
        <v>82</v>
      </c>
      <c r="J37" s="37">
        <v>4</v>
      </c>
      <c r="K37" s="37">
        <v>4</v>
      </c>
      <c r="L37" s="34" t="s">
        <v>34</v>
      </c>
      <c r="M37" s="34" t="s">
        <v>35</v>
      </c>
      <c r="N37" s="34" t="s">
        <v>26</v>
      </c>
      <c r="O37" s="34" t="s">
        <v>61</v>
      </c>
      <c r="P37" s="19" t="s">
        <v>82</v>
      </c>
      <c r="Q37" s="56"/>
      <c r="R37" s="44" t="s">
        <v>37</v>
      </c>
      <c r="S37" s="38"/>
    </row>
    <row r="38" spans="1:19" ht="19.05" customHeight="1" x14ac:dyDescent="0.35">
      <c r="A38" s="12" t="s">
        <v>28</v>
      </c>
      <c r="B38" s="13" t="s">
        <v>83</v>
      </c>
      <c r="C38" s="14">
        <v>1</v>
      </c>
      <c r="D38" s="35"/>
      <c r="E38" s="35"/>
      <c r="F38" s="35"/>
      <c r="G38" s="38"/>
      <c r="H38" s="33"/>
      <c r="I38" s="19" t="s">
        <v>39</v>
      </c>
      <c r="J38" s="37"/>
      <c r="K38" s="37"/>
      <c r="L38" s="35"/>
      <c r="M38" s="35"/>
      <c r="N38" s="35"/>
      <c r="O38" s="35"/>
      <c r="P38" s="19" t="s">
        <v>39</v>
      </c>
      <c r="Q38" s="38"/>
      <c r="R38" s="38"/>
      <c r="S38" s="38"/>
    </row>
    <row r="39" spans="1:19" ht="19.05" customHeight="1" x14ac:dyDescent="0.35">
      <c r="A39" s="12" t="s">
        <v>28</v>
      </c>
      <c r="B39" s="13" t="s">
        <v>84</v>
      </c>
      <c r="C39" s="14">
        <v>1</v>
      </c>
      <c r="D39" s="15" t="s">
        <v>85</v>
      </c>
      <c r="E39" s="15" t="s">
        <v>86</v>
      </c>
      <c r="F39" s="18">
        <f>7251*960/1000000</f>
        <v>6.96096</v>
      </c>
      <c r="G39" s="20" t="s">
        <v>87</v>
      </c>
      <c r="H39" s="13" t="s">
        <v>88</v>
      </c>
      <c r="I39" s="19" t="s">
        <v>88</v>
      </c>
      <c r="J39" s="37"/>
      <c r="K39" s="37"/>
      <c r="L39" s="35"/>
      <c r="M39" s="35"/>
      <c r="N39" s="35"/>
      <c r="O39" s="35"/>
      <c r="P39" s="19" t="s">
        <v>88</v>
      </c>
      <c r="Q39" s="38"/>
      <c r="R39" s="38"/>
      <c r="S39" s="38"/>
    </row>
    <row r="40" spans="1:19" ht="19.05" customHeight="1" x14ac:dyDescent="0.35">
      <c r="A40" s="12" t="s">
        <v>28</v>
      </c>
      <c r="B40" s="13" t="s">
        <v>89</v>
      </c>
      <c r="C40" s="14">
        <v>1</v>
      </c>
      <c r="D40" s="15" t="s">
        <v>90</v>
      </c>
      <c r="E40" s="15" t="s">
        <v>91</v>
      </c>
      <c r="F40" s="18">
        <f>5116*960/1000000</f>
        <v>4.9113600000000002</v>
      </c>
      <c r="G40" s="20" t="s">
        <v>92</v>
      </c>
      <c r="H40" s="13" t="s">
        <v>93</v>
      </c>
      <c r="I40" s="19" t="s">
        <v>93</v>
      </c>
      <c r="J40" s="37"/>
      <c r="K40" s="37"/>
      <c r="L40" s="35"/>
      <c r="M40" s="35"/>
      <c r="N40" s="35"/>
      <c r="O40" s="35"/>
      <c r="P40" s="19" t="s">
        <v>93</v>
      </c>
      <c r="Q40" s="38"/>
      <c r="R40" s="38"/>
      <c r="S40" s="38"/>
    </row>
    <row r="41" spans="1:19" ht="18" customHeight="1" x14ac:dyDescent="0.35">
      <c r="A41" s="12" t="s">
        <v>66</v>
      </c>
      <c r="B41" s="13" t="s">
        <v>94</v>
      </c>
      <c r="C41" s="14">
        <v>1</v>
      </c>
      <c r="D41" s="34" t="s">
        <v>95</v>
      </c>
      <c r="E41" s="34" t="s">
        <v>95</v>
      </c>
      <c r="F41" s="46">
        <f>13056*1280/1000000</f>
        <v>16.711680000000001</v>
      </c>
      <c r="G41" s="41" t="s">
        <v>96</v>
      </c>
      <c r="H41" s="31" t="s">
        <v>97</v>
      </c>
      <c r="I41" s="22" t="s">
        <v>98</v>
      </c>
      <c r="J41" s="36">
        <v>2</v>
      </c>
      <c r="K41" s="36">
        <v>2</v>
      </c>
      <c r="L41" s="34" t="s">
        <v>24</v>
      </c>
      <c r="M41" s="34" t="s">
        <v>35</v>
      </c>
      <c r="N41" s="34" t="s">
        <v>26</v>
      </c>
      <c r="O41" s="34" t="s">
        <v>99</v>
      </c>
      <c r="P41" s="22" t="s">
        <v>98</v>
      </c>
      <c r="Q41" s="21"/>
      <c r="R41" s="21"/>
      <c r="S41" s="38"/>
    </row>
    <row r="42" spans="1:19" ht="18" customHeight="1" x14ac:dyDescent="0.35">
      <c r="A42" s="12" t="s">
        <v>66</v>
      </c>
      <c r="B42" s="13" t="s">
        <v>100</v>
      </c>
      <c r="C42" s="14">
        <v>1</v>
      </c>
      <c r="D42" s="35"/>
      <c r="E42" s="35"/>
      <c r="F42" s="35"/>
      <c r="G42" s="38"/>
      <c r="H42" s="33"/>
      <c r="I42" s="22" t="s">
        <v>101</v>
      </c>
      <c r="J42" s="33"/>
      <c r="K42" s="33"/>
      <c r="L42" s="35"/>
      <c r="M42" s="35"/>
      <c r="N42" s="35"/>
      <c r="O42" s="35"/>
      <c r="P42" s="22" t="s">
        <v>101</v>
      </c>
      <c r="Q42" s="21"/>
      <c r="R42" s="21"/>
      <c r="S42" s="38"/>
    </row>
    <row r="43" spans="1:19" ht="18" customHeight="1" x14ac:dyDescent="0.35">
      <c r="A43" s="12" t="s">
        <v>102</v>
      </c>
      <c r="B43" s="13" t="s">
        <v>103</v>
      </c>
      <c r="C43" s="14">
        <v>1</v>
      </c>
      <c r="D43" s="15" t="s">
        <v>104</v>
      </c>
      <c r="E43" s="15" t="s">
        <v>105</v>
      </c>
      <c r="F43" s="18">
        <f t="shared" ref="F43:F45" si="0">1536*2688/1000000</f>
        <v>4.128768</v>
      </c>
      <c r="G43" s="20" t="s">
        <v>106</v>
      </c>
      <c r="H43" s="13" t="s">
        <v>107</v>
      </c>
      <c r="I43" s="22" t="s">
        <v>107</v>
      </c>
      <c r="J43" s="14">
        <v>1</v>
      </c>
      <c r="K43" s="14">
        <v>1</v>
      </c>
      <c r="L43" s="34" t="s">
        <v>24</v>
      </c>
      <c r="M43" s="34" t="s">
        <v>25</v>
      </c>
      <c r="N43" s="34" t="s">
        <v>26</v>
      </c>
      <c r="O43" s="34" t="s">
        <v>27</v>
      </c>
      <c r="P43" s="22" t="s">
        <v>107</v>
      </c>
      <c r="Q43" s="21"/>
      <c r="R43" s="21"/>
      <c r="S43" s="38"/>
    </row>
    <row r="44" spans="1:19" ht="18" customHeight="1" x14ac:dyDescent="0.35">
      <c r="A44" s="12" t="s">
        <v>102</v>
      </c>
      <c r="B44" s="13" t="s">
        <v>108</v>
      </c>
      <c r="C44" s="14">
        <v>1</v>
      </c>
      <c r="D44" s="15" t="s">
        <v>104</v>
      </c>
      <c r="E44" s="15" t="s">
        <v>105</v>
      </c>
      <c r="F44" s="18">
        <f t="shared" si="0"/>
        <v>4.128768</v>
      </c>
      <c r="G44" s="20" t="s">
        <v>106</v>
      </c>
      <c r="H44" s="13" t="s">
        <v>107</v>
      </c>
      <c r="I44" s="22" t="s">
        <v>107</v>
      </c>
      <c r="J44" s="14">
        <v>1</v>
      </c>
      <c r="K44" s="14">
        <v>1</v>
      </c>
      <c r="L44" s="35"/>
      <c r="M44" s="38"/>
      <c r="N44" s="35"/>
      <c r="O44" s="35"/>
      <c r="P44" s="22" t="s">
        <v>107</v>
      </c>
      <c r="Q44" s="21"/>
      <c r="R44" s="21"/>
      <c r="S44" s="38"/>
    </row>
    <row r="45" spans="1:19" ht="18" customHeight="1" x14ac:dyDescent="0.35">
      <c r="A45" s="12" t="s">
        <v>102</v>
      </c>
      <c r="B45" s="13" t="s">
        <v>109</v>
      </c>
      <c r="C45" s="14">
        <v>1</v>
      </c>
      <c r="D45" s="15" t="s">
        <v>104</v>
      </c>
      <c r="E45" s="15" t="s">
        <v>105</v>
      </c>
      <c r="F45" s="18">
        <f t="shared" si="0"/>
        <v>4.128768</v>
      </c>
      <c r="G45" s="20" t="s">
        <v>106</v>
      </c>
      <c r="H45" s="13" t="s">
        <v>107</v>
      </c>
      <c r="I45" s="22" t="s">
        <v>107</v>
      </c>
      <c r="J45" s="14">
        <v>1</v>
      </c>
      <c r="K45" s="14">
        <v>1</v>
      </c>
      <c r="L45" s="35"/>
      <c r="M45" s="38"/>
      <c r="N45" s="35"/>
      <c r="O45" s="35"/>
      <c r="P45" s="22" t="s">
        <v>107</v>
      </c>
      <c r="Q45" s="21"/>
      <c r="R45" s="21"/>
      <c r="S45" s="38"/>
    </row>
    <row r="46" spans="1:19" ht="19.05" customHeight="1" x14ac:dyDescent="0.25">
      <c r="A46" s="12" t="s">
        <v>110</v>
      </c>
      <c r="B46" s="13" t="s">
        <v>111</v>
      </c>
      <c r="C46" s="14">
        <v>1</v>
      </c>
      <c r="D46" s="34" t="s">
        <v>112</v>
      </c>
      <c r="E46" s="34" t="s">
        <v>112</v>
      </c>
      <c r="F46" s="46">
        <f>5120*3968/1000000</f>
        <v>20.31616</v>
      </c>
      <c r="G46" s="41" t="s">
        <v>113</v>
      </c>
      <c r="H46" s="31" t="s">
        <v>114</v>
      </c>
      <c r="I46" s="13" t="s">
        <v>115</v>
      </c>
      <c r="J46" s="36">
        <v>3</v>
      </c>
      <c r="K46" s="36">
        <v>3</v>
      </c>
      <c r="L46" s="34" t="s">
        <v>24</v>
      </c>
      <c r="M46" s="34" t="s">
        <v>116</v>
      </c>
      <c r="N46" s="34" t="s">
        <v>26</v>
      </c>
      <c r="O46" s="34" t="s">
        <v>73</v>
      </c>
      <c r="P46" s="13" t="s">
        <v>115</v>
      </c>
      <c r="Q46" s="56"/>
      <c r="R46" s="56"/>
      <c r="S46" s="38"/>
    </row>
    <row r="47" spans="1:19" ht="19.05" customHeight="1" x14ac:dyDescent="0.25">
      <c r="A47" s="12" t="s">
        <v>110</v>
      </c>
      <c r="B47" s="13" t="s">
        <v>117</v>
      </c>
      <c r="C47" s="14">
        <v>1</v>
      </c>
      <c r="D47" s="35"/>
      <c r="E47" s="35"/>
      <c r="F47" s="35"/>
      <c r="G47" s="38"/>
      <c r="H47" s="32"/>
      <c r="I47" s="13" t="s">
        <v>115</v>
      </c>
      <c r="J47" s="32"/>
      <c r="K47" s="32"/>
      <c r="L47" s="35"/>
      <c r="M47" s="38"/>
      <c r="N47" s="35"/>
      <c r="O47" s="35"/>
      <c r="P47" s="13" t="s">
        <v>115</v>
      </c>
      <c r="Q47" s="38"/>
      <c r="R47" s="38"/>
      <c r="S47" s="38"/>
    </row>
    <row r="48" spans="1:19" ht="19.05" customHeight="1" x14ac:dyDescent="0.25">
      <c r="A48" s="12" t="s">
        <v>110</v>
      </c>
      <c r="B48" s="13" t="s">
        <v>118</v>
      </c>
      <c r="C48" s="14">
        <v>1</v>
      </c>
      <c r="D48" s="35"/>
      <c r="E48" s="35"/>
      <c r="F48" s="35"/>
      <c r="G48" s="38"/>
      <c r="H48" s="33"/>
      <c r="I48" s="13" t="s">
        <v>119</v>
      </c>
      <c r="J48" s="33"/>
      <c r="K48" s="33"/>
      <c r="L48" s="35"/>
      <c r="M48" s="38"/>
      <c r="N48" s="35"/>
      <c r="O48" s="35"/>
      <c r="P48" s="13" t="s">
        <v>119</v>
      </c>
      <c r="Q48" s="38"/>
      <c r="R48" s="38"/>
      <c r="S48" s="38"/>
    </row>
    <row r="49" spans="1:19" ht="19.05" customHeight="1" x14ac:dyDescent="0.25">
      <c r="A49" s="12" t="s">
        <v>120</v>
      </c>
      <c r="B49" s="13" t="s">
        <v>121</v>
      </c>
      <c r="C49" s="14">
        <v>1</v>
      </c>
      <c r="D49" s="34" t="s">
        <v>122</v>
      </c>
      <c r="E49" s="34" t="s">
        <v>123</v>
      </c>
      <c r="F49" s="46">
        <f>3584*2560/1000000</f>
        <v>9.1750399999999992</v>
      </c>
      <c r="G49" s="41" t="s">
        <v>124</v>
      </c>
      <c r="H49" s="31" t="s">
        <v>125</v>
      </c>
      <c r="I49" s="13" t="s">
        <v>126</v>
      </c>
      <c r="J49" s="36">
        <v>2</v>
      </c>
      <c r="K49" s="36">
        <v>2</v>
      </c>
      <c r="L49" s="34" t="s">
        <v>127</v>
      </c>
      <c r="M49" s="34" t="s">
        <v>35</v>
      </c>
      <c r="N49" s="34" t="s">
        <v>26</v>
      </c>
      <c r="O49" s="34" t="s">
        <v>99</v>
      </c>
      <c r="P49" s="13" t="s">
        <v>126</v>
      </c>
      <c r="Q49" s="56"/>
      <c r="R49" s="56"/>
      <c r="S49" s="38"/>
    </row>
    <row r="50" spans="1:19" ht="19.05" customHeight="1" x14ac:dyDescent="0.25">
      <c r="A50" s="12" t="s">
        <v>120</v>
      </c>
      <c r="B50" s="13" t="s">
        <v>128</v>
      </c>
      <c r="C50" s="14">
        <v>1</v>
      </c>
      <c r="D50" s="35"/>
      <c r="E50" s="35"/>
      <c r="F50" s="35"/>
      <c r="G50" s="38"/>
      <c r="H50" s="33"/>
      <c r="I50" s="13" t="s">
        <v>129</v>
      </c>
      <c r="J50" s="33"/>
      <c r="K50" s="33"/>
      <c r="L50" s="35"/>
      <c r="M50" s="35"/>
      <c r="N50" s="35"/>
      <c r="O50" s="35"/>
      <c r="P50" s="13" t="s">
        <v>129</v>
      </c>
      <c r="Q50" s="38"/>
      <c r="R50" s="38"/>
      <c r="S50" s="38"/>
    </row>
    <row r="51" spans="1:19" ht="15.6" customHeight="1" x14ac:dyDescent="0.35">
      <c r="A51" s="23"/>
      <c r="B51" s="24"/>
      <c r="C51" s="25">
        <v>27</v>
      </c>
      <c r="D51" s="25"/>
      <c r="E51" s="25"/>
      <c r="F51" s="25"/>
      <c r="G51" s="25"/>
      <c r="H51" s="26"/>
      <c r="I51" s="26"/>
      <c r="J51" s="27">
        <f t="shared" ref="J51:O51" si="1">SUM(J24:J50)</f>
        <v>27</v>
      </c>
      <c r="K51" s="25">
        <f t="shared" si="1"/>
        <v>27</v>
      </c>
      <c r="L51" s="25">
        <f t="shared" si="1"/>
        <v>0</v>
      </c>
      <c r="M51" s="25">
        <f t="shared" si="1"/>
        <v>0</v>
      </c>
      <c r="N51" s="25">
        <f t="shared" si="1"/>
        <v>0</v>
      </c>
      <c r="O51" s="25">
        <f t="shared" si="1"/>
        <v>0</v>
      </c>
      <c r="P51" s="25"/>
      <c r="Q51" s="25"/>
      <c r="R51" s="25"/>
      <c r="S51" s="28"/>
    </row>
  </sheetData>
  <mergeCells count="119">
    <mergeCell ref="O43:O45"/>
    <mergeCell ref="F28:F29"/>
    <mergeCell ref="N43:N45"/>
    <mergeCell ref="D37:D38"/>
    <mergeCell ref="G25:G26"/>
    <mergeCell ref="E41:E42"/>
    <mergeCell ref="F37:F38"/>
    <mergeCell ref="R25:R29"/>
    <mergeCell ref="L49:L50"/>
    <mergeCell ref="N41:N42"/>
    <mergeCell ref="O37:O40"/>
    <mergeCell ref="D34:D36"/>
    <mergeCell ref="E30:E33"/>
    <mergeCell ref="D30:D33"/>
    <mergeCell ref="F25:F26"/>
    <mergeCell ref="M43:M45"/>
    <mergeCell ref="E28:E29"/>
    <mergeCell ref="Q37:Q40"/>
    <mergeCell ref="N49:N50"/>
    <mergeCell ref="G30:G33"/>
    <mergeCell ref="F34:F36"/>
    <mergeCell ref="E25:E26"/>
    <mergeCell ref="D25:D26"/>
    <mergeCell ref="Q49:Q50"/>
    <mergeCell ref="A32:A33"/>
    <mergeCell ref="B32:B33"/>
    <mergeCell ref="R22:R23"/>
    <mergeCell ref="L46:L48"/>
    <mergeCell ref="O34:O36"/>
    <mergeCell ref="Q30:Q33"/>
    <mergeCell ref="S22:S50"/>
    <mergeCell ref="M46:M48"/>
    <mergeCell ref="Q46:Q48"/>
    <mergeCell ref="R30:R33"/>
    <mergeCell ref="N46:N48"/>
    <mergeCell ref="R46:R48"/>
    <mergeCell ref="R49:R50"/>
    <mergeCell ref="L34:L36"/>
    <mergeCell ref="M30:M33"/>
    <mergeCell ref="O22:O23"/>
    <mergeCell ref="C32:C33"/>
    <mergeCell ref="D28:D29"/>
    <mergeCell ref="L43:L45"/>
    <mergeCell ref="M49:M50"/>
    <mergeCell ref="O41:O42"/>
    <mergeCell ref="O46:O48"/>
    <mergeCell ref="G28:G29"/>
    <mergeCell ref="N25:N29"/>
    <mergeCell ref="A30:A31"/>
    <mergeCell ref="C22:C23"/>
    <mergeCell ref="H25:H26"/>
    <mergeCell ref="E37:E38"/>
    <mergeCell ref="D41:D42"/>
    <mergeCell ref="H28:H29"/>
    <mergeCell ref="J30:J33"/>
    <mergeCell ref="L22:L23"/>
    <mergeCell ref="G22:G23"/>
    <mergeCell ref="F22:F23"/>
    <mergeCell ref="F30:F33"/>
    <mergeCell ref="J34:J36"/>
    <mergeCell ref="K30:K33"/>
    <mergeCell ref="M22:M23"/>
    <mergeCell ref="G46:G48"/>
    <mergeCell ref="A22:B23"/>
    <mergeCell ref="H41:H42"/>
    <mergeCell ref="L25:L29"/>
    <mergeCell ref="F49:F50"/>
    <mergeCell ref="K37:K40"/>
    <mergeCell ref="J41:J42"/>
    <mergeCell ref="H49:H50"/>
    <mergeCell ref="F46:F48"/>
    <mergeCell ref="N22:N23"/>
    <mergeCell ref="J22:J23"/>
    <mergeCell ref="H30:H33"/>
    <mergeCell ref="D46:D48"/>
    <mergeCell ref="G34:G36"/>
    <mergeCell ref="R37:R40"/>
    <mergeCell ref="O49:O50"/>
    <mergeCell ref="B30:B31"/>
    <mergeCell ref="D22:D23"/>
    <mergeCell ref="O25:O29"/>
    <mergeCell ref="L37:L40"/>
    <mergeCell ref="K41:K42"/>
    <mergeCell ref="J46:J48"/>
    <mergeCell ref="P22:P23"/>
    <mergeCell ref="M34:M36"/>
    <mergeCell ref="N30:N33"/>
    <mergeCell ref="K46:K48"/>
    <mergeCell ref="Q22:Q23"/>
    <mergeCell ref="N34:N36"/>
    <mergeCell ref="O30:O33"/>
    <mergeCell ref="K49:K50"/>
    <mergeCell ref="Q25:Q29"/>
    <mergeCell ref="M41:M42"/>
    <mergeCell ref="N37:N40"/>
    <mergeCell ref="K22:K23"/>
    <mergeCell ref="H34:H36"/>
    <mergeCell ref="E46:E48"/>
    <mergeCell ref="J49:J50"/>
    <mergeCell ref="L41:L42"/>
    <mergeCell ref="M37:M40"/>
    <mergeCell ref="C30:C31"/>
    <mergeCell ref="E22:E23"/>
    <mergeCell ref="H37:H38"/>
    <mergeCell ref="K25:K29"/>
    <mergeCell ref="E49:E50"/>
    <mergeCell ref="G41:G42"/>
    <mergeCell ref="H46:H48"/>
    <mergeCell ref="K34:K36"/>
    <mergeCell ref="L30:L33"/>
    <mergeCell ref="J25:J29"/>
    <mergeCell ref="D49:D50"/>
    <mergeCell ref="G37:G38"/>
    <mergeCell ref="F41:F42"/>
    <mergeCell ref="J37:J40"/>
    <mergeCell ref="M25:M29"/>
    <mergeCell ref="G49:G50"/>
    <mergeCell ref="H22:I22"/>
    <mergeCell ref="E34:E36"/>
  </mergeCells>
  <phoneticPr fontId="7" type="noConversion"/>
  <pageMargins left="0.7" right="0.7" top="0.75" bottom="0.75" header="0.3" footer="0.3"/>
  <pageSetup scale="74" orientation="portrait" r:id="rId1"/>
  <headerFooter>
    <oddFooter>&amp;C&amp;"Helvetica,Regular"&amp;12&amp;K000000&amp;P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option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guowenbo</cp:lastModifiedBy>
  <dcterms:modified xsi:type="dcterms:W3CDTF">2019-08-08T04:18:53Z</dcterms:modified>
</cp:coreProperties>
</file>