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 Server\Tree Sapling\03 Levi's\2019\东京店\99 项目管理\"/>
    </mc:Choice>
  </mc:AlternateContent>
  <bookViews>
    <workbookView xWindow="19692" yWindow="432" windowWidth="10308" windowHeight="6468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Sibuya'!$A$4:$P$111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52511"/>
</workbook>
</file>

<file path=xl/calcChain.xml><?xml version="1.0" encoding="utf-8"?>
<calcChain xmlns="http://schemas.openxmlformats.org/spreadsheetml/2006/main">
  <c r="BG87" i="41" l="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T87" i="41"/>
  <c r="S87" i="41"/>
  <c r="R87" i="41"/>
  <c r="K80" i="41" l="1"/>
  <c r="K93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T83" i="41"/>
  <c r="S83" i="41"/>
  <c r="R83" i="41"/>
  <c r="K79" i="41" l="1"/>
  <c r="K6" i="41"/>
  <c r="BG103" i="41" l="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T103" i="41"/>
  <c r="S103" i="41"/>
  <c r="R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T102" i="41"/>
  <c r="S102" i="41"/>
  <c r="R102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T77" i="41"/>
  <c r="S77" i="41"/>
  <c r="R77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T78" i="41"/>
  <c r="S78" i="41"/>
  <c r="R78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T76" i="41"/>
  <c r="S76" i="41"/>
  <c r="R76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T52" i="41"/>
  <c r="S52" i="41"/>
  <c r="R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T54" i="41"/>
  <c r="S54" i="41"/>
  <c r="R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T53" i="41"/>
  <c r="S53" i="41"/>
  <c r="R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T51" i="41"/>
  <c r="S51" i="41"/>
  <c r="R51" i="41"/>
  <c r="T38" i="41"/>
  <c r="S38" i="41"/>
  <c r="R38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T37" i="41"/>
  <c r="S37" i="41"/>
  <c r="R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T36" i="41"/>
  <c r="S36" i="41"/>
  <c r="R36" i="41"/>
  <c r="BD35" i="41"/>
  <c r="BC35" i="41"/>
  <c r="AW35" i="41"/>
  <c r="AV35" i="41"/>
  <c r="AP35" i="41"/>
  <c r="AO35" i="41"/>
  <c r="AI35" i="41"/>
  <c r="AH35" i="41"/>
  <c r="AB35" i="41"/>
  <c r="AA35" i="41"/>
  <c r="Y35" i="41"/>
  <c r="T35" i="41"/>
  <c r="S35" i="41"/>
  <c r="R35" i="41"/>
  <c r="BD34" i="41"/>
  <c r="BC34" i="41"/>
  <c r="AW34" i="41"/>
  <c r="AV34" i="41"/>
  <c r="AP34" i="41"/>
  <c r="AO34" i="41"/>
  <c r="AI34" i="41"/>
  <c r="AH34" i="41"/>
  <c r="AB34" i="41"/>
  <c r="AA34" i="41"/>
  <c r="Y34" i="41"/>
  <c r="T34" i="41"/>
  <c r="S34" i="41"/>
  <c r="R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T33" i="41"/>
  <c r="S33" i="41"/>
  <c r="R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T32" i="41"/>
  <c r="S32" i="41"/>
  <c r="R32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T60" i="41"/>
  <c r="S60" i="41"/>
  <c r="R6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T99" i="41"/>
  <c r="S99" i="41"/>
  <c r="R99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T13" i="41"/>
  <c r="S13" i="41"/>
  <c r="R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T28" i="41"/>
  <c r="S28" i="41"/>
  <c r="R28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T89" i="41"/>
  <c r="S89" i="41"/>
  <c r="R89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T101" i="41"/>
  <c r="S101" i="41"/>
  <c r="R101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T91" i="41"/>
  <c r="S91" i="41"/>
  <c r="R91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T25" i="41"/>
  <c r="S25" i="41"/>
  <c r="R25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T17" i="41"/>
  <c r="S17" i="41"/>
  <c r="R17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T92" i="41"/>
  <c r="S92" i="41"/>
  <c r="R92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T86" i="41"/>
  <c r="S86" i="41"/>
  <c r="R86" i="41"/>
  <c r="BD85" i="41"/>
  <c r="BC85" i="41"/>
  <c r="AW85" i="41"/>
  <c r="AV85" i="41"/>
  <c r="AP85" i="41"/>
  <c r="AO85" i="41"/>
  <c r="AI85" i="41"/>
  <c r="AH85" i="41"/>
  <c r="AB85" i="41"/>
  <c r="AA85" i="41"/>
  <c r="Y85" i="41"/>
  <c r="T85" i="41"/>
  <c r="S85" i="41"/>
  <c r="R85" i="41"/>
  <c r="BD84" i="41"/>
  <c r="BC84" i="41"/>
  <c r="AW84" i="41"/>
  <c r="AV84" i="41"/>
  <c r="AP84" i="41"/>
  <c r="AO84" i="41"/>
  <c r="AI84" i="41"/>
  <c r="AH84" i="41"/>
  <c r="AB84" i="41"/>
  <c r="AA84" i="41"/>
  <c r="Y84" i="41"/>
  <c r="T84" i="41"/>
  <c r="S84" i="41"/>
  <c r="R84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T82" i="41"/>
  <c r="S82" i="41"/>
  <c r="R82" i="41"/>
  <c r="BD81" i="41"/>
  <c r="BC81" i="41"/>
  <c r="AW81" i="41"/>
  <c r="AV81" i="41"/>
  <c r="AP81" i="41"/>
  <c r="AO81" i="41"/>
  <c r="AI81" i="41"/>
  <c r="AH81" i="41"/>
  <c r="AB81" i="41"/>
  <c r="AA81" i="41"/>
  <c r="Y81" i="41"/>
  <c r="T81" i="41"/>
  <c r="S81" i="41"/>
  <c r="R81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T93" i="41"/>
  <c r="S93" i="41"/>
  <c r="R93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T80" i="41"/>
  <c r="S80" i="41"/>
  <c r="R8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T96" i="41"/>
  <c r="S96" i="41"/>
  <c r="R96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T95" i="41"/>
  <c r="S95" i="41"/>
  <c r="R95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T75" i="41"/>
  <c r="S75" i="41"/>
  <c r="R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T74" i="41"/>
  <c r="S74" i="41"/>
  <c r="R74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T71" i="41"/>
  <c r="S71" i="41"/>
  <c r="R71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T73" i="41"/>
  <c r="S73" i="41"/>
  <c r="R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T72" i="41"/>
  <c r="S72" i="41"/>
  <c r="R72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T70" i="41"/>
  <c r="S70" i="41"/>
  <c r="R70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T42" i="41"/>
  <c r="S42" i="41"/>
  <c r="R42" i="41"/>
  <c r="BD18" i="41"/>
  <c r="BC18" i="41"/>
  <c r="AW18" i="41"/>
  <c r="AV18" i="41"/>
  <c r="AP18" i="41"/>
  <c r="AO18" i="41"/>
  <c r="AI18" i="41"/>
  <c r="AH18" i="41"/>
  <c r="AB18" i="41"/>
  <c r="AA18" i="41"/>
  <c r="Y18" i="41"/>
  <c r="T18" i="41"/>
  <c r="S18" i="41"/>
  <c r="R18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T58" i="41"/>
  <c r="S58" i="41"/>
  <c r="R5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T67" i="41"/>
  <c r="S67" i="41"/>
  <c r="R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T66" i="41"/>
  <c r="S66" i="41"/>
  <c r="R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T65" i="41"/>
  <c r="S65" i="41"/>
  <c r="R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T64" i="41"/>
  <c r="S64" i="41"/>
  <c r="R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T63" i="41"/>
  <c r="S63" i="41"/>
  <c r="R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T62" i="41"/>
  <c r="S62" i="41"/>
  <c r="R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T61" i="41"/>
  <c r="S61" i="41"/>
  <c r="R61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T57" i="41"/>
  <c r="S57" i="41"/>
  <c r="R57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T68" i="41"/>
  <c r="S68" i="41"/>
  <c r="R68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T59" i="41"/>
  <c r="S59" i="41"/>
  <c r="R59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T56" i="41"/>
  <c r="S56" i="41"/>
  <c r="R56" i="41"/>
  <c r="R44" i="41"/>
  <c r="S44" i="41"/>
  <c r="T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T49" i="41"/>
  <c r="S49" i="41"/>
  <c r="R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T48" i="41"/>
  <c r="S48" i="41"/>
  <c r="R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T47" i="41"/>
  <c r="S47" i="41"/>
  <c r="R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T46" i="41"/>
  <c r="S46" i="41"/>
  <c r="R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T45" i="41"/>
  <c r="S45" i="41"/>
  <c r="R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T43" i="41"/>
  <c r="S43" i="41"/>
  <c r="R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T41" i="41"/>
  <c r="S41" i="41"/>
  <c r="R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T40" i="41"/>
  <c r="S40" i="41"/>
  <c r="R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T30" i="41"/>
  <c r="S30" i="41"/>
  <c r="R30" i="41"/>
  <c r="BD29" i="41"/>
  <c r="BC29" i="41"/>
  <c r="AW29" i="41"/>
  <c r="AV29" i="41"/>
  <c r="AP29" i="41"/>
  <c r="AO29" i="41"/>
  <c r="AI29" i="41"/>
  <c r="AH29" i="41"/>
  <c r="AB29" i="41"/>
  <c r="AA29" i="41"/>
  <c r="Y29" i="41"/>
  <c r="T29" i="41"/>
  <c r="S29" i="41"/>
  <c r="R29" i="41"/>
  <c r="BD27" i="41"/>
  <c r="BC27" i="41"/>
  <c r="AW27" i="41"/>
  <c r="AV27" i="41"/>
  <c r="AP27" i="41"/>
  <c r="AO27" i="41"/>
  <c r="AI27" i="41"/>
  <c r="AH27" i="41"/>
  <c r="AB27" i="41"/>
  <c r="AA27" i="41"/>
  <c r="Y27" i="41"/>
  <c r="T27" i="41"/>
  <c r="S27" i="41"/>
  <c r="R27" i="41"/>
  <c r="BD26" i="41"/>
  <c r="BC26" i="41"/>
  <c r="AW26" i="41"/>
  <c r="AV26" i="41"/>
  <c r="AP26" i="41"/>
  <c r="AO26" i="41"/>
  <c r="AI26" i="41"/>
  <c r="AH26" i="41"/>
  <c r="AB26" i="41"/>
  <c r="AA26" i="41"/>
  <c r="Y26" i="41"/>
  <c r="T26" i="41"/>
  <c r="S26" i="41"/>
  <c r="R26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T21" i="41"/>
  <c r="S21" i="41"/>
  <c r="R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T20" i="41"/>
  <c r="S20" i="41"/>
  <c r="R20" i="41"/>
  <c r="BD19" i="41"/>
  <c r="BC19" i="41"/>
  <c r="AW19" i="41"/>
  <c r="AV19" i="41"/>
  <c r="AP19" i="41"/>
  <c r="AO19" i="41"/>
  <c r="AI19" i="41"/>
  <c r="AH19" i="41"/>
  <c r="AB19" i="41"/>
  <c r="AA19" i="41"/>
  <c r="Y19" i="41"/>
  <c r="T19" i="41"/>
  <c r="S19" i="41"/>
  <c r="R19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T110" i="41"/>
  <c r="S110" i="41"/>
  <c r="R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T109" i="41"/>
  <c r="S109" i="41"/>
  <c r="R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T108" i="41"/>
  <c r="S108" i="41"/>
  <c r="R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T107" i="41"/>
  <c r="S107" i="41"/>
  <c r="R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T106" i="41"/>
  <c r="S106" i="41"/>
  <c r="R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T105" i="41"/>
  <c r="S105" i="41"/>
  <c r="R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T104" i="41"/>
  <c r="S104" i="41"/>
  <c r="R104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T90" i="41"/>
  <c r="S90" i="41"/>
  <c r="R90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T88" i="41"/>
  <c r="S88" i="41"/>
  <c r="R88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T100" i="41"/>
  <c r="S100" i="41"/>
  <c r="R100" i="41"/>
  <c r="T98" i="41"/>
  <c r="S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T97" i="41"/>
  <c r="S97" i="41"/>
  <c r="R97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T94" i="41"/>
  <c r="S94" i="41"/>
  <c r="R94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T79" i="41"/>
  <c r="S79" i="41"/>
  <c r="R79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T69" i="41"/>
  <c r="S69" i="41"/>
  <c r="R69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T55" i="41"/>
  <c r="S55" i="41"/>
  <c r="R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T50" i="41"/>
  <c r="S50" i="41"/>
  <c r="R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T39" i="41"/>
  <c r="S39" i="41"/>
  <c r="R39" i="41"/>
  <c r="T31" i="41"/>
  <c r="S31" i="41"/>
  <c r="R31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T24" i="41"/>
  <c r="S24" i="41"/>
  <c r="R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T23" i="41"/>
  <c r="S23" i="41"/>
  <c r="R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T22" i="41"/>
  <c r="S22" i="41"/>
  <c r="R22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T16" i="41"/>
  <c r="S16" i="41"/>
  <c r="R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T15" i="41"/>
  <c r="S15" i="41"/>
  <c r="R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14" i="41"/>
  <c r="S14" i="41"/>
  <c r="R14" i="41"/>
  <c r="T6" i="41"/>
  <c r="T7" i="41"/>
  <c r="T8" i="41"/>
  <c r="T9" i="41"/>
  <c r="T10" i="41"/>
  <c r="T11" i="41"/>
  <c r="T12" i="41"/>
  <c r="T111" i="41"/>
  <c r="T112" i="41"/>
  <c r="R8" i="41"/>
  <c r="K114" i="41"/>
  <c r="U116" i="41" s="1"/>
  <c r="S6" i="41"/>
  <c r="S7" i="41"/>
  <c r="S8" i="41"/>
  <c r="S9" i="41"/>
  <c r="S10" i="41"/>
  <c r="S11" i="41"/>
  <c r="S12" i="41"/>
  <c r="S111" i="41"/>
  <c r="S112" i="41"/>
  <c r="R6" i="41"/>
  <c r="R7" i="41"/>
  <c r="R9" i="41"/>
  <c r="R10" i="41"/>
  <c r="R11" i="41"/>
  <c r="R12" i="41"/>
  <c r="R111" i="41"/>
  <c r="R112" i="41"/>
  <c r="Z4" i="41"/>
  <c r="AA4" i="41" s="1"/>
  <c r="AB4" i="41" s="1"/>
  <c r="AC4" i="41" s="1"/>
  <c r="AD4" i="41" s="1"/>
  <c r="AE4" i="41" s="1"/>
  <c r="AF4" i="41" s="1"/>
  <c r="AG4" i="41" s="1"/>
  <c r="AH4" i="41" s="1"/>
  <c r="AI4" i="41" s="1"/>
  <c r="AJ4" i="41" s="1"/>
  <c r="AK4" i="41" s="1"/>
  <c r="AL4" i="41" s="1"/>
  <c r="AM4" i="41" s="1"/>
  <c r="AN4" i="41" s="1"/>
  <c r="AO4" i="41" s="1"/>
  <c r="AP4" i="41" s="1"/>
  <c r="AQ4" i="41" s="1"/>
  <c r="AR4" i="41" s="1"/>
  <c r="AS4" i="41" s="1"/>
  <c r="AT4" i="41" s="1"/>
  <c r="AU4" i="41" s="1"/>
  <c r="AV4" i="41" s="1"/>
  <c r="AW4" i="41" s="1"/>
  <c r="AX4" i="41" s="1"/>
  <c r="AY4" i="41" s="1"/>
  <c r="AZ4" i="41" s="1"/>
  <c r="BA4" i="41" s="1"/>
  <c r="BB4" i="41" s="1"/>
  <c r="BC4" i="41" s="1"/>
  <c r="BD4" i="41" s="1"/>
  <c r="BE4" i="41" s="1"/>
  <c r="BF4" i="41" s="1"/>
  <c r="BG4" i="41" s="1"/>
  <c r="BG84" i="41" s="1"/>
  <c r="BD112" i="41"/>
  <c r="BC112" i="41"/>
  <c r="AW112" i="41"/>
  <c r="AV112" i="41"/>
  <c r="AP112" i="41"/>
  <c r="AO112" i="41"/>
  <c r="AI112" i="41"/>
  <c r="AH112" i="41"/>
  <c r="AB112" i="41"/>
  <c r="AA112" i="41"/>
  <c r="Y112" i="41"/>
  <c r="BD111" i="41"/>
  <c r="BC111" i="41"/>
  <c r="AW111" i="41"/>
  <c r="AV111" i="41"/>
  <c r="AP111" i="41"/>
  <c r="AO111" i="41"/>
  <c r="AI111" i="41"/>
  <c r="AH111" i="41"/>
  <c r="AB111" i="41"/>
  <c r="AA111" i="41"/>
  <c r="Y111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14" i="41"/>
  <c r="J114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14" i="41"/>
  <c r="Z112" i="41"/>
  <c r="Z10" i="41"/>
  <c r="Z111" i="41"/>
  <c r="Z11" i="41"/>
  <c r="AC112" i="41"/>
  <c r="AC10" i="41"/>
  <c r="AC11" i="41"/>
  <c r="AC111" i="41"/>
  <c r="AC12" i="41"/>
  <c r="AD12" i="41"/>
  <c r="AD112" i="41"/>
  <c r="AD10" i="41"/>
  <c r="AD111" i="41"/>
  <c r="AD11" i="41"/>
  <c r="AD9" i="41"/>
  <c r="AE12" i="41"/>
  <c r="AE10" i="41"/>
  <c r="AE112" i="41"/>
  <c r="AE111" i="41"/>
  <c r="AE11" i="41"/>
  <c r="AF11" i="41"/>
  <c r="AF111" i="41"/>
  <c r="AF112" i="41"/>
  <c r="AF10" i="41"/>
  <c r="AF12" i="41"/>
  <c r="AG111" i="41"/>
  <c r="AG10" i="41"/>
  <c r="AG11" i="41"/>
  <c r="AG112" i="41"/>
  <c r="AG12" i="41"/>
  <c r="AJ11" i="41"/>
  <c r="AJ10" i="41"/>
  <c r="AJ12" i="41"/>
  <c r="AJ111" i="41"/>
  <c r="AJ112" i="41"/>
  <c r="AK12" i="41"/>
  <c r="AK11" i="41"/>
  <c r="AK10" i="41"/>
  <c r="AK111" i="41"/>
  <c r="AK112" i="41"/>
  <c r="AL12" i="41"/>
  <c r="AL11" i="41"/>
  <c r="AL112" i="41"/>
  <c r="AL111" i="41"/>
  <c r="AL10" i="41"/>
  <c r="AM111" i="41"/>
  <c r="AM12" i="41"/>
  <c r="AM112" i="41"/>
  <c r="AM10" i="41"/>
  <c r="AM11" i="41"/>
  <c r="AN112" i="41"/>
  <c r="AN111" i="41"/>
  <c r="AN12" i="41"/>
  <c r="AN10" i="41"/>
  <c r="AN11" i="41"/>
  <c r="AQ11" i="41"/>
  <c r="AQ111" i="41"/>
  <c r="AQ12" i="41"/>
  <c r="AQ112" i="41"/>
  <c r="AQ10" i="41"/>
  <c r="AR10" i="41"/>
  <c r="AR112" i="41"/>
  <c r="AR111" i="41"/>
  <c r="AR11" i="41"/>
  <c r="AR12" i="41"/>
  <c r="AS111" i="41"/>
  <c r="AS12" i="41"/>
  <c r="AS112" i="41"/>
  <c r="AS11" i="41"/>
  <c r="AS10" i="41"/>
  <c r="AT11" i="41"/>
  <c r="AT12" i="41"/>
  <c r="AT112" i="41"/>
  <c r="AT111" i="41"/>
  <c r="AT10" i="41"/>
  <c r="AU10" i="41"/>
  <c r="AU12" i="41"/>
  <c r="AU11" i="41"/>
  <c r="AU111" i="41"/>
  <c r="AU112" i="41"/>
  <c r="AX111" i="41"/>
  <c r="AX11" i="41"/>
  <c r="AX10" i="41"/>
  <c r="AX112" i="41"/>
  <c r="AX12" i="41"/>
  <c r="AY11" i="41"/>
  <c r="AY10" i="41"/>
  <c r="AY12" i="41"/>
  <c r="AY112" i="41"/>
  <c r="AY111" i="41"/>
  <c r="AZ112" i="41"/>
  <c r="AZ111" i="41"/>
  <c r="AZ10" i="41"/>
  <c r="AZ12" i="41"/>
  <c r="AZ11" i="41"/>
  <c r="BA11" i="41"/>
  <c r="BA12" i="41"/>
  <c r="BA10" i="41"/>
  <c r="BA112" i="41"/>
  <c r="BA111" i="41"/>
  <c r="BB112" i="41"/>
  <c r="BB111" i="41"/>
  <c r="BB10" i="41"/>
  <c r="BB12" i="41"/>
  <c r="BB11" i="41"/>
  <c r="BE12" i="41"/>
  <c r="BE10" i="41"/>
  <c r="BE112" i="41"/>
  <c r="BE11" i="41"/>
  <c r="BE111" i="41"/>
  <c r="BF12" i="41"/>
  <c r="BF111" i="41"/>
  <c r="BF112" i="41"/>
  <c r="BF10" i="41"/>
  <c r="BF11" i="41"/>
  <c r="BG111" i="41"/>
  <c r="BG10" i="41"/>
  <c r="BG112" i="41"/>
  <c r="BG12" i="41"/>
  <c r="BG11" i="41"/>
  <c r="AF9" i="41" l="1"/>
  <c r="AE8" i="41"/>
  <c r="AY8" i="41"/>
  <c r="BG9" i="41"/>
  <c r="AC9" i="41"/>
  <c r="AX35" i="41"/>
  <c r="BB8" i="41"/>
  <c r="AQ7" i="41"/>
  <c r="AM9" i="41"/>
  <c r="AD8" i="41"/>
  <c r="AC8" i="41"/>
  <c r="Z9" i="41"/>
  <c r="Z8" i="41"/>
  <c r="AY7" i="41"/>
  <c r="AZ9" i="41"/>
  <c r="AC7" i="41"/>
  <c r="AJ8" i="41"/>
  <c r="BA27" i="41"/>
  <c r="AN19" i="41"/>
  <c r="Z35" i="41"/>
  <c r="AE19" i="41"/>
  <c r="AS27" i="41"/>
  <c r="AZ34" i="41"/>
  <c r="AS35" i="41"/>
  <c r="AN27" i="41"/>
  <c r="AE29" i="41"/>
  <c r="AU34" i="41"/>
  <c r="AK35" i="41"/>
  <c r="AR19" i="41"/>
  <c r="Z29" i="41"/>
  <c r="AN34" i="41"/>
  <c r="AD35" i="41"/>
  <c r="AX26" i="41"/>
  <c r="AC27" i="41"/>
  <c r="AS81" i="41"/>
  <c r="AG35" i="41"/>
  <c r="AL35" i="41"/>
  <c r="AT35" i="41"/>
  <c r="BA35" i="41"/>
  <c r="BE35" i="41"/>
  <c r="BG7" i="41"/>
  <c r="AN7" i="41"/>
  <c r="BF9" i="41"/>
  <c r="BE8" i="41"/>
  <c r="AT8" i="41"/>
  <c r="AS8" i="41"/>
  <c r="AS9" i="41"/>
  <c r="AL9" i="41"/>
  <c r="BG19" i="41"/>
  <c r="AC26" i="41"/>
  <c r="AM26" i="41"/>
  <c r="AT26" i="41"/>
  <c r="BB26" i="41"/>
  <c r="BG26" i="41"/>
  <c r="AF27" i="41"/>
  <c r="AJ27" i="41"/>
  <c r="AT29" i="41"/>
  <c r="AX29" i="41"/>
  <c r="BG29" i="41"/>
  <c r="BB35" i="41"/>
  <c r="BF35" i="41"/>
  <c r="AS26" i="41"/>
  <c r="BF26" i="41"/>
  <c r="BE7" i="41"/>
  <c r="AJ7" i="41"/>
  <c r="AX8" i="41"/>
  <c r="AU9" i="41"/>
  <c r="AQ9" i="41"/>
  <c r="AG9" i="41"/>
  <c r="AC19" i="41"/>
  <c r="AM19" i="41"/>
  <c r="AQ19" i="41"/>
  <c r="BA19" i="41"/>
  <c r="Z26" i="41"/>
  <c r="AD26" i="41"/>
  <c r="AG27" i="41"/>
  <c r="AK27" i="41"/>
  <c r="AR27" i="41"/>
  <c r="AZ27" i="41"/>
  <c r="BE27" i="41"/>
  <c r="AD29" i="41"/>
  <c r="AK29" i="41"/>
  <c r="AU29" i="41"/>
  <c r="AY29" i="41"/>
  <c r="AR34" i="41"/>
  <c r="AY34" i="41"/>
  <c r="BG34" i="41"/>
  <c r="AC35" i="41"/>
  <c r="AJ19" i="41"/>
  <c r="AY19" i="41"/>
  <c r="AE26" i="41"/>
  <c r="AU26" i="41"/>
  <c r="Z27" i="41"/>
  <c r="AD27" i="41"/>
  <c r="AL27" i="41"/>
  <c r="AX27" i="41"/>
  <c r="BF27" i="41"/>
  <c r="AL29" i="41"/>
  <c r="BE29" i="41"/>
  <c r="AE34" i="41"/>
  <c r="AJ34" i="41"/>
  <c r="AE35" i="41"/>
  <c r="AM35" i="41"/>
  <c r="AQ35" i="41"/>
  <c r="AU35" i="41"/>
  <c r="AY35" i="41"/>
  <c r="BG35" i="41"/>
  <c r="AF19" i="41"/>
  <c r="AS19" i="41"/>
  <c r="AK26" i="41"/>
  <c r="AY26" i="41"/>
  <c r="AT27" i="41"/>
  <c r="BB27" i="41"/>
  <c r="AG29" i="41"/>
  <c r="AQ29" i="41"/>
  <c r="BA29" i="41"/>
  <c r="AU7" i="41"/>
  <c r="AG7" i="41"/>
  <c r="BA8" i="41"/>
  <c r="AT9" i="41"/>
  <c r="AR9" i="41"/>
  <c r="AR8" i="41"/>
  <c r="AQ8" i="41"/>
  <c r="AN9" i="41"/>
  <c r="AN8" i="41"/>
  <c r="AJ9" i="41"/>
  <c r="AG8" i="41"/>
  <c r="AG19" i="41"/>
  <c r="AK19" i="41"/>
  <c r="AU19" i="41"/>
  <c r="AZ19" i="41"/>
  <c r="BE1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34" i="41"/>
  <c r="AM34" i="41"/>
  <c r="AQ34" i="41"/>
  <c r="AF35" i="41"/>
  <c r="AJ35" i="41"/>
  <c r="AN35" i="41"/>
  <c r="AR35" i="41"/>
  <c r="AZ35" i="41"/>
  <c r="Z19" i="41"/>
  <c r="AD19" i="41"/>
  <c r="AL19" i="41"/>
  <c r="AT19" i="41"/>
  <c r="AX19" i="41"/>
  <c r="BB19" i="41"/>
  <c r="BF19" i="41"/>
  <c r="AF26" i="41"/>
  <c r="AJ26" i="41"/>
  <c r="AN26" i="41"/>
  <c r="AR26" i="41"/>
  <c r="AZ26" i="41"/>
  <c r="AF29" i="41"/>
  <c r="AJ29" i="41"/>
  <c r="AN29" i="41"/>
  <c r="AR29" i="41"/>
  <c r="AZ29" i="41"/>
  <c r="AC34" i="41"/>
  <c r="AG34" i="41"/>
  <c r="AK34" i="41"/>
  <c r="AS34" i="41"/>
  <c r="BA34" i="41"/>
  <c r="BE34" i="41"/>
  <c r="Z34" i="41"/>
  <c r="AD34" i="41"/>
  <c r="AL34" i="41"/>
  <c r="AT34" i="41"/>
  <c r="AX34" i="41"/>
  <c r="BB34" i="41"/>
  <c r="BF34" i="41"/>
  <c r="BA7" i="41"/>
  <c r="AM7" i="41"/>
  <c r="BE9" i="41"/>
  <c r="AX9" i="41"/>
  <c r="AK8" i="41"/>
  <c r="AF8" i="41"/>
  <c r="AE9" i="41"/>
  <c r="AT7" i="41"/>
  <c r="AE7" i="41"/>
  <c r="BG8" i="41"/>
  <c r="BB9" i="41"/>
  <c r="AU8" i="41"/>
  <c r="AM8" i="41"/>
  <c r="BF7" i="41"/>
  <c r="AZ7" i="41"/>
  <c r="AS7" i="41"/>
  <c r="AK7" i="41"/>
  <c r="AD7" i="41"/>
  <c r="BF8" i="41"/>
  <c r="BA9" i="41"/>
  <c r="AZ8" i="41"/>
  <c r="AY9" i="41"/>
  <c r="AL8" i="41"/>
  <c r="AK9" i="41"/>
  <c r="BE18" i="41"/>
  <c r="AS49" i="41"/>
  <c r="AG84" i="41"/>
  <c r="BG85" i="41"/>
  <c r="AG18" i="41"/>
  <c r="BE84" i="41"/>
  <c r="AC49" i="41"/>
  <c r="AK49" i="41"/>
  <c r="BA18" i="41"/>
  <c r="AC81" i="41"/>
  <c r="AK81" i="41"/>
  <c r="BA84" i="41"/>
  <c r="AQ85" i="41"/>
  <c r="AY85" i="41"/>
  <c r="AG49" i="41"/>
  <c r="BE49" i="41"/>
  <c r="AS18" i="41"/>
  <c r="AG81" i="41"/>
  <c r="BE81" i="41"/>
  <c r="AS84" i="41"/>
  <c r="AM85" i="41"/>
  <c r="AU85" i="41"/>
  <c r="BA49" i="41"/>
  <c r="AC18" i="41"/>
  <c r="AK18" i="41"/>
  <c r="BA81" i="41"/>
  <c r="AC84" i="41"/>
  <c r="AK84" i="41"/>
  <c r="AE85" i="41"/>
  <c r="Z49" i="41"/>
  <c r="AD49" i="41"/>
  <c r="AL49" i="41"/>
  <c r="AT49" i="41"/>
  <c r="AX49" i="41"/>
  <c r="BB49" i="41"/>
  <c r="BF49" i="41"/>
  <c r="Z18" i="41"/>
  <c r="AD18" i="41"/>
  <c r="AL18" i="41"/>
  <c r="AT18" i="41"/>
  <c r="AX18" i="41"/>
  <c r="BB18" i="41"/>
  <c r="BF18" i="41"/>
  <c r="Z81" i="41"/>
  <c r="AD81" i="41"/>
  <c r="AL81" i="41"/>
  <c r="AT81" i="41"/>
  <c r="AX81" i="41"/>
  <c r="BB81" i="41"/>
  <c r="BF81" i="41"/>
  <c r="Z84" i="41"/>
  <c r="AD84" i="41"/>
  <c r="AL84" i="41"/>
  <c r="AT84" i="41"/>
  <c r="AX84" i="41"/>
  <c r="BB84" i="41"/>
  <c r="BF84" i="41"/>
  <c r="AF85" i="41"/>
  <c r="AJ85" i="41"/>
  <c r="AN85" i="41"/>
  <c r="AR85" i="41"/>
  <c r="AZ85" i="41"/>
  <c r="AE49" i="41"/>
  <c r="AM49" i="41"/>
  <c r="AQ49" i="41"/>
  <c r="AU49" i="41"/>
  <c r="AY49" i="41"/>
  <c r="BG49" i="41"/>
  <c r="AE18" i="41"/>
  <c r="AM18" i="41"/>
  <c r="AQ18" i="41"/>
  <c r="AU18" i="41"/>
  <c r="AY18" i="41"/>
  <c r="BG18" i="41"/>
  <c r="AE81" i="41"/>
  <c r="AM81" i="41"/>
  <c r="AQ81" i="41"/>
  <c r="AU81" i="41"/>
  <c r="AY81" i="41"/>
  <c r="BG81" i="41"/>
  <c r="AE84" i="41"/>
  <c r="AM84" i="41"/>
  <c r="AQ84" i="41"/>
  <c r="AU84" i="41"/>
  <c r="AY84" i="41"/>
  <c r="AC85" i="41"/>
  <c r="AG85" i="41"/>
  <c r="AK85" i="41"/>
  <c r="AS85" i="41"/>
  <c r="BA85" i="41"/>
  <c r="BE85" i="41"/>
  <c r="AF49" i="41"/>
  <c r="AJ49" i="41"/>
  <c r="AN49" i="41"/>
  <c r="AR49" i="41"/>
  <c r="AZ49" i="41"/>
  <c r="AF18" i="41"/>
  <c r="AJ18" i="41"/>
  <c r="AN18" i="41"/>
  <c r="AR18" i="41"/>
  <c r="AZ18" i="41"/>
  <c r="AF81" i="41"/>
  <c r="AJ81" i="41"/>
  <c r="AN81" i="41"/>
  <c r="AR81" i="41"/>
  <c r="AZ81" i="41"/>
  <c r="AF84" i="41"/>
  <c r="AJ84" i="41"/>
  <c r="AN84" i="41"/>
  <c r="AR84" i="41"/>
  <c r="AZ84" i="41"/>
  <c r="Z85" i="41"/>
  <c r="AD85" i="41"/>
  <c r="AL85" i="41"/>
  <c r="AT85" i="41"/>
  <c r="AX85" i="41"/>
  <c r="BB85" i="41"/>
  <c r="BF85" i="41"/>
  <c r="BB7" i="41"/>
  <c r="AX7" i="41"/>
  <c r="AR7" i="41"/>
  <c r="AL7" i="41"/>
  <c r="AF7" i="41"/>
  <c r="Z7" i="41"/>
  <c r="R116" i="41"/>
  <c r="S116" i="41"/>
  <c r="V120" i="41" s="1"/>
  <c r="T116" i="41"/>
  <c r="Y113" i="36"/>
  <c r="W113" i="36"/>
  <c r="X113" i="36"/>
  <c r="T120" i="41" l="1"/>
  <c r="W120" i="41"/>
  <c r="U120" i="41"/>
  <c r="R120" i="41"/>
  <c r="Z113" i="36"/>
  <c r="S120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 shape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 shape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5" authorId="1" shapeId="0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5" authorId="1" shapeId="0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5" authorId="1" shapeId="0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5" authorId="1" shapeId="0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9" authorId="1" shapeId="0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9" authorId="1" shapeId="0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9" authorId="1" shapeId="0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9" authorId="1" shapeId="0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9" authorId="1" shapeId="0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9" authorId="1" shapeId="0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<sst xmlns="http://schemas.openxmlformats.org/spreadsheetml/2006/main" count="726" uniqueCount="316">
  <si>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</si>
  <si>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</si>
  <si>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</si>
  <si>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</si>
  <si>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</si>
  <si>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</si>
  <si>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</si>
  <si>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</si>
  <si>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</si>
  <si>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</si>
  <si>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</si>
  <si>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</si>
  <si>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</si>
  <si>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</si>
  <si>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</si>
  <si>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</si>
  <si>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</si>
  <si>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</si>
  <si>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</si>
  <si>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</si>
  <si>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</si>
  <si>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</si>
  <si>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</si>
  <si>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</si>
  <si>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</si>
  <si>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</si>
  <si>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</si>
  <si>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</si>
  <si>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</si>
  <si>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</si>
  <si>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</si>
  <si>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</si>
  <si>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</si>
  <si>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</si>
  <si>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</si>
  <si>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</si>
  <si>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</si>
  <si>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</si>
  <si>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</si>
  <si>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</si>
  <si>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</si>
  <si>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</si>
  <si>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</si>
  <si>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</si>
  <si>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</si>
  <si>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</si>
  <si>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</si>
  <si>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</si>
  <si>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</si>
  <si>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</si>
  <si>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</si>
  <si>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</si>
  <si>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</si>
  <si>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</si>
  <si>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</si>
  <si>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</si>
  <si>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</si>
  <si>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</si>
  <si>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</si>
  <si>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</si>
  <si>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</si>
  <si>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</si>
  <si>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</si>
  <si>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</si>
  <si>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</si>
  <si>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</si>
  <si>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</si>
  <si>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</si>
  <si>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</si>
  <si>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</si>
  <si>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</si>
  <si>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</si>
  <si>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</si>
  <si>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</si>
  <si>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</si>
  <si>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</si>
  <si>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</si>
  <si>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</si>
  <si>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</si>
  <si>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</si>
  <si>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</si>
  <si>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</si>
  <si>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</si>
  <si>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</si>
  <si>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</si>
  <si>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</si>
  <si>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</si>
  <si>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</si>
  <si>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</si>
  <si>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</si>
  <si>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</si>
  <si>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</si>
  <si>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</si>
  <si>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</si>
  <si>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</si>
  <si>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</si>
  <si>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</si>
  <si>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</si>
  <si>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</si>
  <si>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</si>
  <si>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</si>
  <si>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</si>
  <si>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</si>
  <si>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</si>
  <si>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</si>
  <si>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</si>
  <si>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</si>
  <si>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</si>
  <si>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</si>
  <si>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</si>
  <si>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</si>
  <si>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</si>
  <si>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</si>
  <si>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</si>
  <si>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</si>
  <si>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</si>
  <si>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</si>
  <si>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</si>
  <si>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</si>
  <si>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</si>
  <si>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</si>
  <si>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</si>
  <si>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</si>
  <si>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</si>
  <si>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</si>
  <si>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</si>
  <si>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</si>
  <si>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</si>
  <si>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</si>
  <si>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</si>
  <si>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</si>
  <si>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</si>
  <si>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</si>
  <si>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</si>
  <si>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</si>
  <si>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</si>
  <si>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</si>
  <si>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</si>
  <si>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</si>
  <si>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</si>
  <si>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</si>
  <si>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</si>
  <si>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</si>
  <si>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</si>
  <si>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</si>
  <si>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</si>
  <si>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</si>
  <si>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</si>
  <si>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</si>
  <si>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</si>
  <si>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</si>
  <si>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</si>
  <si>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</si>
  <si>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</si>
  <si>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</si>
  <si>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</si>
  <si>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</si>
  <si>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</si>
  <si>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</si>
  <si>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</si>
  <si>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</si>
  <si>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</si>
  <si>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</si>
  <si>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</si>
  <si>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</si>
  <si>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</si>
  <si>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</si>
  <si>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</si>
  <si>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</si>
  <si>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</si>
  <si>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</si>
  <si>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</si>
  <si>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</si>
  <si>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</si>
  <si>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</si>
  <si>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</si>
  <si>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</si>
  <si>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</si>
  <si>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</si>
  <si>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</si>
  <si>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</si>
  <si>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</si>
  <si>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</si>
  <si>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</si>
  <si>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</si>
  <si>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</si>
  <si>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</si>
  <si>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</si>
  <si>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</si>
  <si>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</si>
  <si>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</si>
  <si>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</si>
  <si>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</si>
  <si>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</si>
  <si>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</si>
  <si>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</si>
  <si>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</si>
  <si>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</si>
  <si>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</si>
  <si>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</si>
  <si>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</si>
  <si>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</si>
  <si>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</si>
  <si>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</si>
  <si>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</si>
  <si>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拼接屏设备中国出关</t>
    <phoneticPr fontId="24" type="noConversion"/>
  </si>
  <si>
    <t>拼接屏设备运输</t>
    <phoneticPr fontId="24" type="noConversion"/>
  </si>
  <si>
    <t>拼接屏设备日本入关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</si>
  <si>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</si>
  <si>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</si>
  <si>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</si>
  <si>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</si>
  <si>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</si>
  <si>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</si>
  <si>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</si>
  <si>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</si>
  <si>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</si>
  <si>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日本东京涉谷现场勘察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</si>
  <si>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</si>
  <si>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</si>
  <si>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</si>
  <si>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</si>
  <si>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</si>
  <si>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</si>
  <si>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</si>
  <si>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</si>
  <si>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</si>
  <si>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</si>
  <si>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</si>
  <si>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</si>
  <si>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</si>
  <si>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</si>
  <si>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</si>
  <si>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</si>
  <si>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</si>
  <si>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</si>
  <si>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</si>
  <si>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未苗</t>
  </si>
  <si>
    <t>数拓</t>
  </si>
  <si>
    <t>未苗JP</t>
  </si>
  <si>
    <t>LS CN</t>
  </si>
  <si>
    <t>LS USA</t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</si>
  <si>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</si>
  <si>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</si>
  <si>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</si>
  <si>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</si>
  <si>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</si>
  <si>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</si>
  <si>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</si>
  <si>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</si>
  <si>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</si>
  <si>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</si>
  <si>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</si>
  <si>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</si>
  <si>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</si>
  <si>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</si>
  <si>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</si>
  <si>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</si>
  <si>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</si>
  <si>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</si>
  <si>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</si>
  <si>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</si>
  <si>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</si>
  <si>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</si>
  <si>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</si>
  <si>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</si>
  <si>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</si>
  <si>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张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</si>
  <si>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</si>
  <si>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</si>
  <si>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</si>
  <si>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汪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</si>
  <si>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</si>
  <si>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</si>
  <si>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上海网络防火墙设置沟通（for CMS）</t>
    <phoneticPr fontId="24" type="noConversion"/>
  </si>
  <si>
    <t>日本网络防火墙设置沟通（for IPad）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</si>
  <si>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</si>
  <si>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</si>
  <si>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</si>
  <si>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</si>
  <si>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</si>
  <si>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</si>
  <si>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季</t>
    <phoneticPr fontId="24" type="noConversion"/>
  </si>
  <si>
    <t>现场验收取证</t>
    <phoneticPr fontId="24" type="noConversion"/>
  </si>
  <si>
    <t>总包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</si>
  <si>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</si>
  <si>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</si>
  <si>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\东京店\01 客户报价\前期方案\策划案效果图-Catr Sytreet 3Ds 1804.pdf</t>
    <phoneticPr fontId="24" type="noConversion"/>
  </si>
  <si>
    <t>LED设备施工图编制</t>
    <phoneticPr fontId="24" type="noConversion"/>
  </si>
  <si>
    <t>\东京店\05 系统集成\LCD信息\HLN490PB(LG49寸3.5mm-500).doc</t>
    <phoneticPr fontId="24" type="noConversion"/>
  </si>
  <si>
    <t>拼接屏设备配置说明文档编制</t>
    <phoneticPr fontId="24" type="noConversion"/>
  </si>
  <si>
    <t>\东京店\05 系统集成\LCD信息\HLN490PB(LG49寸3.5mm-500).doc</t>
    <phoneticPr fontId="24" type="noConversion"/>
  </si>
  <si>
    <t>拼接屏设备施工图编制</t>
    <phoneticPr fontId="24" type="noConversion"/>
  </si>
  <si>
    <t>\东京店\05 系统集成\LCD信息\拼接安装调试文档.doc</t>
    <phoneticPr fontId="24" type="noConversion"/>
  </si>
  <si>
    <t>\东京店\01 客户报价\前期方案\策划案效果图-Catr Sytreet 3Ds 1804.pdf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</si>
  <si>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</si>
  <si>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</si>
  <si>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\东京店\05 系统集成\账号信息\Levi's CMS system accounts and equipments List(JP-TKY).xlsx</t>
    <phoneticPr fontId="24" type="noConversion"/>
  </si>
  <si>
    <t>\东京店\05 系统集成\LCD信息\
DL-2019051461C 数拓 显示屏 PSE J55032 证书.pdf
DL-2019051461E 数拓 显示屏 PSE J55032 报告.pdf
DL-2019051462C 数拓 显示屏 PSE J60950 证书.pdf
DL-2019051462S 数拓 显示屏 PSE J60950 报告.pdf</t>
    <phoneticPr fontId="24" type="noConversion"/>
  </si>
  <si>
    <t>\东京店\05 系统集成\LCD信息\
室内拼接屏设置施工图-LS Cat Street 20190410 clean dwg v2.pdf(old)
★最新図面（平面図、立面図）0527.pdf
Levis Harajuku LCD&amp;LED Map.xlsx</t>
    <phoneticPr fontId="24" type="noConversion"/>
  </si>
  <si>
    <t>日本安装线路设计</t>
    <phoneticPr fontId="24" type="noConversion"/>
  </si>
  <si>
    <t>\东京店\05 系统集成\LCD信息\
SHOWTOP3288(日本語版).doc
SHOWTOP3288.doc</t>
    <phoneticPr fontId="24" type="noConversion"/>
  </si>
  <si>
    <r>
      <t>L</t>
    </r>
    <r>
      <rPr>
        <sz val="9"/>
        <rFont val="宋体"/>
        <family val="3"/>
        <charset val="134"/>
      </rPr>
      <t>CD供应商</t>
    </r>
    <phoneticPr fontId="24" type="noConversion"/>
  </si>
  <si>
    <t>荆</t>
    <phoneticPr fontId="24" type="noConversion"/>
  </si>
  <si>
    <t>LCD供应商</t>
    <phoneticPr fontId="24" type="noConversion"/>
  </si>
  <si>
    <t>\东京店\05 系统集成\LCD信息\室内拼接屏3X2-49寸.jpg
\东京店\05 系统集成\LCD信息\室内拼接屏2X2-49寸.jpg
\东京店\05 系统集成\LCD信息\室内拼接屏1X1-49寸.dwg</t>
    <phoneticPr fontId="24" type="noConversion"/>
  </si>
  <si>
    <t>LS USA</t>
    <phoneticPr fontId="24" type="noConversion"/>
  </si>
  <si>
    <t>LS JP</t>
    <phoneticPr fontId="24" type="noConversion"/>
  </si>
  <si>
    <t>LS JP</t>
    <phoneticPr fontId="24" type="noConversion"/>
  </si>
  <si>
    <t>\东京店\05 系统集成\配件信息
\东京店\05 系统集成\LCD信息\室内拼接屏1X1-49寸.dwg</t>
    <phoneticPr fontId="24" type="noConversion"/>
  </si>
  <si>
    <t>张</t>
    <phoneticPr fontId="24" type="noConversion"/>
  </si>
  <si>
    <t>荆</t>
    <phoneticPr fontId="24" type="noConversion"/>
  </si>
  <si>
    <t>LED播放盒(V8)出口审核</t>
    <phoneticPr fontId="24" type="noConversion"/>
  </si>
  <si>
    <t>LED供应商</t>
    <phoneticPr fontId="24" type="noConversion"/>
  </si>
  <si>
    <t>LED设备采购确认</t>
    <phoneticPr fontId="24" type="noConversion"/>
  </si>
  <si>
    <t>移动终端设备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</si>
</sst>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31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4" fillId="9" borderId="8" xfId="0" applyFont="1" applyFill="1" applyBorder="1" applyAlignment="1">
      <alignment horizontal="left" vertical="center" indent="2"/>
    </xf>
    <xf numFmtId="0" fontId="24" fillId="9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14" fontId="35" fillId="0" borderId="68" xfId="0" applyNumberFormat="1" applyFont="1" applyFill="1" applyBorder="1">
      <alignment vertical="center"/>
    </xf>
    <xf numFmtId="176" fontId="35" fillId="0" borderId="69" xfId="0" applyNumberFormat="1" applyFont="1" applyFill="1" applyBorder="1">
      <alignment vertical="center"/>
    </xf>
    <xf numFmtId="179" fontId="35" fillId="0" borderId="65" xfId="0" applyNumberFormat="1" applyFont="1" applyFill="1" applyBorder="1">
      <alignment vertical="center"/>
    </xf>
    <xf numFmtId="9" fontId="35" fillId="0" borderId="0" xfId="0" applyNumberFormat="1" applyFont="1" applyFill="1" applyBorder="1">
      <alignment vertical="center"/>
    </xf>
    <xf numFmtId="0" fontId="42" fillId="0" borderId="70" xfId="0" applyFont="1" applyFill="1" applyBorder="1">
      <alignment vertical="center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8"/>
  <sheetViews>
    <sheetView tabSelected="1" zoomScaleNormal="100" zoomScaleSheetLayoutView="100" workbookViewId="0">
      <pane ySplit="5" topLeftCell="A95" activePane="bottomLeft" state="frozen"/>
      <selection activeCell="F1" sqref="F1"/>
      <selection pane="bottomLeft" activeCell="J95" sqref="J95"/>
    </sheetView>
  </sheetViews>
  <sheetFormatPr defaultColWidth="8.88671875" defaultRowHeight="15.6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75" t="s">
        <v>181</v>
      </c>
      <c r="B1" s="276"/>
      <c r="C1" s="276"/>
      <c r="D1" s="276"/>
      <c r="E1" s="276"/>
      <c r="F1" s="276"/>
      <c r="G1" s="276"/>
      <c r="H1" s="276"/>
      <c r="I1" s="118" t="s">
        <v>179</v>
      </c>
      <c r="J1" s="300" t="s">
        <v>183</v>
      </c>
      <c r="K1" s="301"/>
      <c r="L1" s="118" t="s">
        <v>180</v>
      </c>
      <c r="M1" s="300" t="s">
        <v>184</v>
      </c>
      <c r="N1" s="302"/>
      <c r="O1" s="296"/>
      <c r="P1" s="297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77"/>
      <c r="B2" s="278"/>
      <c r="C2" s="278"/>
      <c r="D2" s="278"/>
      <c r="E2" s="278"/>
      <c r="F2" s="278"/>
      <c r="G2" s="278"/>
      <c r="H2" s="278"/>
      <c r="I2" s="120" t="s">
        <v>253</v>
      </c>
      <c r="J2" s="303">
        <v>43609</v>
      </c>
      <c r="K2" s="304"/>
      <c r="L2" s="121" t="s">
        <v>253</v>
      </c>
      <c r="M2" s="303">
        <v>43656</v>
      </c>
      <c r="N2" s="305"/>
      <c r="O2" s="298"/>
      <c r="P2" s="299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83" t="s">
        <v>153</v>
      </c>
      <c r="B4" s="284"/>
      <c r="C4" s="284"/>
      <c r="D4" s="285"/>
      <c r="E4" s="285"/>
      <c r="F4" s="288" t="s">
        <v>182</v>
      </c>
      <c r="G4" s="290" t="s">
        <v>196</v>
      </c>
      <c r="H4" s="292" t="s">
        <v>174</v>
      </c>
      <c r="I4" s="293" t="s">
        <v>175</v>
      </c>
      <c r="J4" s="294"/>
      <c r="K4" s="295"/>
      <c r="L4" s="293" t="s">
        <v>176</v>
      </c>
      <c r="M4" s="294"/>
      <c r="N4" s="295"/>
      <c r="O4" s="279" t="s">
        <v>185</v>
      </c>
      <c r="P4" s="281" t="s">
        <v>178</v>
      </c>
      <c r="Q4" s="122"/>
      <c r="R4" s="123"/>
      <c r="S4" s="124"/>
      <c r="T4" s="122"/>
      <c r="U4" s="122"/>
      <c r="V4" s="122"/>
      <c r="W4" s="122"/>
      <c r="Y4" s="125">
        <v>43607</v>
      </c>
      <c r="Z4" s="126">
        <f>Y4+1</f>
        <v>43608</v>
      </c>
      <c r="AA4" s="126">
        <f t="shared" ref="AA4:BG4" si="0">Z4+1</f>
        <v>43609</v>
      </c>
      <c r="AB4" s="126">
        <f t="shared" si="0"/>
        <v>43610</v>
      </c>
      <c r="AC4" s="126">
        <f t="shared" si="0"/>
        <v>43611</v>
      </c>
      <c r="AD4" s="126">
        <f t="shared" si="0"/>
        <v>43612</v>
      </c>
      <c r="AE4" s="126">
        <f t="shared" si="0"/>
        <v>43613</v>
      </c>
      <c r="AF4" s="126">
        <f t="shared" si="0"/>
        <v>43614</v>
      </c>
      <c r="AG4" s="126">
        <f t="shared" si="0"/>
        <v>43615</v>
      </c>
      <c r="AH4" s="126">
        <f t="shared" si="0"/>
        <v>43616</v>
      </c>
      <c r="AI4" s="126">
        <f t="shared" si="0"/>
        <v>43617</v>
      </c>
      <c r="AJ4" s="126">
        <f t="shared" si="0"/>
        <v>43618</v>
      </c>
      <c r="AK4" s="126">
        <f t="shared" si="0"/>
        <v>43619</v>
      </c>
      <c r="AL4" s="126">
        <f t="shared" si="0"/>
        <v>43620</v>
      </c>
      <c r="AM4" s="126">
        <f t="shared" si="0"/>
        <v>43621</v>
      </c>
      <c r="AN4" s="126">
        <f t="shared" si="0"/>
        <v>43622</v>
      </c>
      <c r="AO4" s="126">
        <f t="shared" si="0"/>
        <v>43623</v>
      </c>
      <c r="AP4" s="126">
        <f t="shared" si="0"/>
        <v>43624</v>
      </c>
      <c r="AQ4" s="126">
        <f t="shared" si="0"/>
        <v>43625</v>
      </c>
      <c r="AR4" s="126">
        <f t="shared" si="0"/>
        <v>43626</v>
      </c>
      <c r="AS4" s="126">
        <f t="shared" si="0"/>
        <v>43627</v>
      </c>
      <c r="AT4" s="126">
        <f t="shared" si="0"/>
        <v>43628</v>
      </c>
      <c r="AU4" s="126">
        <f t="shared" si="0"/>
        <v>43629</v>
      </c>
      <c r="AV4" s="126">
        <f t="shared" si="0"/>
        <v>43630</v>
      </c>
      <c r="AW4" s="126">
        <f t="shared" si="0"/>
        <v>43631</v>
      </c>
      <c r="AX4" s="126">
        <f t="shared" si="0"/>
        <v>43632</v>
      </c>
      <c r="AY4" s="126">
        <f t="shared" si="0"/>
        <v>43633</v>
      </c>
      <c r="AZ4" s="126">
        <f t="shared" si="0"/>
        <v>43634</v>
      </c>
      <c r="BA4" s="126">
        <f t="shared" si="0"/>
        <v>43635</v>
      </c>
      <c r="BB4" s="126">
        <f t="shared" si="0"/>
        <v>43636</v>
      </c>
      <c r="BC4" s="126">
        <f t="shared" si="0"/>
        <v>43637</v>
      </c>
      <c r="BD4" s="126">
        <f t="shared" si="0"/>
        <v>43638</v>
      </c>
      <c r="BE4" s="126">
        <f t="shared" si="0"/>
        <v>43639</v>
      </c>
      <c r="BF4" s="126">
        <f t="shared" si="0"/>
        <v>43640</v>
      </c>
      <c r="BG4" s="127">
        <f t="shared" si="0"/>
        <v>43641</v>
      </c>
    </row>
    <row r="5" spans="1:59" ht="40.200000000000003" thickBot="1">
      <c r="A5" s="286"/>
      <c r="B5" s="287"/>
      <c r="C5" s="287"/>
      <c r="D5" s="287"/>
      <c r="E5" s="287"/>
      <c r="F5" s="289"/>
      <c r="G5" s="291"/>
      <c r="H5" s="291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80"/>
      <c r="P5" s="282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43605</v>
      </c>
      <c r="J6" s="159">
        <v>43677</v>
      </c>
      <c r="K6" s="160">
        <f>SUM(K7:K13)</f>
        <v>56</v>
      </c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56</v>
      </c>
      <c r="S6" s="134">
        <f t="shared" ref="S6:S110" si="1">IF($J6="","",IF($L6&lt;=$L$2,$K6*IF($O6&lt;&gt;"",$O6,0),0))</f>
        <v>0</v>
      </c>
      <c r="T6" s="134">
        <f t="shared" ref="T6:T110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2" si="7">IF(BG$5&lt;&gt;"周日",IF(BG$5&lt;&gt;"周六",IF($L6="","",IF(BG$4&gt;=$L6,IF(BG$4&lt;=$M6,IF($O6=1,"★",""),""),"")),""),"")</f>
        <v/>
      </c>
    </row>
    <row r="7" spans="1:59" ht="16.8">
      <c r="A7" s="165">
        <v>0</v>
      </c>
      <c r="B7" s="166">
        <v>1</v>
      </c>
      <c r="C7" s="166"/>
      <c r="D7" s="166"/>
      <c r="E7" s="167"/>
      <c r="F7" s="215" t="s">
        <v>258</v>
      </c>
      <c r="G7" s="225" t="s">
        <v>237</v>
      </c>
      <c r="H7" s="226" t="s">
        <v>243</v>
      </c>
      <c r="I7" s="169">
        <v>43609</v>
      </c>
      <c r="J7" s="169">
        <v>43609</v>
      </c>
      <c r="K7" s="170">
        <v>0</v>
      </c>
      <c r="L7" s="169">
        <v>43609</v>
      </c>
      <c r="M7" s="169">
        <v>43609</v>
      </c>
      <c r="N7" s="171">
        <v>0</v>
      </c>
      <c r="O7" s="172">
        <v>1</v>
      </c>
      <c r="P7" s="173" t="s">
        <v>247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>
      <c r="A8" s="165">
        <v>0</v>
      </c>
      <c r="B8" s="166">
        <v>2</v>
      </c>
      <c r="C8" s="166"/>
      <c r="D8" s="166"/>
      <c r="E8" s="167"/>
      <c r="F8" s="215" t="s">
        <v>255</v>
      </c>
      <c r="G8" s="225" t="s">
        <v>237</v>
      </c>
      <c r="H8" s="226" t="s">
        <v>243</v>
      </c>
      <c r="I8" s="169">
        <v>43605</v>
      </c>
      <c r="J8" s="169">
        <v>43609</v>
      </c>
      <c r="K8" s="170">
        <v>16</v>
      </c>
      <c r="L8" s="169">
        <v>43605</v>
      </c>
      <c r="M8" s="169"/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16</v>
      </c>
      <c r="S8" s="134">
        <f t="shared" si="1"/>
        <v>16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>
      <c r="A9" s="165">
        <v>0</v>
      </c>
      <c r="B9" s="166">
        <v>3</v>
      </c>
      <c r="C9" s="166"/>
      <c r="D9" s="166"/>
      <c r="E9" s="167"/>
      <c r="F9" s="215" t="s">
        <v>259</v>
      </c>
      <c r="G9" s="225" t="s">
        <v>237</v>
      </c>
      <c r="H9" s="226" t="s">
        <v>244</v>
      </c>
      <c r="I9" s="169">
        <v>43612</v>
      </c>
      <c r="J9" s="169">
        <v>43665</v>
      </c>
      <c r="K9" s="170">
        <v>40</v>
      </c>
      <c r="L9" s="169">
        <v>43612</v>
      </c>
      <c r="M9" s="169"/>
      <c r="N9" s="171">
        <v>20</v>
      </c>
      <c r="O9" s="172">
        <v>0.8</v>
      </c>
      <c r="P9" s="173"/>
      <c r="Q9" s="133"/>
      <c r="R9" s="134">
        <f>IF($J9="","",IF($J9&lt;=$L$2,$K9,IF($I9&lt;=$L$2,NETWORKDAYS($I9,$L$2,holiday!$C$3:$C$10)/NETWORKDAYS($I9,$J9,holiday!$C$3:$C$10)*$K9,0)))</f>
        <v>40</v>
      </c>
      <c r="S9" s="134">
        <f t="shared" si="1"/>
        <v>32</v>
      </c>
      <c r="T9" s="134">
        <f t="shared" si="2"/>
        <v>20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>
      <c r="A10" s="165">
        <v>0</v>
      </c>
      <c r="B10" s="166">
        <v>4</v>
      </c>
      <c r="C10" s="166"/>
      <c r="D10" s="166"/>
      <c r="E10" s="167"/>
      <c r="F10" s="215" t="s">
        <v>260</v>
      </c>
      <c r="G10" s="225" t="s">
        <v>237</v>
      </c>
      <c r="H10" s="226" t="s">
        <v>245</v>
      </c>
      <c r="I10" s="169">
        <v>43612</v>
      </c>
      <c r="J10" s="169">
        <v>43665</v>
      </c>
      <c r="K10" s="170">
        <v>0</v>
      </c>
      <c r="L10" s="169">
        <v>43612</v>
      </c>
      <c r="M10" s="169"/>
      <c r="N10" s="171"/>
      <c r="O10" s="172"/>
      <c r="P10" s="173" t="s">
        <v>246</v>
      </c>
      <c r="Q10" s="133"/>
      <c r="R10" s="134">
        <f>IF($J10="","",IF($J10&lt;=$L$2,$K10,IF($I10&lt;=$L$2,NETWORKDAYS($I10,$L$2,holiday!$C$3:$C$10)/NETWORKDAYS($I10,$J10,holiday!$C$3:$C$10)*$K10,0)))</f>
        <v>0</v>
      </c>
      <c r="S10" s="134">
        <f t="shared" si="1"/>
        <v>0</v>
      </c>
      <c r="T10" s="134">
        <f t="shared" si="2"/>
        <v>0</v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>
      <c r="A11" s="165">
        <v>0</v>
      </c>
      <c r="B11" s="166">
        <v>5</v>
      </c>
      <c r="C11" s="166"/>
      <c r="D11" s="166"/>
      <c r="E11" s="167"/>
      <c r="F11" s="215" t="s">
        <v>256</v>
      </c>
      <c r="G11" s="225" t="s">
        <v>237</v>
      </c>
      <c r="H11" s="226" t="s">
        <v>245</v>
      </c>
      <c r="I11" s="169">
        <v>43612</v>
      </c>
      <c r="J11" s="169">
        <v>43665</v>
      </c>
      <c r="K11" s="170">
        <v>0</v>
      </c>
      <c r="L11" s="169">
        <v>43612</v>
      </c>
      <c r="M11" s="169"/>
      <c r="N11" s="171"/>
      <c r="O11" s="172"/>
      <c r="P11" s="173" t="s">
        <v>246</v>
      </c>
      <c r="Q11" s="133"/>
      <c r="R11" s="134">
        <f>IF($J11="","",IF($J11&lt;=$L$2,$K11,IF($I11&lt;=$L$2,NETWORKDAYS($I11,$L$2,holiday!$C$3:$C$10)/NETWORKDAYS($I11,$J11,holiday!$C$3:$C$10)*$K11,0)))</f>
        <v>0</v>
      </c>
      <c r="S11" s="134">
        <f t="shared" si="1"/>
        <v>0</v>
      </c>
      <c r="T11" s="134">
        <f t="shared" si="2"/>
        <v>0</v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>
      <c r="A12" s="165">
        <v>0</v>
      </c>
      <c r="B12" s="166">
        <v>6</v>
      </c>
      <c r="C12" s="166"/>
      <c r="D12" s="166"/>
      <c r="E12" s="167"/>
      <c r="F12" s="215" t="s">
        <v>257</v>
      </c>
      <c r="G12" s="225" t="s">
        <v>237</v>
      </c>
      <c r="H12" s="226" t="s">
        <v>244</v>
      </c>
      <c r="I12" s="169">
        <v>43612</v>
      </c>
      <c r="J12" s="169">
        <v>43665</v>
      </c>
      <c r="K12" s="170">
        <v>0</v>
      </c>
      <c r="L12" s="169">
        <v>43612</v>
      </c>
      <c r="M12" s="169"/>
      <c r="N12" s="171"/>
      <c r="O12" s="172"/>
      <c r="P12" s="173" t="s">
        <v>246</v>
      </c>
      <c r="Q12" s="133"/>
      <c r="R12" s="134">
        <f>IF($J12="","",IF($J12&lt;=$L$2,$K12,IF($I12&lt;=$L$2,NETWORKDAYS($I12,$L$2,holiday!$C$3:$C$10)/NETWORKDAYS($I12,$J12,holiday!$C$3:$C$10)*$K12,0)))</f>
        <v>0</v>
      </c>
      <c r="S12" s="134">
        <f t="shared" si="1"/>
        <v>0</v>
      </c>
      <c r="T12" s="134">
        <f t="shared" si="2"/>
        <v>0</v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>
      <c r="A13" s="240">
        <v>0</v>
      </c>
      <c r="B13" s="241">
        <v>7</v>
      </c>
      <c r="C13" s="241"/>
      <c r="D13" s="241"/>
      <c r="E13" s="242"/>
      <c r="F13" s="243"/>
      <c r="G13" s="244"/>
      <c r="H13" s="245"/>
      <c r="I13" s="246"/>
      <c r="J13" s="246"/>
      <c r="K13" s="247"/>
      <c r="L13" s="246"/>
      <c r="M13" s="246"/>
      <c r="N13" s="248"/>
      <c r="O13" s="249"/>
      <c r="P13" s="250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51">
        <v>1</v>
      </c>
      <c r="B14" s="252"/>
      <c r="C14" s="252"/>
      <c r="D14" s="252"/>
      <c r="E14" s="253"/>
      <c r="F14" s="254" t="s">
        <v>188</v>
      </c>
      <c r="G14" s="255"/>
      <c r="H14" s="256"/>
      <c r="I14" s="257">
        <v>43605</v>
      </c>
      <c r="J14" s="257">
        <v>43616</v>
      </c>
      <c r="K14" s="258"/>
      <c r="L14" s="259"/>
      <c r="M14" s="260"/>
      <c r="N14" s="261"/>
      <c r="O14" s="260"/>
      <c r="P14" s="262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>
      <c r="A15" s="263">
        <v>1</v>
      </c>
      <c r="B15" s="264">
        <v>1</v>
      </c>
      <c r="C15" s="264"/>
      <c r="D15" s="264"/>
      <c r="E15" s="265"/>
      <c r="F15" s="274" t="s">
        <v>254</v>
      </c>
      <c r="G15" s="266"/>
      <c r="H15" s="267"/>
      <c r="I15" s="268">
        <v>43612</v>
      </c>
      <c r="J15" s="268">
        <v>43616</v>
      </c>
      <c r="K15" s="269"/>
      <c r="L15" s="270"/>
      <c r="M15" s="271"/>
      <c r="N15" s="272"/>
      <c r="O15" s="271"/>
      <c r="P15" s="273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>
      <c r="A16" s="165">
        <v>1</v>
      </c>
      <c r="B16" s="166">
        <v>1</v>
      </c>
      <c r="C16" s="166">
        <v>1</v>
      </c>
      <c r="D16" s="166"/>
      <c r="E16" s="167"/>
      <c r="F16" s="222" t="s">
        <v>261</v>
      </c>
      <c r="G16" s="234" t="s">
        <v>284</v>
      </c>
      <c r="H16" s="226" t="s">
        <v>248</v>
      </c>
      <c r="I16" s="169"/>
      <c r="J16" s="169"/>
      <c r="K16" s="170"/>
      <c r="L16" s="169"/>
      <c r="M16" s="169"/>
      <c r="N16" s="171"/>
      <c r="O16" s="172">
        <v>1</v>
      </c>
      <c r="P16" s="173" t="s">
        <v>287</v>
      </c>
      <c r="Q16" s="133"/>
      <c r="R16" s="134" t="str">
        <f>IF($J16="","",IF($J16&lt;=$L$2,$K16,IF($I16&lt;=$L$2,NETWORKDAYS($I16,$L$2,holiday!$C$3:$C$10)/NETWORKDAYS($I16,$J16,holiday!$C$3:$C$10)*$K16,0)))</f>
        <v/>
      </c>
      <c r="S16" s="134" t="str">
        <f t="shared" si="1"/>
        <v/>
      </c>
      <c r="T16" s="134" t="str">
        <f t="shared" si="2"/>
        <v/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>
      <c r="A17" s="165">
        <v>1</v>
      </c>
      <c r="B17" s="166">
        <v>1</v>
      </c>
      <c r="C17" s="166">
        <v>2</v>
      </c>
      <c r="D17" s="166"/>
      <c r="E17" s="167"/>
      <c r="F17" s="236" t="s">
        <v>262</v>
      </c>
      <c r="G17" s="234" t="s">
        <v>308</v>
      </c>
      <c r="H17" s="235" t="s">
        <v>303</v>
      </c>
      <c r="I17" s="169"/>
      <c r="J17" s="169"/>
      <c r="K17" s="170"/>
      <c r="L17" s="169"/>
      <c r="M17" s="169"/>
      <c r="N17" s="171"/>
      <c r="O17" s="172">
        <v>1</v>
      </c>
      <c r="P17" s="173"/>
      <c r="Q17" s="133"/>
      <c r="R17" s="134" t="str">
        <f>IF($J17="","",IF($J17&lt;=$L$2,$K17,IF($I17&lt;=$L$2,NETWORKDAYS($I17,$L$2,holiday!$C$3:$C$10)/NETWORKDAYS($I17,$J17,holiday!$C$3:$C$10)*$K17,0)))</f>
        <v/>
      </c>
      <c r="S17" s="134" t="str">
        <f t="shared" si="1"/>
        <v/>
      </c>
      <c r="T17" s="134" t="str">
        <f t="shared" si="2"/>
        <v/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52.8">
      <c r="A18" s="165">
        <v>1</v>
      </c>
      <c r="B18" s="166">
        <v>1</v>
      </c>
      <c r="C18" s="166">
        <v>3</v>
      </c>
      <c r="D18" s="166"/>
      <c r="E18" s="167"/>
      <c r="F18" s="236" t="s">
        <v>210</v>
      </c>
      <c r="G18" s="225" t="s">
        <v>238</v>
      </c>
      <c r="H18" s="226" t="s">
        <v>250</v>
      </c>
      <c r="I18" s="169"/>
      <c r="J18" s="169"/>
      <c r="K18" s="170"/>
      <c r="L18" s="169">
        <v>43626</v>
      </c>
      <c r="M18" s="169">
        <v>43627</v>
      </c>
      <c r="N18" s="171"/>
      <c r="O18" s="172">
        <v>1</v>
      </c>
      <c r="P18" s="239" t="s">
        <v>301</v>
      </c>
      <c r="Q18" s="133"/>
      <c r="R18" s="134" t="str">
        <f>IF($J18="","",IF($J18&lt;=$L$2,$K18,IF($I18&lt;=$L$2,NETWORKDAYS($I18,$L$2,holiday!$C$3:$C$10)/NETWORKDAYS($I18,$J18,holiday!$C$3:$C$10)*$K18,0)))</f>
        <v/>
      </c>
      <c r="S18" s="134" t="str">
        <f t="shared" si="1"/>
        <v/>
      </c>
      <c r="T18" s="134" t="str">
        <f t="shared" si="2"/>
        <v/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>★</v>
      </c>
      <c r="AS18" s="137" t="str">
        <f t="shared" si="21"/>
        <v>★</v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05.6">
      <c r="A19" s="165">
        <v>1</v>
      </c>
      <c r="B19" s="166">
        <v>1</v>
      </c>
      <c r="C19" s="166">
        <v>4</v>
      </c>
      <c r="D19" s="166"/>
      <c r="E19" s="167"/>
      <c r="F19" s="236" t="s">
        <v>286</v>
      </c>
      <c r="G19" s="234" t="s">
        <v>284</v>
      </c>
      <c r="H19" s="226" t="s">
        <v>248</v>
      </c>
      <c r="I19" s="169"/>
      <c r="J19" s="169"/>
      <c r="K19" s="170"/>
      <c r="L19" s="169">
        <v>43623</v>
      </c>
      <c r="M19" s="169">
        <v>43623</v>
      </c>
      <c r="N19" s="171"/>
      <c r="O19" s="172">
        <v>1</v>
      </c>
      <c r="P19" s="239" t="s">
        <v>299</v>
      </c>
      <c r="Q19" s="133"/>
      <c r="R19" s="134" t="str">
        <f>IF($J19="","",IF($J19&lt;=$L$2,$K19,IF($I19&lt;=$L$2,NETWORKDAYS($I19,$L$2,holiday!$C$3:$C$10)/NETWORKDAYS($I19,$J19,holiday!$C$3:$C$10)*$K19,0)))</f>
        <v/>
      </c>
      <c r="S19" s="134" t="str">
        <f t="shared" si="1"/>
        <v/>
      </c>
      <c r="T19" s="134" t="str">
        <f t="shared" si="2"/>
        <v/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>
      <c r="A20" s="165">
        <v>1</v>
      </c>
      <c r="B20" s="166">
        <v>1</v>
      </c>
      <c r="C20" s="166">
        <v>5</v>
      </c>
      <c r="D20" s="166"/>
      <c r="E20" s="167"/>
      <c r="F20" s="236" t="s">
        <v>288</v>
      </c>
      <c r="G20" s="234" t="s">
        <v>308</v>
      </c>
      <c r="H20" s="235" t="s">
        <v>303</v>
      </c>
      <c r="I20" s="169"/>
      <c r="J20" s="169"/>
      <c r="K20" s="170"/>
      <c r="L20" s="169"/>
      <c r="M20" s="169"/>
      <c r="N20" s="171"/>
      <c r="O20" s="172">
        <v>1</v>
      </c>
      <c r="P20" s="173"/>
      <c r="Q20" s="133"/>
      <c r="R20" s="134" t="str">
        <f>IF($J20="","",IF($J20&lt;=$L$2,$K20,IF($I20&lt;=$L$2,NETWORKDAYS($I20,$L$2,holiday!$C$3:$C$10)/NETWORKDAYS($I20,$J20,holiday!$C$3:$C$10)*$K20,0)))</f>
        <v/>
      </c>
      <c r="S20" s="134" t="str">
        <f t="shared" si="1"/>
        <v/>
      </c>
      <c r="T20" s="134" t="str">
        <f t="shared" si="2"/>
        <v/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>
      <c r="A21" s="165">
        <v>1</v>
      </c>
      <c r="B21" s="166">
        <v>1</v>
      </c>
      <c r="C21" s="166">
        <v>6</v>
      </c>
      <c r="D21" s="166"/>
      <c r="E21" s="167"/>
      <c r="F21" s="222"/>
      <c r="G21" s="225"/>
      <c r="H21" s="226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>
      <c r="A22" s="263">
        <v>1</v>
      </c>
      <c r="B22" s="264">
        <v>2</v>
      </c>
      <c r="C22" s="264"/>
      <c r="D22" s="264"/>
      <c r="E22" s="265"/>
      <c r="F22" s="274" t="s">
        <v>195</v>
      </c>
      <c r="G22" s="266"/>
      <c r="H22" s="267"/>
      <c r="I22" s="268">
        <v>43612</v>
      </c>
      <c r="J22" s="268">
        <v>43616</v>
      </c>
      <c r="K22" s="269"/>
      <c r="L22" s="270"/>
      <c r="M22" s="271"/>
      <c r="N22" s="272"/>
      <c r="O22" s="271"/>
      <c r="P22" s="273"/>
      <c r="Q22" s="133"/>
      <c r="R22" s="134">
        <f>IF($J22="","",IF($J22&lt;=$L$2,$K22,IF($I22&lt;=$L$2,NETWORKDAYS($I22,$L$2,holiday!$C$3:$C$10)/NETWORKDAYS($I22,$J22,holiday!$C$3:$C$10)*$K22,0)))</f>
        <v>0</v>
      </c>
      <c r="S22" s="134">
        <f t="shared" si="1"/>
        <v>0</v>
      </c>
      <c r="T22" s="134">
        <f t="shared" si="2"/>
        <v>0</v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>
      <c r="A23" s="165">
        <v>1</v>
      </c>
      <c r="B23" s="166">
        <v>2</v>
      </c>
      <c r="C23" s="166">
        <v>1</v>
      </c>
      <c r="D23" s="166"/>
      <c r="E23" s="167"/>
      <c r="F23" s="236" t="s">
        <v>285</v>
      </c>
      <c r="G23" s="234" t="s">
        <v>284</v>
      </c>
      <c r="H23" s="226" t="s">
        <v>248</v>
      </c>
      <c r="I23" s="169"/>
      <c r="J23" s="169"/>
      <c r="K23" s="170"/>
      <c r="L23" s="169"/>
      <c r="M23" s="169"/>
      <c r="N23" s="171"/>
      <c r="O23" s="172">
        <v>1</v>
      </c>
      <c r="P23" s="173" t="s">
        <v>287</v>
      </c>
      <c r="Q23" s="133"/>
      <c r="R23" s="134" t="str">
        <f>IF($J23="","",IF($J23&lt;=$L$2,$K23,IF($I23&lt;=$L$2,NETWORKDAYS($I23,$L$2,holiday!$C$3:$C$10)/NETWORKDAYS($I23,$J23,holiday!$C$3:$C$10)*$K23,0)))</f>
        <v/>
      </c>
      <c r="S23" s="134" t="str">
        <f t="shared" si="1"/>
        <v/>
      </c>
      <c r="T23" s="134" t="str">
        <f t="shared" si="2"/>
        <v/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>
      <c r="A24" s="165">
        <v>1</v>
      </c>
      <c r="B24" s="166">
        <v>2</v>
      </c>
      <c r="C24" s="166">
        <v>2</v>
      </c>
      <c r="D24" s="166"/>
      <c r="E24" s="167"/>
      <c r="F24" s="222" t="s">
        <v>220</v>
      </c>
      <c r="G24" s="234" t="s">
        <v>284</v>
      </c>
      <c r="H24" s="226" t="s">
        <v>248</v>
      </c>
      <c r="I24" s="169"/>
      <c r="J24" s="169"/>
      <c r="K24" s="170"/>
      <c r="L24" s="169"/>
      <c r="M24" s="169"/>
      <c r="N24" s="171"/>
      <c r="O24" s="172">
        <v>1</v>
      </c>
      <c r="P24" s="173" t="s">
        <v>291</v>
      </c>
      <c r="Q24" s="133"/>
      <c r="R24" s="134" t="str">
        <f>IF($J24="","",IF($J24&lt;=$L$2,$K24,IF($I24&lt;=$L$2,NETWORKDAYS($I24,$L$2,holiday!$C$3:$C$10)/NETWORKDAYS($I24,$J24,holiday!$C$3:$C$10)*$K24,0)))</f>
        <v/>
      </c>
      <c r="S24" s="134" t="str">
        <f t="shared" si="1"/>
        <v/>
      </c>
      <c r="T24" s="134" t="str">
        <f t="shared" si="2"/>
        <v/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>
      <c r="A25" s="165">
        <v>1</v>
      </c>
      <c r="B25" s="166">
        <v>2</v>
      </c>
      <c r="C25" s="166">
        <v>3</v>
      </c>
      <c r="D25" s="166"/>
      <c r="E25" s="167"/>
      <c r="F25" s="236" t="s">
        <v>290</v>
      </c>
      <c r="G25" s="234" t="s">
        <v>304</v>
      </c>
      <c r="H25" s="226" t="s">
        <v>250</v>
      </c>
      <c r="I25" s="169"/>
      <c r="J25" s="169"/>
      <c r="K25" s="170"/>
      <c r="L25" s="169"/>
      <c r="M25" s="169"/>
      <c r="N25" s="171"/>
      <c r="O25" s="172">
        <v>1</v>
      </c>
      <c r="P25" s="173" t="s">
        <v>289</v>
      </c>
      <c r="Q25" s="133"/>
      <c r="R25" s="134" t="str">
        <f>IF($J25="","",IF($J25&lt;=$L$2,$K25,IF($I25&lt;=$L$2,NETWORKDAYS($I25,$L$2,holiday!$C$3:$C$10)/NETWORKDAYS($I25,$J25,holiday!$C$3:$C$10)*$K25,0)))</f>
        <v/>
      </c>
      <c r="S25" s="134" t="str">
        <f t="shared" si="1"/>
        <v/>
      </c>
      <c r="T25" s="134" t="str">
        <f t="shared" si="2"/>
        <v/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05.6">
      <c r="A26" s="165">
        <v>1</v>
      </c>
      <c r="B26" s="166">
        <v>2</v>
      </c>
      <c r="C26" s="166">
        <v>4</v>
      </c>
      <c r="D26" s="166"/>
      <c r="E26" s="167"/>
      <c r="F26" s="222" t="s">
        <v>197</v>
      </c>
      <c r="G26" s="234" t="s">
        <v>284</v>
      </c>
      <c r="H26" s="226" t="s">
        <v>248</v>
      </c>
      <c r="I26" s="169"/>
      <c r="J26" s="169"/>
      <c r="K26" s="170"/>
      <c r="L26" s="169">
        <v>43623</v>
      </c>
      <c r="M26" s="169">
        <v>43623</v>
      </c>
      <c r="N26" s="171"/>
      <c r="O26" s="172">
        <v>1</v>
      </c>
      <c r="P26" s="239" t="s">
        <v>299</v>
      </c>
      <c r="Q26" s="133"/>
      <c r="R26" s="134" t="str">
        <f>IF($J26="","",IF($J26&lt;=$L$2,$K26,IF($I26&lt;=$L$2,NETWORKDAYS($I26,$L$2,holiday!$C$3:$C$10)/NETWORKDAYS($I26,$J26,holiday!$C$3:$C$10)*$K26,0)))</f>
        <v/>
      </c>
      <c r="S26" s="134" t="str">
        <f t="shared" si="1"/>
        <v/>
      </c>
      <c r="T26" s="134" t="str">
        <f t="shared" si="2"/>
        <v/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39.6">
      <c r="A27" s="165">
        <v>1</v>
      </c>
      <c r="B27" s="166">
        <v>2</v>
      </c>
      <c r="C27" s="166">
        <v>5</v>
      </c>
      <c r="D27" s="166"/>
      <c r="E27" s="167"/>
      <c r="F27" s="236" t="s">
        <v>221</v>
      </c>
      <c r="G27" s="234" t="s">
        <v>302</v>
      </c>
      <c r="H27" s="235" t="s">
        <v>310</v>
      </c>
      <c r="I27" s="169"/>
      <c r="J27" s="169"/>
      <c r="K27" s="170"/>
      <c r="L27" s="169">
        <v>43633</v>
      </c>
      <c r="M27" s="169">
        <v>43633</v>
      </c>
      <c r="N27" s="171"/>
      <c r="O27" s="172">
        <v>1</v>
      </c>
      <c r="P27" s="239" t="s">
        <v>309</v>
      </c>
      <c r="Q27" s="133"/>
      <c r="R27" s="134" t="str">
        <f>IF($J27="","",IF($J27&lt;=$L$2,$K27,IF($I27&lt;=$L$2,NETWORKDAYS($I27,$L$2,holiday!$C$3:$C$10)/NETWORKDAYS($I27,$J27,holiday!$C$3:$C$10)*$K27,0)))</f>
        <v/>
      </c>
      <c r="S27" s="134" t="str">
        <f t="shared" si="1"/>
        <v/>
      </c>
      <c r="T27" s="134" t="str">
        <f t="shared" si="2"/>
        <v/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>★</v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>
      <c r="A28" s="165">
        <v>1</v>
      </c>
      <c r="B28" s="166">
        <v>2</v>
      </c>
      <c r="C28" s="166">
        <v>6</v>
      </c>
      <c r="D28" s="166"/>
      <c r="E28" s="167"/>
      <c r="F28" s="236" t="s">
        <v>222</v>
      </c>
      <c r="G28" s="234" t="s">
        <v>302</v>
      </c>
      <c r="H28" s="226" t="s">
        <v>250</v>
      </c>
      <c r="I28" s="169"/>
      <c r="J28" s="169"/>
      <c r="K28" s="170"/>
      <c r="L28" s="169"/>
      <c r="M28" s="169"/>
      <c r="N28" s="171"/>
      <c r="O28" s="172">
        <v>1</v>
      </c>
      <c r="P28" s="173" t="s">
        <v>293</v>
      </c>
      <c r="Q28" s="133"/>
      <c r="R28" s="134" t="str">
        <f>IF($J28="","",IF($J28&lt;=$L$2,$K28,IF($I28&lt;=$L$2,NETWORKDAYS($I28,$L$2,holiday!$C$3:$C$10)/NETWORKDAYS($I28,$J28,holiday!$C$3:$C$10)*$K28,0)))</f>
        <v/>
      </c>
      <c r="S28" s="134" t="str">
        <f t="shared" si="1"/>
        <v/>
      </c>
      <c r="T28" s="134" t="str">
        <f t="shared" si="2"/>
        <v/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79.2">
      <c r="A29" s="165">
        <v>1</v>
      </c>
      <c r="B29" s="166">
        <v>2</v>
      </c>
      <c r="C29" s="166">
        <v>7</v>
      </c>
      <c r="D29" s="166"/>
      <c r="E29" s="167"/>
      <c r="F29" s="236" t="s">
        <v>292</v>
      </c>
      <c r="G29" s="234" t="s">
        <v>302</v>
      </c>
      <c r="H29" s="226" t="s">
        <v>250</v>
      </c>
      <c r="I29" s="169"/>
      <c r="J29" s="169"/>
      <c r="K29" s="170"/>
      <c r="L29" s="169">
        <v>43615</v>
      </c>
      <c r="M29" s="169">
        <v>43633</v>
      </c>
      <c r="N29" s="171"/>
      <c r="O29" s="172">
        <v>1</v>
      </c>
      <c r="P29" s="239" t="s">
        <v>305</v>
      </c>
      <c r="Q29" s="133"/>
      <c r="R29" s="134" t="str">
        <f>IF($J29="","",IF($J29&lt;=$L$2,$K29,IF($I29&lt;=$L$2,NETWORKDAYS($I29,$L$2,holiday!$C$3:$C$10)/NETWORKDAYS($I29,$J29,holiday!$C$3:$C$10)*$K29,0)))</f>
        <v/>
      </c>
      <c r="S29" s="134" t="str">
        <f t="shared" si="1"/>
        <v/>
      </c>
      <c r="T29" s="134" t="str">
        <f t="shared" si="2"/>
        <v/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>★</v>
      </c>
      <c r="AH29" s="137" t="str">
        <f t="shared" si="19"/>
        <v/>
      </c>
      <c r="AI29" s="137" t="str">
        <f t="shared" si="19"/>
        <v/>
      </c>
      <c r="AJ29" s="137" t="str">
        <f t="shared" si="19"/>
        <v>★</v>
      </c>
      <c r="AK29" s="137" t="str">
        <f t="shared" si="19"/>
        <v>★</v>
      </c>
      <c r="AL29" s="137" t="str">
        <f t="shared" si="19"/>
        <v>★</v>
      </c>
      <c r="AM29" s="137" t="str">
        <f t="shared" si="19"/>
        <v>★</v>
      </c>
      <c r="AN29" s="137" t="str">
        <f t="shared" si="19"/>
        <v>★</v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>★</v>
      </c>
      <c r="AR29" s="137" t="str">
        <f t="shared" si="25"/>
        <v>★</v>
      </c>
      <c r="AS29" s="137" t="str">
        <f t="shared" si="25"/>
        <v>★</v>
      </c>
      <c r="AT29" s="137" t="str">
        <f t="shared" si="25"/>
        <v>★</v>
      </c>
      <c r="AU29" s="137" t="str">
        <f t="shared" si="25"/>
        <v>★</v>
      </c>
      <c r="AV29" s="137" t="str">
        <f t="shared" si="25"/>
        <v/>
      </c>
      <c r="AW29" s="137" t="str">
        <f t="shared" si="25"/>
        <v/>
      </c>
      <c r="AX29" s="137" t="str">
        <f t="shared" si="25"/>
        <v>★</v>
      </c>
      <c r="AY29" s="137" t="str">
        <f t="shared" si="25"/>
        <v>★</v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>
      <c r="A30" s="165">
        <v>1</v>
      </c>
      <c r="B30" s="166">
        <v>2</v>
      </c>
      <c r="C30" s="166">
        <v>8</v>
      </c>
      <c r="D30" s="166"/>
      <c r="E30" s="167"/>
      <c r="F30" s="222" t="s">
        <v>198</v>
      </c>
      <c r="G30" s="225" t="s">
        <v>238</v>
      </c>
      <c r="H30" s="226" t="s">
        <v>250</v>
      </c>
      <c r="I30" s="169"/>
      <c r="J30" s="169"/>
      <c r="K30" s="170"/>
      <c r="L30" s="169"/>
      <c r="M30" s="169"/>
      <c r="N30" s="171"/>
      <c r="O30" s="172">
        <v>1</v>
      </c>
      <c r="P30" s="173"/>
      <c r="Q30" s="133"/>
      <c r="R30" s="134" t="str">
        <f>IF($J30="","",IF($J30&lt;=$L$2,$K30,IF($I30&lt;=$L$2,NETWORKDAYS($I30,$L$2,holiday!$C$3:$C$10)/NETWORKDAYS($I30,$J30,holiday!$C$3:$C$10)*$K30,0)))</f>
        <v/>
      </c>
      <c r="S30" s="134" t="str">
        <f t="shared" si="1"/>
        <v/>
      </c>
      <c r="T30" s="134" t="str">
        <f t="shared" si="2"/>
        <v/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>
      <c r="A31" s="165">
        <v>1</v>
      </c>
      <c r="B31" s="166">
        <v>2</v>
      </c>
      <c r="C31" s="166">
        <v>9</v>
      </c>
      <c r="D31" s="166"/>
      <c r="E31" s="167"/>
      <c r="F31" s="222"/>
      <c r="G31" s="225"/>
      <c r="H31" s="226"/>
      <c r="I31" s="169"/>
      <c r="J31" s="169"/>
      <c r="K31" s="170"/>
      <c r="L31" s="169"/>
      <c r="M31" s="169"/>
      <c r="N31" s="171"/>
      <c r="O31" s="172"/>
      <c r="P31" s="173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>
      <c r="A32" s="263">
        <v>1</v>
      </c>
      <c r="B32" s="264">
        <v>3</v>
      </c>
      <c r="C32" s="264"/>
      <c r="D32" s="264"/>
      <c r="E32" s="265"/>
      <c r="F32" s="274" t="s">
        <v>315</v>
      </c>
      <c r="G32" s="266"/>
      <c r="H32" s="267"/>
      <c r="I32" s="268">
        <v>43612</v>
      </c>
      <c r="J32" s="268">
        <v>43616</v>
      </c>
      <c r="K32" s="269"/>
      <c r="L32" s="270"/>
      <c r="M32" s="271"/>
      <c r="N32" s="272"/>
      <c r="O32" s="271"/>
      <c r="P32" s="273"/>
      <c r="Q32" s="133"/>
      <c r="R32" s="134">
        <f>IF($J32="","",IF($J32&lt;=$L$2,$K32,IF($I32&lt;=$L$2,NETWORKDAYS($I32,$L$2,holiday!$C$3:$C$10)/NETWORKDAYS($I32,$J32,holiday!$C$3:$C$10)*$K32,0)))</f>
        <v>0</v>
      </c>
      <c r="S32" s="134">
        <f t="shared" si="1"/>
        <v>0</v>
      </c>
      <c r="T32" s="134">
        <f t="shared" si="2"/>
        <v>0</v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>
      <c r="A33" s="165">
        <v>1</v>
      </c>
      <c r="B33" s="166">
        <v>3</v>
      </c>
      <c r="C33" s="166">
        <v>1</v>
      </c>
      <c r="D33" s="166"/>
      <c r="E33" s="167"/>
      <c r="F33" s="222" t="s">
        <v>263</v>
      </c>
      <c r="G33" s="225" t="s">
        <v>240</v>
      </c>
      <c r="H33" s="226" t="s">
        <v>248</v>
      </c>
      <c r="I33" s="169"/>
      <c r="J33" s="169"/>
      <c r="K33" s="170"/>
      <c r="L33" s="169"/>
      <c r="M33" s="169"/>
      <c r="N33" s="171"/>
      <c r="O33" s="172">
        <v>1</v>
      </c>
      <c r="P33" s="173" t="s">
        <v>294</v>
      </c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>
      <c r="A34" s="165">
        <v>1</v>
      </c>
      <c r="B34" s="166">
        <v>3</v>
      </c>
      <c r="C34" s="166">
        <v>2</v>
      </c>
      <c r="D34" s="166"/>
      <c r="E34" s="167"/>
      <c r="F34" s="222" t="s">
        <v>264</v>
      </c>
      <c r="G34" s="234" t="s">
        <v>306</v>
      </c>
      <c r="H34" s="226" t="s">
        <v>249</v>
      </c>
      <c r="I34" s="169"/>
      <c r="J34" s="169"/>
      <c r="K34" s="170"/>
      <c r="L34" s="169">
        <v>43630</v>
      </c>
      <c r="M34" s="169">
        <v>43630</v>
      </c>
      <c r="N34" s="171"/>
      <c r="O34" s="172">
        <v>1</v>
      </c>
      <c r="P34" s="173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>
      <c r="A35" s="165">
        <v>1</v>
      </c>
      <c r="B35" s="166">
        <v>3</v>
      </c>
      <c r="C35" s="166">
        <v>3</v>
      </c>
      <c r="D35" s="166"/>
      <c r="E35" s="167"/>
      <c r="F35" s="236" t="s">
        <v>295</v>
      </c>
      <c r="G35" s="225" t="s">
        <v>241</v>
      </c>
      <c r="H35" s="226" t="s">
        <v>249</v>
      </c>
      <c r="I35" s="169"/>
      <c r="J35" s="169"/>
      <c r="K35" s="170"/>
      <c r="L35" s="169">
        <v>43630</v>
      </c>
      <c r="M35" s="169">
        <v>43630</v>
      </c>
      <c r="N35" s="171"/>
      <c r="O35" s="172">
        <v>1</v>
      </c>
      <c r="P35" s="173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>
      <c r="A36" s="165">
        <v>1</v>
      </c>
      <c r="B36" s="166">
        <v>3</v>
      </c>
      <c r="C36" s="166">
        <v>4</v>
      </c>
      <c r="D36" s="166"/>
      <c r="E36" s="167"/>
      <c r="F36" s="222" t="s">
        <v>265</v>
      </c>
      <c r="G36" s="225" t="s">
        <v>238</v>
      </c>
      <c r="H36" s="226" t="s">
        <v>249</v>
      </c>
      <c r="I36" s="169"/>
      <c r="J36" s="169"/>
      <c r="K36" s="170"/>
      <c r="L36" s="169">
        <v>43631</v>
      </c>
      <c r="M36" s="169">
        <v>43632</v>
      </c>
      <c r="N36" s="171"/>
      <c r="O36" s="172">
        <v>1</v>
      </c>
      <c r="P36" s="173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>★</v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>
      <c r="A37" s="165">
        <v>1</v>
      </c>
      <c r="B37" s="166">
        <v>3</v>
      </c>
      <c r="C37" s="166">
        <v>5</v>
      </c>
      <c r="D37" s="166"/>
      <c r="E37" s="167"/>
      <c r="F37" s="222" t="s">
        <v>266</v>
      </c>
      <c r="G37" s="225" t="s">
        <v>238</v>
      </c>
      <c r="H37" s="226" t="s">
        <v>249</v>
      </c>
      <c r="I37" s="169"/>
      <c r="J37" s="169"/>
      <c r="K37" s="170"/>
      <c r="L37" s="169">
        <v>43631</v>
      </c>
      <c r="M37" s="169">
        <v>43632</v>
      </c>
      <c r="N37" s="171"/>
      <c r="O37" s="172">
        <v>1</v>
      </c>
      <c r="P37" s="173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>★</v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>
      <c r="A38" s="165">
        <v>1</v>
      </c>
      <c r="B38" s="166">
        <v>3</v>
      </c>
      <c r="C38" s="166">
        <v>6</v>
      </c>
      <c r="D38" s="166"/>
      <c r="E38" s="167"/>
      <c r="F38" s="222"/>
      <c r="G38" s="225"/>
      <c r="H38" s="226"/>
      <c r="I38" s="169"/>
      <c r="J38" s="169"/>
      <c r="K38" s="170"/>
      <c r="L38" s="169"/>
      <c r="M38" s="169"/>
      <c r="N38" s="171"/>
      <c r="O38" s="172"/>
      <c r="P38" s="173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51">
        <v>2</v>
      </c>
      <c r="B39" s="252"/>
      <c r="C39" s="252"/>
      <c r="D39" s="252"/>
      <c r="E39" s="253"/>
      <c r="F39" s="254" t="s">
        <v>189</v>
      </c>
      <c r="G39" s="255"/>
      <c r="H39" s="256"/>
      <c r="I39" s="257">
        <v>43612</v>
      </c>
      <c r="J39" s="257">
        <v>43623</v>
      </c>
      <c r="K39" s="258"/>
      <c r="L39" s="259"/>
      <c r="M39" s="260"/>
      <c r="N39" s="261"/>
      <c r="O39" s="260"/>
      <c r="P39" s="262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>
      <c r="A40" s="263">
        <v>2</v>
      </c>
      <c r="B40" s="264">
        <v>1</v>
      </c>
      <c r="C40" s="264"/>
      <c r="D40" s="264"/>
      <c r="E40" s="265"/>
      <c r="F40" s="274" t="s">
        <v>254</v>
      </c>
      <c r="G40" s="266"/>
      <c r="H40" s="267"/>
      <c r="I40" s="268" t="s">
        <v>236</v>
      </c>
      <c r="J40" s="268" t="s">
        <v>236</v>
      </c>
      <c r="K40" s="269"/>
      <c r="L40" s="270"/>
      <c r="M40" s="271"/>
      <c r="N40" s="272"/>
      <c r="O40" s="271"/>
      <c r="P40" s="273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>
      <c r="A41" s="165">
        <v>2</v>
      </c>
      <c r="B41" s="166">
        <v>1</v>
      </c>
      <c r="C41" s="166">
        <v>1</v>
      </c>
      <c r="D41" s="166"/>
      <c r="E41" s="167"/>
      <c r="F41" s="236" t="s">
        <v>314</v>
      </c>
      <c r="G41" s="234" t="s">
        <v>307</v>
      </c>
      <c r="H41" s="235" t="s">
        <v>311</v>
      </c>
      <c r="I41" s="169"/>
      <c r="J41" s="169"/>
      <c r="K41" s="170"/>
      <c r="L41" s="169"/>
      <c r="M41" s="169"/>
      <c r="N41" s="171"/>
      <c r="O41" s="172">
        <v>1</v>
      </c>
      <c r="P41" s="173"/>
      <c r="Q41" s="133"/>
      <c r="R41" s="134" t="str">
        <f>IF($J41="","",IF($J41&lt;=$L$2,$K41,IF($I41&lt;=$L$2,NETWORKDAYS($I41,$L$2,holiday!$C$3:$C$10)/NETWORKDAYS($I41,$J41,holiday!$C$3:$C$10)*$K41,0)))</f>
        <v/>
      </c>
      <c r="S41" s="134" t="str">
        <f t="shared" si="1"/>
        <v/>
      </c>
      <c r="T41" s="134" t="str">
        <f t="shared" si="2"/>
        <v/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>
      <c r="A42" s="165">
        <v>2</v>
      </c>
      <c r="B42" s="166">
        <v>1</v>
      </c>
      <c r="C42" s="166">
        <v>2</v>
      </c>
      <c r="D42" s="166"/>
      <c r="E42" s="167"/>
      <c r="F42" s="236" t="s">
        <v>211</v>
      </c>
      <c r="G42" s="225" t="s">
        <v>238</v>
      </c>
      <c r="H42" s="226" t="s">
        <v>250</v>
      </c>
      <c r="I42" s="169"/>
      <c r="J42" s="169"/>
      <c r="K42" s="170"/>
      <c r="L42" s="169"/>
      <c r="M42" s="169"/>
      <c r="N42" s="171"/>
      <c r="O42" s="172">
        <v>1</v>
      </c>
      <c r="P42" s="173"/>
      <c r="Q42" s="133"/>
      <c r="R42" s="134" t="str">
        <f>IF($J42="","",IF($J42&lt;=$L$2,$K42,IF($I42&lt;=$L$2,NETWORKDAYS($I42,$L$2,holiday!$C$3:$C$10)/NETWORKDAYS($I42,$J42,holiday!$C$3:$C$10)*$K42,0)))</f>
        <v/>
      </c>
      <c r="S42" s="134" t="str">
        <f t="shared" si="1"/>
        <v/>
      </c>
      <c r="T42" s="134" t="str">
        <f t="shared" si="2"/>
        <v/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>
      <c r="A43" s="165">
        <v>2</v>
      </c>
      <c r="B43" s="166">
        <v>1</v>
      </c>
      <c r="C43" s="166">
        <v>3</v>
      </c>
      <c r="D43" s="166"/>
      <c r="E43" s="167"/>
      <c r="F43" s="236" t="s">
        <v>312</v>
      </c>
      <c r="G43" s="225" t="s">
        <v>238</v>
      </c>
      <c r="H43" s="226" t="s">
        <v>249</v>
      </c>
      <c r="I43" s="169"/>
      <c r="J43" s="169"/>
      <c r="K43" s="170"/>
      <c r="L43" s="169"/>
      <c r="M43" s="169"/>
      <c r="N43" s="171"/>
      <c r="O43" s="172">
        <v>1</v>
      </c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>
      <c r="A44" s="165">
        <v>2</v>
      </c>
      <c r="B44" s="166">
        <v>1</v>
      </c>
      <c r="C44" s="166">
        <v>4</v>
      </c>
      <c r="D44" s="166"/>
      <c r="E44" s="167"/>
      <c r="F44" s="222"/>
      <c r="G44" s="225"/>
      <c r="H44" s="226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>
      <c r="A45" s="263">
        <v>2</v>
      </c>
      <c r="B45" s="264">
        <v>2</v>
      </c>
      <c r="C45" s="264"/>
      <c r="D45" s="264"/>
      <c r="E45" s="265"/>
      <c r="F45" s="274" t="s">
        <v>195</v>
      </c>
      <c r="G45" s="266"/>
      <c r="H45" s="267"/>
      <c r="I45" s="268">
        <v>43612</v>
      </c>
      <c r="J45" s="268">
        <v>43616</v>
      </c>
      <c r="K45" s="269"/>
      <c r="L45" s="270"/>
      <c r="M45" s="271"/>
      <c r="N45" s="272"/>
      <c r="O45" s="271"/>
      <c r="P45" s="273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>
      <c r="A46" s="165">
        <v>2</v>
      </c>
      <c r="B46" s="166">
        <v>2</v>
      </c>
      <c r="C46" s="166">
        <v>1</v>
      </c>
      <c r="D46" s="166"/>
      <c r="E46" s="167"/>
      <c r="F46" s="222" t="s">
        <v>199</v>
      </c>
      <c r="G46" s="225" t="s">
        <v>238</v>
      </c>
      <c r="H46" s="226" t="s">
        <v>250</v>
      </c>
      <c r="I46" s="169"/>
      <c r="J46" s="169"/>
      <c r="K46" s="170"/>
      <c r="L46" s="169"/>
      <c r="M46" s="169"/>
      <c r="N46" s="171"/>
      <c r="O46" s="172">
        <v>1</v>
      </c>
      <c r="P46" s="173"/>
      <c r="Q46" s="133"/>
      <c r="R46" s="134" t="str">
        <f>IF($J46="","",IF($J46&lt;=$L$2,$K46,IF($I46&lt;=$L$2,NETWORKDAYS($I46,$L$2,holiday!$C$3:$C$10)/NETWORKDAYS($I46,$J46,holiday!$C$3:$C$10)*$K46,0)))</f>
        <v/>
      </c>
      <c r="S46" s="134" t="str">
        <f t="shared" si="1"/>
        <v/>
      </c>
      <c r="T46" s="134" t="str">
        <f t="shared" si="2"/>
        <v/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>
      <c r="A47" s="165">
        <v>2</v>
      </c>
      <c r="B47" s="166">
        <v>2</v>
      </c>
      <c r="C47" s="166">
        <v>2</v>
      </c>
      <c r="D47" s="166"/>
      <c r="E47" s="167"/>
      <c r="F47" s="222" t="s">
        <v>200</v>
      </c>
      <c r="G47" s="234" t="s">
        <v>313</v>
      </c>
      <c r="H47" s="226" t="s">
        <v>250</v>
      </c>
      <c r="I47" s="169"/>
      <c r="J47" s="169"/>
      <c r="K47" s="170"/>
      <c r="L47" s="169"/>
      <c r="M47" s="169"/>
      <c r="N47" s="171"/>
      <c r="O47" s="172">
        <v>1</v>
      </c>
      <c r="P47" s="173"/>
      <c r="Q47" s="133"/>
      <c r="R47" s="134" t="str">
        <f>IF($J47="","",IF($J47&lt;=$L$2,$K47,IF($I47&lt;=$L$2,NETWORKDAYS($I47,$L$2,holiday!$C$3:$C$10)/NETWORKDAYS($I47,$J47,holiday!$C$3:$C$10)*$K47,0)))</f>
        <v/>
      </c>
      <c r="S47" s="134" t="str">
        <f t="shared" si="1"/>
        <v/>
      </c>
      <c r="T47" s="134" t="str">
        <f t="shared" si="2"/>
        <v/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>
      <c r="A48" s="165">
        <v>2</v>
      </c>
      <c r="B48" s="166">
        <v>2</v>
      </c>
      <c r="C48" s="166">
        <v>3</v>
      </c>
      <c r="D48" s="166"/>
      <c r="E48" s="167"/>
      <c r="F48" s="222" t="s">
        <v>201</v>
      </c>
      <c r="G48" s="225" t="s">
        <v>238</v>
      </c>
      <c r="H48" s="226" t="s">
        <v>250</v>
      </c>
      <c r="I48" s="169"/>
      <c r="J48" s="169"/>
      <c r="K48" s="170"/>
      <c r="L48" s="169"/>
      <c r="M48" s="169"/>
      <c r="N48" s="171"/>
      <c r="O48" s="172">
        <v>1</v>
      </c>
      <c r="P48" s="173"/>
      <c r="Q48" s="133"/>
      <c r="R48" s="134" t="str">
        <f>IF($J48="","",IF($J48&lt;=$L$2,$K48,IF($I48&lt;=$L$2,NETWORKDAYS($I48,$L$2,holiday!$C$3:$C$10)/NETWORKDAYS($I48,$J48,holiday!$C$3:$C$10)*$K48,0)))</f>
        <v/>
      </c>
      <c r="S48" s="134" t="str">
        <f t="shared" si="1"/>
        <v/>
      </c>
      <c r="T48" s="134" t="str">
        <f t="shared" si="2"/>
        <v/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18.8">
      <c r="A49" s="165">
        <v>2</v>
      </c>
      <c r="B49" s="166">
        <v>2</v>
      </c>
      <c r="C49" s="166">
        <v>4</v>
      </c>
      <c r="D49" s="166"/>
      <c r="E49" s="167"/>
      <c r="F49" s="222" t="s">
        <v>202</v>
      </c>
      <c r="G49" s="225" t="s">
        <v>238</v>
      </c>
      <c r="H49" s="226" t="s">
        <v>250</v>
      </c>
      <c r="I49" s="169">
        <v>43613</v>
      </c>
      <c r="J49" s="169">
        <v>43620</v>
      </c>
      <c r="K49" s="170">
        <v>8</v>
      </c>
      <c r="L49" s="169">
        <v>43613</v>
      </c>
      <c r="M49" s="169">
        <v>43620</v>
      </c>
      <c r="N49" s="171">
        <v>8</v>
      </c>
      <c r="O49" s="172">
        <v>1</v>
      </c>
      <c r="P49" s="239" t="s">
        <v>298</v>
      </c>
      <c r="Q49" s="133"/>
      <c r="R49" s="134">
        <f>IF($J49="","",IF($J49&lt;=$L$2,$K49,IF($I49&lt;=$L$2,NETWORKDAYS($I49,$L$2,holiday!$C$3:$C$10)/NETWORKDAYS($I49,$J49,holiday!$C$3:$C$10)*$K49,0)))</f>
        <v>8</v>
      </c>
      <c r="S49" s="134">
        <f t="shared" si="1"/>
        <v>8</v>
      </c>
      <c r="T49" s="134">
        <f t="shared" si="2"/>
        <v>8</v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>★</v>
      </c>
      <c r="AF49" s="137" t="str">
        <f t="shared" si="32"/>
        <v>★</v>
      </c>
      <c r="AG49" s="137" t="str">
        <f t="shared" si="32"/>
        <v>★</v>
      </c>
      <c r="AH49" s="137" t="str">
        <f t="shared" si="32"/>
        <v/>
      </c>
      <c r="AI49" s="137" t="str">
        <f t="shared" si="32"/>
        <v/>
      </c>
      <c r="AJ49" s="137" t="str">
        <f t="shared" si="32"/>
        <v>★</v>
      </c>
      <c r="AK49" s="137" t="str">
        <f t="shared" si="33"/>
        <v>★</v>
      </c>
      <c r="AL49" s="137" t="str">
        <f t="shared" si="33"/>
        <v>★</v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>
      <c r="A50" s="165">
        <v>2</v>
      </c>
      <c r="B50" s="166">
        <v>2</v>
      </c>
      <c r="C50" s="166">
        <v>5</v>
      </c>
      <c r="D50" s="166"/>
      <c r="E50" s="167"/>
      <c r="F50" s="222"/>
      <c r="G50" s="225"/>
      <c r="H50" s="226"/>
      <c r="I50" s="169"/>
      <c r="J50" s="169"/>
      <c r="K50" s="170"/>
      <c r="L50" s="169"/>
      <c r="M50" s="169"/>
      <c r="N50" s="171"/>
      <c r="O50" s="172"/>
      <c r="P50" s="173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3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>
      <c r="A51" s="263">
        <v>2</v>
      </c>
      <c r="B51" s="264">
        <v>3</v>
      </c>
      <c r="C51" s="264"/>
      <c r="D51" s="264"/>
      <c r="E51" s="265"/>
      <c r="F51" s="274" t="s">
        <v>225</v>
      </c>
      <c r="G51" s="266"/>
      <c r="H51" s="267"/>
      <c r="I51" s="268">
        <v>43612</v>
      </c>
      <c r="J51" s="268">
        <v>43623</v>
      </c>
      <c r="K51" s="269"/>
      <c r="L51" s="270"/>
      <c r="M51" s="271"/>
      <c r="N51" s="272"/>
      <c r="O51" s="271"/>
      <c r="P51" s="273"/>
      <c r="Q51" s="133"/>
      <c r="R51" s="134">
        <f>IF($J51="","",IF($J51&lt;=$L$2,$K51,IF($I51&lt;=$L$2,NETWORKDAYS($I51,$L$2,holiday!$C$3:$C$10)/NETWORKDAYS($I51,$J51,holiday!$C$3:$C$10)*$K51,0)))</f>
        <v>0</v>
      </c>
      <c r="S51" s="134">
        <f t="shared" si="1"/>
        <v>0</v>
      </c>
      <c r="T51" s="134">
        <f t="shared" si="2"/>
        <v>0</v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>
      <c r="A52" s="165">
        <v>2</v>
      </c>
      <c r="B52" s="166">
        <v>3</v>
      </c>
      <c r="C52" s="166">
        <v>1</v>
      </c>
      <c r="D52" s="166"/>
      <c r="E52" s="167"/>
      <c r="F52" s="222" t="s">
        <v>251</v>
      </c>
      <c r="G52" s="225" t="s">
        <v>238</v>
      </c>
      <c r="H52" s="226" t="s">
        <v>250</v>
      </c>
      <c r="I52" s="169"/>
      <c r="J52" s="169"/>
      <c r="K52" s="170"/>
      <c r="L52" s="169"/>
      <c r="M52" s="169"/>
      <c r="N52" s="171"/>
      <c r="O52" s="172"/>
      <c r="P52" s="173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>
      <c r="A53" s="165">
        <v>2</v>
      </c>
      <c r="B53" s="166">
        <v>3</v>
      </c>
      <c r="C53" s="166">
        <v>2</v>
      </c>
      <c r="D53" s="166"/>
      <c r="E53" s="167"/>
      <c r="F53" s="222" t="s">
        <v>252</v>
      </c>
      <c r="G53" s="234" t="s">
        <v>284</v>
      </c>
      <c r="H53" s="226" t="s">
        <v>248</v>
      </c>
      <c r="I53" s="169"/>
      <c r="J53" s="169"/>
      <c r="K53" s="170"/>
      <c r="L53" s="169"/>
      <c r="M53" s="169"/>
      <c r="N53" s="171"/>
      <c r="O53" s="172"/>
      <c r="P53" s="173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>
      <c r="A54" s="165">
        <v>2</v>
      </c>
      <c r="B54" s="166">
        <v>3</v>
      </c>
      <c r="C54" s="166">
        <v>3</v>
      </c>
      <c r="D54" s="166"/>
      <c r="E54" s="167"/>
      <c r="F54" s="222"/>
      <c r="G54" s="225"/>
      <c r="H54" s="226"/>
      <c r="I54" s="169"/>
      <c r="J54" s="169"/>
      <c r="K54" s="170"/>
      <c r="L54" s="169"/>
      <c r="M54" s="169"/>
      <c r="N54" s="171"/>
      <c r="O54" s="172"/>
      <c r="P54" s="173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51">
        <v>3</v>
      </c>
      <c r="B55" s="252"/>
      <c r="C55" s="252"/>
      <c r="D55" s="252"/>
      <c r="E55" s="253"/>
      <c r="F55" s="254" t="s">
        <v>190</v>
      </c>
      <c r="G55" s="255"/>
      <c r="H55" s="256"/>
      <c r="I55" s="257">
        <v>43612</v>
      </c>
      <c r="J55" s="257">
        <v>43630</v>
      </c>
      <c r="K55" s="258"/>
      <c r="L55" s="259"/>
      <c r="M55" s="260"/>
      <c r="N55" s="261"/>
      <c r="O55" s="260"/>
      <c r="P55" s="262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63">
        <v>3</v>
      </c>
      <c r="B56" s="264">
        <v>1</v>
      </c>
      <c r="C56" s="264"/>
      <c r="D56" s="264"/>
      <c r="E56" s="265"/>
      <c r="F56" s="274" t="s">
        <v>254</v>
      </c>
      <c r="G56" s="266"/>
      <c r="H56" s="267"/>
      <c r="I56" s="268" t="s">
        <v>236</v>
      </c>
      <c r="J56" s="268" t="s">
        <v>236</v>
      </c>
      <c r="K56" s="269"/>
      <c r="L56" s="270"/>
      <c r="M56" s="271"/>
      <c r="N56" s="272"/>
      <c r="O56" s="271"/>
      <c r="P56" s="273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22" t="s">
        <v>268</v>
      </c>
      <c r="G57" s="234" t="s">
        <v>307</v>
      </c>
      <c r="H57" s="235" t="s">
        <v>303</v>
      </c>
      <c r="I57" s="169">
        <v>43649</v>
      </c>
      <c r="J57" s="169">
        <v>43650</v>
      </c>
      <c r="K57" s="170"/>
      <c r="L57" s="169">
        <v>43649</v>
      </c>
      <c r="M57" s="169">
        <v>43650</v>
      </c>
      <c r="N57" s="171"/>
      <c r="O57" s="172">
        <v>1</v>
      </c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67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68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22"/>
      <c r="G58" s="225"/>
      <c r="H58" s="226"/>
      <c r="I58" s="169"/>
      <c r="J58" s="169"/>
      <c r="K58" s="170"/>
      <c r="L58" s="169"/>
      <c r="M58" s="169"/>
      <c r="N58" s="171"/>
      <c r="O58" s="172"/>
      <c r="P58" s="173"/>
      <c r="Q58" s="133"/>
      <c r="R58" s="134" t="str">
        <f>IF($J58="","",IF($J58&lt;=$L$2,$K58,IF($I58&lt;=$L$2,NETWORKDAYS($I58,$L$2,holiday!$C$3:$C$10)/NETWORKDAYS($I58,$J58,holiday!$C$3:$C$10)*$K58,0)))</f>
        <v/>
      </c>
      <c r="S58" s="134" t="str">
        <f t="shared" si="1"/>
        <v/>
      </c>
      <c r="T58" s="134" t="str">
        <f t="shared" si="2"/>
        <v/>
      </c>
      <c r="U58" s="135"/>
      <c r="V58" s="133"/>
      <c r="W58" s="133"/>
      <c r="Y58" s="136" t="str">
        <f t="shared" ref="Y58:BD58" si="42">IF(Y$5&lt;&gt;"周日",IF(Y$5&lt;&gt;"周六",IF($L58="","",IF(Y$4&gt;=$L58,IF(Y$4&lt;=$M58,IF($O58=1,"★",""),""),"")),""),"")</f>
        <v/>
      </c>
      <c r="Z58" s="137" t="str">
        <f t="shared" si="42"/>
        <v/>
      </c>
      <c r="AA58" s="137" t="str">
        <f t="shared" si="42"/>
        <v/>
      </c>
      <c r="AB58" s="137" t="str">
        <f t="shared" si="42"/>
        <v/>
      </c>
      <c r="AC58" s="137" t="str">
        <f t="shared" si="42"/>
        <v/>
      </c>
      <c r="AD58" s="137" t="str">
        <f t="shared" si="42"/>
        <v/>
      </c>
      <c r="AE58" s="137" t="str">
        <f t="shared" si="42"/>
        <v/>
      </c>
      <c r="AF58" s="137" t="str">
        <f t="shared" si="42"/>
        <v/>
      </c>
      <c r="AG58" s="137" t="str">
        <f t="shared" si="42"/>
        <v/>
      </c>
      <c r="AH58" s="137" t="str">
        <f t="shared" si="42"/>
        <v/>
      </c>
      <c r="AI58" s="137" t="str">
        <f t="shared" si="42"/>
        <v/>
      </c>
      <c r="AJ58" s="137" t="str">
        <f t="shared" si="42"/>
        <v/>
      </c>
      <c r="AK58" s="137" t="str">
        <f t="shared" si="42"/>
        <v/>
      </c>
      <c r="AL58" s="137" t="str">
        <f t="shared" si="42"/>
        <v/>
      </c>
      <c r="AM58" s="137" t="str">
        <f t="shared" si="42"/>
        <v/>
      </c>
      <c r="AN58" s="137" t="str">
        <f t="shared" si="42"/>
        <v/>
      </c>
      <c r="AO58" s="137" t="str">
        <f t="shared" si="42"/>
        <v/>
      </c>
      <c r="AP58" s="137" t="str">
        <f t="shared" si="42"/>
        <v/>
      </c>
      <c r="AQ58" s="137" t="str">
        <f t="shared" si="42"/>
        <v/>
      </c>
      <c r="AR58" s="137" t="str">
        <f t="shared" si="42"/>
        <v/>
      </c>
      <c r="AS58" s="137" t="str">
        <f t="shared" si="42"/>
        <v/>
      </c>
      <c r="AT58" s="137" t="str">
        <f t="shared" si="42"/>
        <v/>
      </c>
      <c r="AU58" s="137" t="str">
        <f t="shared" si="42"/>
        <v/>
      </c>
      <c r="AV58" s="137" t="str">
        <f t="shared" si="42"/>
        <v/>
      </c>
      <c r="AW58" s="137" t="str">
        <f t="shared" si="42"/>
        <v/>
      </c>
      <c r="AX58" s="137" t="str">
        <f t="shared" si="42"/>
        <v/>
      </c>
      <c r="AY58" s="137" t="str">
        <f t="shared" si="42"/>
        <v/>
      </c>
      <c r="AZ58" s="137" t="str">
        <f t="shared" si="42"/>
        <v/>
      </c>
      <c r="BA58" s="137" t="str">
        <f t="shared" si="42"/>
        <v/>
      </c>
      <c r="BB58" s="137" t="str">
        <f t="shared" si="42"/>
        <v/>
      </c>
      <c r="BC58" s="137" t="str">
        <f t="shared" si="42"/>
        <v/>
      </c>
      <c r="BD58" s="137" t="str">
        <f t="shared" si="42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263">
        <v>3</v>
      </c>
      <c r="B59" s="264">
        <v>2</v>
      </c>
      <c r="C59" s="264"/>
      <c r="D59" s="264"/>
      <c r="E59" s="265"/>
      <c r="F59" s="274" t="s">
        <v>195</v>
      </c>
      <c r="G59" s="266"/>
      <c r="H59" s="267"/>
      <c r="I59" s="268">
        <v>43612</v>
      </c>
      <c r="J59" s="268">
        <v>43630</v>
      </c>
      <c r="K59" s="269"/>
      <c r="L59" s="270"/>
      <c r="M59" s="271"/>
      <c r="N59" s="272"/>
      <c r="O59" s="271"/>
      <c r="P59" s="2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si="1"/>
        <v>0</v>
      </c>
      <c r="T59" s="134">
        <f t="shared" si="2"/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>IF(AK$5&lt;&gt;"周日",IF(AK$5&lt;&gt;"周六",IF($L59="","",IF(AK$4&gt;=$L59,IF(AK$4&lt;=$M59,IF($O59=1,"★",""),""),"")),""),"")</f>
        <v/>
      </c>
      <c r="AL59" s="137" t="str">
        <f>IF(AL$5&lt;&gt;"周日",IF(AL$5&lt;&gt;"周六",IF($L59="","",IF(AL$4&gt;=$L59,IF(AL$4&lt;=$M59,IF($O59=1,"★",""),""),"")),""),"")</f>
        <v/>
      </c>
      <c r="AM59" s="137" t="str">
        <f>IF(AM$5&lt;&gt;"周日",IF(AM$5&lt;&gt;"周六",IF($L59="","",IF(AM$4&gt;=$L59,IF(AM$4&lt;=$M59,IF($O59=1,"★",""),""),"")),""),"")</f>
        <v/>
      </c>
      <c r="AN59" s="137" t="str">
        <f>IF(AN$5&lt;&gt;"周日",IF(AN$5&lt;&gt;"周六",IF($L59="","",IF(AN$4&gt;=$L59,IF(AN$4&lt;=$M59,IF($O59=1,"★",""),""),"")),""),"")</f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2</v>
      </c>
      <c r="C60" s="166">
        <v>1</v>
      </c>
      <c r="D60" s="166"/>
      <c r="E60" s="167"/>
      <c r="F60" s="222" t="s">
        <v>224</v>
      </c>
      <c r="G60" s="234" t="s">
        <v>284</v>
      </c>
      <c r="H60" s="226" t="s">
        <v>248</v>
      </c>
      <c r="I60" s="169"/>
      <c r="J60" s="169"/>
      <c r="K60" s="170"/>
      <c r="L60" s="169"/>
      <c r="M60" s="169"/>
      <c r="N60" s="171"/>
      <c r="O60" s="172">
        <v>1</v>
      </c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1"/>
        <v/>
      </c>
      <c r="T60" s="134" t="str">
        <f t="shared" si="2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2</v>
      </c>
      <c r="C61" s="166">
        <v>2</v>
      </c>
      <c r="D61" s="166"/>
      <c r="E61" s="167"/>
      <c r="F61" s="222" t="s">
        <v>203</v>
      </c>
      <c r="G61" s="234" t="s">
        <v>284</v>
      </c>
      <c r="H61" s="226" t="s">
        <v>248</v>
      </c>
      <c r="I61" s="169"/>
      <c r="J61" s="169"/>
      <c r="K61" s="170"/>
      <c r="L61" s="169"/>
      <c r="M61" s="169"/>
      <c r="N61" s="171"/>
      <c r="O61" s="172">
        <v>1</v>
      </c>
      <c r="P61" s="173"/>
      <c r="Q61" s="133"/>
      <c r="R61" s="134" t="str">
        <f>IF($J61="","",IF($J61&lt;=$L$2,$K61,IF($I61&lt;=$L$2,NETWORKDAYS($I61,$L$2,holiday!$C$3:$C$10)/NETWORKDAYS($I61,$J61,holiday!$C$3:$C$10)*$K61,0)))</f>
        <v/>
      </c>
      <c r="S61" s="134" t="str">
        <f t="shared" si="1"/>
        <v/>
      </c>
      <c r="T61" s="134" t="str">
        <f t="shared" si="2"/>
        <v/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2</v>
      </c>
      <c r="C62" s="166">
        <v>3</v>
      </c>
      <c r="D62" s="166"/>
      <c r="E62" s="167"/>
      <c r="F62" s="222" t="s">
        <v>204</v>
      </c>
      <c r="G62" s="234" t="s">
        <v>284</v>
      </c>
      <c r="H62" s="226" t="s">
        <v>248</v>
      </c>
      <c r="I62" s="169"/>
      <c r="J62" s="169"/>
      <c r="K62" s="170"/>
      <c r="L62" s="169"/>
      <c r="M62" s="169"/>
      <c r="N62" s="171"/>
      <c r="O62" s="172">
        <v>1</v>
      </c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1"/>
        <v/>
      </c>
      <c r="T62" s="134" t="str">
        <f t="shared" si="2"/>
        <v/>
      </c>
      <c r="U62" s="135"/>
      <c r="V62" s="133"/>
      <c r="W62" s="133"/>
      <c r="Y62" s="136" t="str">
        <f t="shared" si="40"/>
        <v/>
      </c>
      <c r="Z62" s="137" t="str">
        <f t="shared" si="40"/>
        <v/>
      </c>
      <c r="AA62" s="137" t="str">
        <f t="shared" si="40"/>
        <v/>
      </c>
      <c r="AB62" s="137" t="str">
        <f t="shared" si="40"/>
        <v/>
      </c>
      <c r="AC62" s="137" t="str">
        <f t="shared" si="40"/>
        <v/>
      </c>
      <c r="AD62" s="137" t="str">
        <f t="shared" si="40"/>
        <v/>
      </c>
      <c r="AE62" s="137" t="str">
        <f t="shared" si="40"/>
        <v/>
      </c>
      <c r="AF62" s="137" t="str">
        <f t="shared" si="40"/>
        <v/>
      </c>
      <c r="AG62" s="137" t="str">
        <f t="shared" si="40"/>
        <v/>
      </c>
      <c r="AH62" s="137" t="str">
        <f t="shared" si="40"/>
        <v/>
      </c>
      <c r="AI62" s="137" t="str">
        <f t="shared" si="40"/>
        <v/>
      </c>
      <c r="AJ62" s="137" t="str">
        <f t="shared" si="40"/>
        <v/>
      </c>
      <c r="AK62" s="137" t="str">
        <f t="shared" si="40"/>
        <v/>
      </c>
      <c r="AL62" s="137" t="str">
        <f t="shared" si="40"/>
        <v/>
      </c>
      <c r="AM62" s="137" t="str">
        <f t="shared" si="40"/>
        <v/>
      </c>
      <c r="AN62" s="137" t="str">
        <f t="shared" si="40"/>
        <v/>
      </c>
      <c r="AO62" s="137" t="str">
        <f t="shared" si="41"/>
        <v/>
      </c>
      <c r="AP62" s="137" t="str">
        <f t="shared" si="41"/>
        <v/>
      </c>
      <c r="AQ62" s="137" t="str">
        <f t="shared" si="41"/>
        <v/>
      </c>
      <c r="AR62" s="137" t="str">
        <f t="shared" si="41"/>
        <v/>
      </c>
      <c r="AS62" s="137" t="str">
        <f t="shared" si="41"/>
        <v/>
      </c>
      <c r="AT62" s="137" t="str">
        <f t="shared" si="41"/>
        <v/>
      </c>
      <c r="AU62" s="137" t="str">
        <f t="shared" si="41"/>
        <v/>
      </c>
      <c r="AV62" s="137" t="str">
        <f t="shared" si="41"/>
        <v/>
      </c>
      <c r="AW62" s="137" t="str">
        <f t="shared" si="41"/>
        <v/>
      </c>
      <c r="AX62" s="137" t="str">
        <f t="shared" si="41"/>
        <v/>
      </c>
      <c r="AY62" s="137" t="str">
        <f t="shared" si="41"/>
        <v/>
      </c>
      <c r="AZ62" s="137" t="str">
        <f t="shared" si="41"/>
        <v/>
      </c>
      <c r="BA62" s="137" t="str">
        <f t="shared" si="41"/>
        <v/>
      </c>
      <c r="BB62" s="137" t="str">
        <f t="shared" si="41"/>
        <v/>
      </c>
      <c r="BC62" s="137" t="str">
        <f t="shared" si="41"/>
        <v/>
      </c>
      <c r="BD62" s="137" t="str">
        <f t="shared" si="41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2</v>
      </c>
      <c r="C63" s="166">
        <v>4</v>
      </c>
      <c r="D63" s="166"/>
      <c r="E63" s="167"/>
      <c r="F63" s="222" t="s">
        <v>205</v>
      </c>
      <c r="G63" s="234" t="s">
        <v>284</v>
      </c>
      <c r="H63" s="226" t="s">
        <v>248</v>
      </c>
      <c r="I63" s="169"/>
      <c r="J63" s="169"/>
      <c r="K63" s="170"/>
      <c r="L63" s="169"/>
      <c r="M63" s="169"/>
      <c r="N63" s="171"/>
      <c r="O63" s="172">
        <v>1</v>
      </c>
      <c r="P63" s="173"/>
      <c r="Q63" s="133"/>
      <c r="R63" s="134" t="str">
        <f>IF($J63="","",IF($J63&lt;=$L$2,$K63,IF($I63&lt;=$L$2,NETWORKDAYS($I63,$L$2,holiday!$C$3:$C$10)/NETWORKDAYS($I63,$J63,holiday!$C$3:$C$10)*$K63,0)))</f>
        <v/>
      </c>
      <c r="S63" s="134" t="str">
        <f t="shared" si="1"/>
        <v/>
      </c>
      <c r="T63" s="134" t="str">
        <f t="shared" si="2"/>
        <v/>
      </c>
      <c r="U63" s="135"/>
      <c r="V63" s="133"/>
      <c r="W63" s="133"/>
      <c r="Y63" s="136" t="str">
        <f t="shared" si="40"/>
        <v/>
      </c>
      <c r="Z63" s="137" t="str">
        <f t="shared" si="40"/>
        <v/>
      </c>
      <c r="AA63" s="137" t="str">
        <f t="shared" si="40"/>
        <v/>
      </c>
      <c r="AB63" s="137" t="str">
        <f t="shared" si="40"/>
        <v/>
      </c>
      <c r="AC63" s="137" t="str">
        <f t="shared" si="40"/>
        <v/>
      </c>
      <c r="AD63" s="137" t="str">
        <f t="shared" si="40"/>
        <v/>
      </c>
      <c r="AE63" s="137" t="str">
        <f t="shared" si="40"/>
        <v/>
      </c>
      <c r="AF63" s="137" t="str">
        <f t="shared" si="40"/>
        <v/>
      </c>
      <c r="AG63" s="137" t="str">
        <f t="shared" si="40"/>
        <v/>
      </c>
      <c r="AH63" s="137" t="str">
        <f t="shared" si="40"/>
        <v/>
      </c>
      <c r="AI63" s="137" t="str">
        <f t="shared" si="40"/>
        <v/>
      </c>
      <c r="AJ63" s="137" t="str">
        <f t="shared" si="40"/>
        <v/>
      </c>
      <c r="AK63" s="137" t="str">
        <f t="shared" si="40"/>
        <v/>
      </c>
      <c r="AL63" s="137" t="str">
        <f t="shared" si="40"/>
        <v/>
      </c>
      <c r="AM63" s="137" t="str">
        <f t="shared" si="40"/>
        <v/>
      </c>
      <c r="AN63" s="137" t="str">
        <f t="shared" si="40"/>
        <v/>
      </c>
      <c r="AO63" s="137" t="str">
        <f t="shared" si="41"/>
        <v/>
      </c>
      <c r="AP63" s="137" t="str">
        <f t="shared" si="41"/>
        <v/>
      </c>
      <c r="AQ63" s="137" t="str">
        <f t="shared" si="41"/>
        <v/>
      </c>
      <c r="AR63" s="137" t="str">
        <f t="shared" si="41"/>
        <v/>
      </c>
      <c r="AS63" s="137" t="str">
        <f t="shared" si="41"/>
        <v/>
      </c>
      <c r="AT63" s="137" t="str">
        <f t="shared" si="41"/>
        <v/>
      </c>
      <c r="AU63" s="137" t="str">
        <f t="shared" si="41"/>
        <v/>
      </c>
      <c r="AV63" s="137" t="str">
        <f t="shared" si="41"/>
        <v/>
      </c>
      <c r="AW63" s="137" t="str">
        <f t="shared" si="41"/>
        <v/>
      </c>
      <c r="AX63" s="137" t="str">
        <f t="shared" si="41"/>
        <v/>
      </c>
      <c r="AY63" s="137" t="str">
        <f t="shared" si="41"/>
        <v/>
      </c>
      <c r="AZ63" s="137" t="str">
        <f t="shared" si="41"/>
        <v/>
      </c>
      <c r="BA63" s="137" t="str">
        <f t="shared" si="41"/>
        <v/>
      </c>
      <c r="BB63" s="137" t="str">
        <f t="shared" si="41"/>
        <v/>
      </c>
      <c r="BC63" s="137" t="str">
        <f t="shared" si="41"/>
        <v/>
      </c>
      <c r="BD63" s="137" t="str">
        <f t="shared" si="41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2</v>
      </c>
      <c r="C64" s="166">
        <v>5</v>
      </c>
      <c r="D64" s="166"/>
      <c r="E64" s="167"/>
      <c r="F64" s="222" t="s">
        <v>206</v>
      </c>
      <c r="G64" s="234" t="s">
        <v>284</v>
      </c>
      <c r="H64" s="226" t="s">
        <v>248</v>
      </c>
      <c r="I64" s="169"/>
      <c r="J64" s="169"/>
      <c r="K64" s="170"/>
      <c r="L64" s="169"/>
      <c r="M64" s="169"/>
      <c r="N64" s="171"/>
      <c r="O64" s="172">
        <v>1</v>
      </c>
      <c r="P64" s="173"/>
      <c r="Q64" s="133"/>
      <c r="R64" s="134" t="str">
        <f>IF($J64="","",IF($J64&lt;=$L$2,$K64,IF($I64&lt;=$L$2,NETWORKDAYS($I64,$L$2,holiday!$C$3:$C$10)/NETWORKDAYS($I64,$J64,holiday!$C$3:$C$10)*$K64,0)))</f>
        <v/>
      </c>
      <c r="S64" s="134" t="str">
        <f t="shared" si="1"/>
        <v/>
      </c>
      <c r="T64" s="134" t="str">
        <f t="shared" si="2"/>
        <v/>
      </c>
      <c r="U64" s="135"/>
      <c r="V64" s="133"/>
      <c r="W64" s="133"/>
      <c r="Y64" s="136" t="str">
        <f t="shared" si="40"/>
        <v/>
      </c>
      <c r="Z64" s="137" t="str">
        <f t="shared" si="40"/>
        <v/>
      </c>
      <c r="AA64" s="137" t="str">
        <f t="shared" si="40"/>
        <v/>
      </c>
      <c r="AB64" s="137" t="str">
        <f t="shared" si="40"/>
        <v/>
      </c>
      <c r="AC64" s="137" t="str">
        <f t="shared" si="40"/>
        <v/>
      </c>
      <c r="AD64" s="137" t="str">
        <f t="shared" si="40"/>
        <v/>
      </c>
      <c r="AE64" s="137" t="str">
        <f t="shared" si="40"/>
        <v/>
      </c>
      <c r="AF64" s="137" t="str">
        <f t="shared" si="40"/>
        <v/>
      </c>
      <c r="AG64" s="137" t="str">
        <f t="shared" si="40"/>
        <v/>
      </c>
      <c r="AH64" s="137" t="str">
        <f t="shared" si="40"/>
        <v/>
      </c>
      <c r="AI64" s="137" t="str">
        <f t="shared" si="40"/>
        <v/>
      </c>
      <c r="AJ64" s="137" t="str">
        <f t="shared" si="40"/>
        <v/>
      </c>
      <c r="AK64" s="137" t="str">
        <f t="shared" si="40"/>
        <v/>
      </c>
      <c r="AL64" s="137" t="str">
        <f t="shared" si="40"/>
        <v/>
      </c>
      <c r="AM64" s="137" t="str">
        <f t="shared" si="40"/>
        <v/>
      </c>
      <c r="AN64" s="137" t="str">
        <f t="shared" si="40"/>
        <v/>
      </c>
      <c r="AO64" s="137" t="str">
        <f t="shared" si="41"/>
        <v/>
      </c>
      <c r="AP64" s="137" t="str">
        <f t="shared" si="41"/>
        <v/>
      </c>
      <c r="AQ64" s="137" t="str">
        <f t="shared" si="41"/>
        <v/>
      </c>
      <c r="AR64" s="137" t="str">
        <f t="shared" si="41"/>
        <v/>
      </c>
      <c r="AS64" s="137" t="str">
        <f t="shared" si="41"/>
        <v/>
      </c>
      <c r="AT64" s="137" t="str">
        <f t="shared" si="41"/>
        <v/>
      </c>
      <c r="AU64" s="137" t="str">
        <f t="shared" si="41"/>
        <v/>
      </c>
      <c r="AV64" s="137" t="str">
        <f t="shared" si="41"/>
        <v/>
      </c>
      <c r="AW64" s="137" t="str">
        <f t="shared" si="41"/>
        <v/>
      </c>
      <c r="AX64" s="137" t="str">
        <f t="shared" si="41"/>
        <v/>
      </c>
      <c r="AY64" s="137" t="str">
        <f t="shared" si="41"/>
        <v/>
      </c>
      <c r="AZ64" s="137" t="str">
        <f t="shared" si="41"/>
        <v/>
      </c>
      <c r="BA64" s="137" t="str">
        <f t="shared" si="41"/>
        <v/>
      </c>
      <c r="BB64" s="137" t="str">
        <f t="shared" si="41"/>
        <v/>
      </c>
      <c r="BC64" s="137" t="str">
        <f t="shared" si="41"/>
        <v/>
      </c>
      <c r="BD64" s="137" t="str">
        <f t="shared" si="41"/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2</v>
      </c>
      <c r="C65" s="166">
        <v>6</v>
      </c>
      <c r="D65" s="166"/>
      <c r="E65" s="167"/>
      <c r="F65" s="222" t="s">
        <v>207</v>
      </c>
      <c r="G65" s="234" t="s">
        <v>284</v>
      </c>
      <c r="H65" s="226" t="s">
        <v>248</v>
      </c>
      <c r="I65" s="169"/>
      <c r="J65" s="169"/>
      <c r="K65" s="170"/>
      <c r="L65" s="169"/>
      <c r="M65" s="169"/>
      <c r="N65" s="171"/>
      <c r="O65" s="172">
        <v>1</v>
      </c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1"/>
        <v/>
      </c>
      <c r="T65" s="134" t="str">
        <f t="shared" si="2"/>
        <v/>
      </c>
      <c r="U65" s="135"/>
      <c r="V65" s="133"/>
      <c r="W65" s="133"/>
      <c r="Y65" s="136" t="str">
        <f t="shared" si="40"/>
        <v/>
      </c>
      <c r="Z65" s="137" t="str">
        <f t="shared" si="40"/>
        <v/>
      </c>
      <c r="AA65" s="137" t="str">
        <f t="shared" si="40"/>
        <v/>
      </c>
      <c r="AB65" s="137" t="str">
        <f t="shared" si="40"/>
        <v/>
      </c>
      <c r="AC65" s="137" t="str">
        <f t="shared" si="40"/>
        <v/>
      </c>
      <c r="AD65" s="137" t="str">
        <f t="shared" si="40"/>
        <v/>
      </c>
      <c r="AE65" s="137" t="str">
        <f t="shared" si="40"/>
        <v/>
      </c>
      <c r="AF65" s="137" t="str">
        <f t="shared" si="40"/>
        <v/>
      </c>
      <c r="AG65" s="137" t="str">
        <f t="shared" si="40"/>
        <v/>
      </c>
      <c r="AH65" s="137" t="str">
        <f t="shared" si="40"/>
        <v/>
      </c>
      <c r="AI65" s="137" t="str">
        <f t="shared" si="40"/>
        <v/>
      </c>
      <c r="AJ65" s="137" t="str">
        <f t="shared" si="40"/>
        <v/>
      </c>
      <c r="AK65" s="137" t="str">
        <f t="shared" si="40"/>
        <v/>
      </c>
      <c r="AL65" s="137" t="str">
        <f t="shared" si="40"/>
        <v/>
      </c>
      <c r="AM65" s="137" t="str">
        <f t="shared" si="40"/>
        <v/>
      </c>
      <c r="AN65" s="137" t="str">
        <f t="shared" si="40"/>
        <v/>
      </c>
      <c r="AO65" s="137" t="str">
        <f t="shared" si="41"/>
        <v/>
      </c>
      <c r="AP65" s="137" t="str">
        <f t="shared" si="41"/>
        <v/>
      </c>
      <c r="AQ65" s="137" t="str">
        <f t="shared" si="41"/>
        <v/>
      </c>
      <c r="AR65" s="137" t="str">
        <f t="shared" si="41"/>
        <v/>
      </c>
      <c r="AS65" s="137" t="str">
        <f t="shared" si="41"/>
        <v/>
      </c>
      <c r="AT65" s="137" t="str">
        <f t="shared" si="41"/>
        <v/>
      </c>
      <c r="AU65" s="137" t="str">
        <f t="shared" si="41"/>
        <v/>
      </c>
      <c r="AV65" s="137" t="str">
        <f t="shared" si="41"/>
        <v/>
      </c>
      <c r="AW65" s="137" t="str">
        <f t="shared" si="41"/>
        <v/>
      </c>
      <c r="AX65" s="137" t="str">
        <f t="shared" si="41"/>
        <v/>
      </c>
      <c r="AY65" s="137" t="str">
        <f t="shared" si="41"/>
        <v/>
      </c>
      <c r="AZ65" s="137" t="str">
        <f t="shared" si="41"/>
        <v/>
      </c>
      <c r="BA65" s="137" t="str">
        <f t="shared" si="41"/>
        <v/>
      </c>
      <c r="BB65" s="137" t="str">
        <f t="shared" si="41"/>
        <v/>
      </c>
      <c r="BC65" s="137" t="str">
        <f t="shared" si="41"/>
        <v/>
      </c>
      <c r="BD65" s="137" t="str">
        <f t="shared" si="41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165">
        <v>3</v>
      </c>
      <c r="B66" s="166">
        <v>2</v>
      </c>
      <c r="C66" s="166">
        <v>7</v>
      </c>
      <c r="D66" s="166"/>
      <c r="E66" s="167"/>
      <c r="F66" s="222" t="s">
        <v>208</v>
      </c>
      <c r="G66" s="234" t="s">
        <v>284</v>
      </c>
      <c r="H66" s="226" t="s">
        <v>248</v>
      </c>
      <c r="I66" s="169"/>
      <c r="J66" s="169"/>
      <c r="K66" s="170"/>
      <c r="L66" s="169"/>
      <c r="M66" s="169"/>
      <c r="N66" s="171"/>
      <c r="O66" s="172">
        <v>1</v>
      </c>
      <c r="P66" s="173"/>
      <c r="Q66" s="133"/>
      <c r="R66" s="134" t="str">
        <f>IF($J66="","",IF($J66&lt;=$L$2,$K66,IF($I66&lt;=$L$2,NETWORKDAYS($I66,$L$2,holiday!$C$3:$C$10)/NETWORKDAYS($I66,$J66,holiday!$C$3:$C$10)*$K66,0)))</f>
        <v/>
      </c>
      <c r="S66" s="134" t="str">
        <f t="shared" si="1"/>
        <v/>
      </c>
      <c r="T66" s="134" t="str">
        <f t="shared" si="2"/>
        <v/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 t="shared" si="40"/>
        <v/>
      </c>
      <c r="AL66" s="137" t="str">
        <f t="shared" si="40"/>
        <v/>
      </c>
      <c r="AM66" s="137" t="str">
        <f t="shared" si="40"/>
        <v/>
      </c>
      <c r="AN66" s="137" t="str">
        <f t="shared" si="40"/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165">
        <v>3</v>
      </c>
      <c r="B67" s="166">
        <v>2</v>
      </c>
      <c r="C67" s="166">
        <v>8</v>
      </c>
      <c r="D67" s="166"/>
      <c r="E67" s="167"/>
      <c r="F67" s="222" t="s">
        <v>209</v>
      </c>
      <c r="G67" s="234" t="s">
        <v>284</v>
      </c>
      <c r="H67" s="226" t="s">
        <v>248</v>
      </c>
      <c r="I67" s="169"/>
      <c r="J67" s="169"/>
      <c r="K67" s="170"/>
      <c r="L67" s="169"/>
      <c r="M67" s="169"/>
      <c r="N67" s="171"/>
      <c r="O67" s="172">
        <v>1</v>
      </c>
      <c r="P67" s="173"/>
      <c r="Q67" s="133"/>
      <c r="R67" s="134" t="str">
        <f>IF($J67="","",IF($J67&lt;=$L$2,$K67,IF($I67&lt;=$L$2,NETWORKDAYS($I67,$L$2,holiday!$C$3:$C$10)/NETWORKDAYS($I67,$J67,holiday!$C$3:$C$10)*$K67,0)))</f>
        <v/>
      </c>
      <c r="S67" s="134" t="str">
        <f t="shared" si="1"/>
        <v/>
      </c>
      <c r="T67" s="134" t="str">
        <f t="shared" si="2"/>
        <v/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ref="AF67:AN67" si="43">IF(AF$5&lt;&gt;"周日",IF(AF$5&lt;&gt;"周六",IF($L67="","",IF(AF$4&gt;=$L67,IF(AF$4&lt;=$M67,IF($O67=1,"★",""),""),"")),""),"")</f>
        <v/>
      </c>
      <c r="AG67" s="137" t="str">
        <f t="shared" si="43"/>
        <v/>
      </c>
      <c r="AH67" s="137" t="str">
        <f t="shared" si="43"/>
        <v/>
      </c>
      <c r="AI67" s="137" t="str">
        <f t="shared" si="43"/>
        <v/>
      </c>
      <c r="AJ67" s="137" t="str">
        <f t="shared" si="43"/>
        <v/>
      </c>
      <c r="AK67" s="137" t="str">
        <f t="shared" si="43"/>
        <v/>
      </c>
      <c r="AL67" s="137" t="str">
        <f t="shared" si="43"/>
        <v/>
      </c>
      <c r="AM67" s="137" t="str">
        <f t="shared" si="43"/>
        <v/>
      </c>
      <c r="AN67" s="137" t="str">
        <f t="shared" si="43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>IF(BD$5&lt;&gt;"周日",IF(BD$5&lt;&gt;"周六",IF($L67="","",IF(BD$4&gt;=$L67,IF(BD$4&lt;=$M67,IF($O67=1,"★",""),""),"")),""),"")</f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165">
        <v>3</v>
      </c>
      <c r="B68" s="166">
        <v>2</v>
      </c>
      <c r="C68" s="166">
        <v>9</v>
      </c>
      <c r="D68" s="166"/>
      <c r="E68" s="167"/>
      <c r="F68" s="222"/>
      <c r="G68" s="225"/>
      <c r="H68" s="226"/>
      <c r="I68" s="169"/>
      <c r="J68" s="169"/>
      <c r="K68" s="170"/>
      <c r="L68" s="169"/>
      <c r="M68" s="169"/>
      <c r="N68" s="171"/>
      <c r="O68" s="172"/>
      <c r="P68" s="173"/>
      <c r="Q68" s="133"/>
      <c r="R68" s="134" t="str">
        <f>IF($J68="","",IF($J68&lt;=$L$2,$K68,IF($I68&lt;=$L$2,NETWORKDAYS($I68,$L$2,holiday!$C$3:$C$10)/NETWORKDAYS($I68,$J68,holiday!$C$3:$C$10)*$K68,0)))</f>
        <v/>
      </c>
      <c r="S68" s="134" t="str">
        <f t="shared" si="1"/>
        <v/>
      </c>
      <c r="T68" s="134" t="str">
        <f t="shared" si="2"/>
        <v/>
      </c>
      <c r="U68" s="135"/>
      <c r="V68" s="133"/>
      <c r="W68" s="133"/>
      <c r="Y68" s="136" t="str">
        <f t="shared" ref="Y68:AN68" si="44">IF(Y$5&lt;&gt;"周日",IF(Y$5&lt;&gt;"周六",IF($L68="","",IF(Y$4&gt;=$L68,IF(Y$4&lt;=$M68,IF($O68=1,"★",""),""),"")),""),"")</f>
        <v/>
      </c>
      <c r="Z68" s="137" t="str">
        <f t="shared" si="44"/>
        <v/>
      </c>
      <c r="AA68" s="137" t="str">
        <f t="shared" si="44"/>
        <v/>
      </c>
      <c r="AB68" s="137" t="str">
        <f t="shared" si="44"/>
        <v/>
      </c>
      <c r="AC68" s="137" t="str">
        <f t="shared" si="44"/>
        <v/>
      </c>
      <c r="AD68" s="137" t="str">
        <f t="shared" si="44"/>
        <v/>
      </c>
      <c r="AE68" s="137" t="str">
        <f t="shared" si="44"/>
        <v/>
      </c>
      <c r="AF68" s="137" t="str">
        <f t="shared" si="44"/>
        <v/>
      </c>
      <c r="AG68" s="137" t="str">
        <f t="shared" si="44"/>
        <v/>
      </c>
      <c r="AH68" s="137" t="str">
        <f t="shared" si="44"/>
        <v/>
      </c>
      <c r="AI68" s="137" t="str">
        <f t="shared" si="44"/>
        <v/>
      </c>
      <c r="AJ68" s="137" t="str">
        <f t="shared" si="44"/>
        <v/>
      </c>
      <c r="AK68" s="137" t="str">
        <f t="shared" si="44"/>
        <v/>
      </c>
      <c r="AL68" s="137" t="str">
        <f t="shared" si="44"/>
        <v/>
      </c>
      <c r="AM68" s="137" t="str">
        <f t="shared" si="44"/>
        <v/>
      </c>
      <c r="AN68" s="137" t="str">
        <f t="shared" si="44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251">
        <v>4</v>
      </c>
      <c r="B69" s="252"/>
      <c r="C69" s="252"/>
      <c r="D69" s="252"/>
      <c r="E69" s="253"/>
      <c r="F69" s="254" t="s">
        <v>191</v>
      </c>
      <c r="G69" s="255"/>
      <c r="H69" s="256"/>
      <c r="I69" s="257">
        <v>43661</v>
      </c>
      <c r="J69" s="257">
        <v>43665</v>
      </c>
      <c r="K69" s="258"/>
      <c r="L69" s="259"/>
      <c r="M69" s="260"/>
      <c r="N69" s="261"/>
      <c r="O69" s="260"/>
      <c r="P69" s="262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1"/>
        <v>0</v>
      </c>
      <c r="T69" s="134">
        <f t="shared" si="2"/>
        <v>0</v>
      </c>
      <c r="U69" s="135"/>
      <c r="V69" s="133"/>
      <c r="W69" s="133"/>
      <c r="Y69" s="136" t="str">
        <f t="shared" ref="Y69:AN70" si="45">IF(Y$5&lt;&gt;"周日",IF(Y$5&lt;&gt;"周六",IF($L69="","",IF(Y$4&gt;=$L69,IF(Y$4&lt;=$M69,IF($O69=1,"★",""),""),"")),""),"")</f>
        <v/>
      </c>
      <c r="Z69" s="137" t="str">
        <f t="shared" si="45"/>
        <v/>
      </c>
      <c r="AA69" s="137" t="str">
        <f t="shared" si="45"/>
        <v/>
      </c>
      <c r="AB69" s="137" t="str">
        <f t="shared" si="45"/>
        <v/>
      </c>
      <c r="AC69" s="137" t="str">
        <f t="shared" si="45"/>
        <v/>
      </c>
      <c r="AD69" s="137" t="str">
        <f t="shared" si="45"/>
        <v/>
      </c>
      <c r="AE69" s="137" t="str">
        <f t="shared" si="45"/>
        <v/>
      </c>
      <c r="AF69" s="137" t="str">
        <f t="shared" si="45"/>
        <v/>
      </c>
      <c r="AG69" s="137" t="str">
        <f t="shared" si="45"/>
        <v/>
      </c>
      <c r="AH69" s="137" t="str">
        <f t="shared" si="45"/>
        <v/>
      </c>
      <c r="AI69" s="137" t="str">
        <f t="shared" si="45"/>
        <v/>
      </c>
      <c r="AJ69" s="137" t="str">
        <f t="shared" si="45"/>
        <v/>
      </c>
      <c r="AK69" s="137" t="str">
        <f t="shared" si="45"/>
        <v/>
      </c>
      <c r="AL69" s="137" t="str">
        <f t="shared" si="45"/>
        <v/>
      </c>
      <c r="AM69" s="137" t="str">
        <f t="shared" si="45"/>
        <v/>
      </c>
      <c r="AN69" s="137" t="str">
        <f t="shared" si="45"/>
        <v/>
      </c>
      <c r="AO69" s="137" t="str">
        <f t="shared" ref="AO69:BD69" si="46">IF(AO$5&lt;&gt;"周日",IF(AO$5&lt;&gt;"周六",IF($L69="","",IF(AO$4&gt;=$L69,IF(AO$4&lt;=$M69,IF($O69=1,"★",""),""),"")),""),"")</f>
        <v/>
      </c>
      <c r="AP69" s="137" t="str">
        <f t="shared" si="46"/>
        <v/>
      </c>
      <c r="AQ69" s="137" t="str">
        <f t="shared" si="46"/>
        <v/>
      </c>
      <c r="AR69" s="137" t="str">
        <f t="shared" si="46"/>
        <v/>
      </c>
      <c r="AS69" s="137" t="str">
        <f t="shared" si="46"/>
        <v/>
      </c>
      <c r="AT69" s="137" t="str">
        <f t="shared" si="46"/>
        <v/>
      </c>
      <c r="AU69" s="137" t="str">
        <f t="shared" si="46"/>
        <v/>
      </c>
      <c r="AV69" s="137" t="str">
        <f t="shared" si="46"/>
        <v/>
      </c>
      <c r="AW69" s="137" t="str">
        <f t="shared" si="46"/>
        <v/>
      </c>
      <c r="AX69" s="137" t="str">
        <f t="shared" si="46"/>
        <v/>
      </c>
      <c r="AY69" s="137" t="str">
        <f t="shared" si="46"/>
        <v/>
      </c>
      <c r="AZ69" s="137" t="str">
        <f t="shared" si="46"/>
        <v/>
      </c>
      <c r="BA69" s="137" t="str">
        <f t="shared" si="46"/>
        <v/>
      </c>
      <c r="BB69" s="137" t="str">
        <f t="shared" si="46"/>
        <v/>
      </c>
      <c r="BC69" s="137" t="str">
        <f t="shared" si="46"/>
        <v/>
      </c>
      <c r="BD69" s="137" t="str">
        <f t="shared" si="46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63">
        <v>4</v>
      </c>
      <c r="B70" s="264">
        <v>1</v>
      </c>
      <c r="C70" s="264"/>
      <c r="D70" s="264"/>
      <c r="E70" s="265"/>
      <c r="F70" s="274" t="s">
        <v>254</v>
      </c>
      <c r="G70" s="266"/>
      <c r="H70" s="267"/>
      <c r="I70" s="268">
        <v>43661</v>
      </c>
      <c r="J70" s="268">
        <v>43665</v>
      </c>
      <c r="K70" s="269"/>
      <c r="L70" s="270"/>
      <c r="M70" s="271"/>
      <c r="N70" s="272"/>
      <c r="O70" s="271"/>
      <c r="P70" s="273"/>
      <c r="Q70" s="133"/>
      <c r="R70" s="134">
        <f>IF($J70="","",IF($J70&lt;=$L$2,$K70,IF($I70&lt;=$L$2,NETWORKDAYS($I70,$L$2,holiday!$C$3:$C$10)/NETWORKDAYS($I70,$J70,holiday!$C$3:$C$10)*$K70,0)))</f>
        <v>0</v>
      </c>
      <c r="S70" s="134">
        <f t="shared" si="1"/>
        <v>0</v>
      </c>
      <c r="T70" s="134">
        <f t="shared" si="2"/>
        <v>0</v>
      </c>
      <c r="U70" s="135"/>
      <c r="V70" s="133"/>
      <c r="W70" s="133"/>
      <c r="Y70" s="136" t="str">
        <f t="shared" si="45"/>
        <v/>
      </c>
      <c r="Z70" s="137" t="str">
        <f t="shared" si="45"/>
        <v/>
      </c>
      <c r="AA70" s="137" t="str">
        <f t="shared" si="45"/>
        <v/>
      </c>
      <c r="AB70" s="137" t="str">
        <f t="shared" si="45"/>
        <v/>
      </c>
      <c r="AC70" s="137" t="str">
        <f t="shared" si="45"/>
        <v/>
      </c>
      <c r="AD70" s="137" t="str">
        <f t="shared" si="45"/>
        <v/>
      </c>
      <c r="AE70" s="137" t="str">
        <f t="shared" si="45"/>
        <v/>
      </c>
      <c r="AF70" s="137" t="str">
        <f t="shared" si="45"/>
        <v/>
      </c>
      <c r="AG70" s="137" t="str">
        <f t="shared" si="45"/>
        <v/>
      </c>
      <c r="AH70" s="137" t="str">
        <f t="shared" si="45"/>
        <v/>
      </c>
      <c r="AI70" s="137" t="str">
        <f t="shared" si="45"/>
        <v/>
      </c>
      <c r="AJ70" s="137" t="str">
        <f t="shared" si="45"/>
        <v/>
      </c>
      <c r="AK70" s="137" t="str">
        <f t="shared" si="45"/>
        <v/>
      </c>
      <c r="AL70" s="137" t="str">
        <f t="shared" si="45"/>
        <v/>
      </c>
      <c r="AM70" s="137" t="str">
        <f t="shared" si="45"/>
        <v/>
      </c>
      <c r="AN70" s="137" t="str">
        <f t="shared" si="45"/>
        <v/>
      </c>
      <c r="AO70" s="137" t="str">
        <f t="shared" ref="AO70:AP78" si="47">IF(AO$5&lt;&gt;"周日",IF(AO$5&lt;&gt;"周六",IF($L70="","",IF(AO$4&gt;=$L70,IF(AO$4&lt;=$M70,IF($O70=1,"★",""),""),"")),""),"")</f>
        <v/>
      </c>
      <c r="AP70" s="137" t="str">
        <f t="shared" si="47"/>
        <v/>
      </c>
      <c r="AQ70" s="137" t="str">
        <f t="shared" ref="AQ70:BD73" si="48">IF(AQ$5&lt;&gt;"周日",IF(AQ$5&lt;&gt;"周六",IF($L70="","",IF(AQ$4&gt;=$L70,IF(AQ$4&lt;=$M70,IF($O70=1,"★",""),""),"")),""),"")</f>
        <v/>
      </c>
      <c r="AR70" s="137" t="str">
        <f t="shared" si="48"/>
        <v/>
      </c>
      <c r="AS70" s="137" t="str">
        <f t="shared" si="48"/>
        <v/>
      </c>
      <c r="AT70" s="137" t="str">
        <f t="shared" si="48"/>
        <v/>
      </c>
      <c r="AU70" s="137" t="str">
        <f t="shared" si="48"/>
        <v/>
      </c>
      <c r="AV70" s="137" t="str">
        <f t="shared" si="48"/>
        <v/>
      </c>
      <c r="AW70" s="137" t="str">
        <f t="shared" si="48"/>
        <v/>
      </c>
      <c r="AX70" s="137" t="str">
        <f t="shared" si="48"/>
        <v/>
      </c>
      <c r="AY70" s="137" t="str">
        <f t="shared" si="48"/>
        <v/>
      </c>
      <c r="AZ70" s="137" t="str">
        <f t="shared" si="48"/>
        <v/>
      </c>
      <c r="BA70" s="137" t="str">
        <f t="shared" si="48"/>
        <v/>
      </c>
      <c r="BB70" s="137" t="str">
        <f t="shared" si="48"/>
        <v/>
      </c>
      <c r="BC70" s="137" t="str">
        <f t="shared" si="48"/>
        <v/>
      </c>
      <c r="BD70" s="137" t="str">
        <f t="shared" si="48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165">
        <v>4</v>
      </c>
      <c r="B71" s="166">
        <v>1</v>
      </c>
      <c r="C71" s="166">
        <v>1</v>
      </c>
      <c r="D71" s="166"/>
      <c r="E71" s="167"/>
      <c r="F71" s="222" t="s">
        <v>269</v>
      </c>
      <c r="G71" s="234" t="s">
        <v>307</v>
      </c>
      <c r="H71" s="235" t="s">
        <v>303</v>
      </c>
      <c r="I71" s="169"/>
      <c r="J71" s="169"/>
      <c r="K71" s="170"/>
      <c r="L71" s="169"/>
      <c r="M71" s="169"/>
      <c r="N71" s="171"/>
      <c r="O71" s="172"/>
      <c r="P71" s="173"/>
      <c r="Q71" s="133"/>
      <c r="R71" s="134" t="str">
        <f>IF($J71="","",IF($J71&lt;=$L$2,$K71,IF($I71&lt;=$L$2,NETWORKDAYS($I71,$L$2,holiday!$C$3:$C$10)/NETWORKDAYS($I71,$J71,holiday!$C$3:$C$10)*$K71,0)))</f>
        <v/>
      </c>
      <c r="S71" s="134" t="str">
        <f t="shared" si="1"/>
        <v/>
      </c>
      <c r="T71" s="134" t="str">
        <f t="shared" si="2"/>
        <v/>
      </c>
      <c r="U71" s="135"/>
      <c r="V71" s="133"/>
      <c r="W71" s="133"/>
      <c r="Y71" s="136" t="str">
        <f t="shared" ref="Y71:AN73" si="49">IF(Y$5&lt;&gt;"周日",IF(Y$5&lt;&gt;"周六",IF($L71="","",IF(Y$4&gt;=$L71,IF(Y$4&lt;=$M71,IF($O71=1,"★",""),""),"")),""),"")</f>
        <v/>
      </c>
      <c r="Z71" s="137" t="str">
        <f t="shared" si="49"/>
        <v/>
      </c>
      <c r="AA71" s="137" t="str">
        <f t="shared" si="49"/>
        <v/>
      </c>
      <c r="AB71" s="137" t="str">
        <f t="shared" si="49"/>
        <v/>
      </c>
      <c r="AC71" s="137" t="str">
        <f t="shared" si="49"/>
        <v/>
      </c>
      <c r="AD71" s="137" t="str">
        <f t="shared" si="49"/>
        <v/>
      </c>
      <c r="AE71" s="137" t="str">
        <f t="shared" si="49"/>
        <v/>
      </c>
      <c r="AF71" s="137" t="str">
        <f t="shared" si="49"/>
        <v/>
      </c>
      <c r="AG71" s="137" t="str">
        <f t="shared" si="49"/>
        <v/>
      </c>
      <c r="AH71" s="137" t="str">
        <f t="shared" si="49"/>
        <v/>
      </c>
      <c r="AI71" s="137" t="str">
        <f t="shared" si="49"/>
        <v/>
      </c>
      <c r="AJ71" s="137" t="str">
        <f t="shared" si="49"/>
        <v/>
      </c>
      <c r="AK71" s="137" t="str">
        <f t="shared" si="49"/>
        <v/>
      </c>
      <c r="AL71" s="137" t="str">
        <f t="shared" si="49"/>
        <v/>
      </c>
      <c r="AM71" s="137" t="str">
        <f t="shared" si="49"/>
        <v/>
      </c>
      <c r="AN71" s="137" t="str">
        <f t="shared" si="49"/>
        <v/>
      </c>
      <c r="AO71" s="137" t="str">
        <f t="shared" si="47"/>
        <v/>
      </c>
      <c r="AP71" s="137" t="str">
        <f t="shared" si="47"/>
        <v/>
      </c>
      <c r="AQ71" s="137" t="str">
        <f t="shared" si="48"/>
        <v/>
      </c>
      <c r="AR71" s="137" t="str">
        <f t="shared" si="48"/>
        <v/>
      </c>
      <c r="AS71" s="137" t="str">
        <f t="shared" si="48"/>
        <v/>
      </c>
      <c r="AT71" s="137" t="str">
        <f t="shared" si="48"/>
        <v/>
      </c>
      <c r="AU71" s="137" t="str">
        <f t="shared" si="48"/>
        <v/>
      </c>
      <c r="AV71" s="137" t="str">
        <f t="shared" si="48"/>
        <v/>
      </c>
      <c r="AW71" s="137" t="str">
        <f t="shared" si="48"/>
        <v/>
      </c>
      <c r="AX71" s="137" t="str">
        <f t="shared" si="48"/>
        <v/>
      </c>
      <c r="AY71" s="137" t="str">
        <f t="shared" si="48"/>
        <v/>
      </c>
      <c r="AZ71" s="137" t="str">
        <f t="shared" si="48"/>
        <v/>
      </c>
      <c r="BA71" s="137" t="str">
        <f t="shared" si="48"/>
        <v/>
      </c>
      <c r="BB71" s="137" t="str">
        <f t="shared" si="48"/>
        <v/>
      </c>
      <c r="BC71" s="137" t="str">
        <f t="shared" si="48"/>
        <v/>
      </c>
      <c r="BD71" s="137" t="str">
        <f t="shared" si="48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165">
        <v>4</v>
      </c>
      <c r="B72" s="166">
        <v>1</v>
      </c>
      <c r="C72" s="166">
        <v>2</v>
      </c>
      <c r="D72" s="166"/>
      <c r="E72" s="167"/>
      <c r="F72" s="222"/>
      <c r="G72" s="225"/>
      <c r="H72" s="226"/>
      <c r="I72" s="169"/>
      <c r="J72" s="169"/>
      <c r="K72" s="170"/>
      <c r="L72" s="169"/>
      <c r="M72" s="169"/>
      <c r="N72" s="171"/>
      <c r="O72" s="172"/>
      <c r="P72" s="173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1"/>
        <v/>
      </c>
      <c r="T72" s="134" t="str">
        <f t="shared" si="2"/>
        <v/>
      </c>
      <c r="U72" s="135"/>
      <c r="V72" s="133"/>
      <c r="W72" s="133"/>
      <c r="Y72" s="136" t="str">
        <f t="shared" si="49"/>
        <v/>
      </c>
      <c r="Z72" s="137" t="str">
        <f t="shared" si="49"/>
        <v/>
      </c>
      <c r="AA72" s="137" t="str">
        <f t="shared" si="49"/>
        <v/>
      </c>
      <c r="AB72" s="137" t="str">
        <f t="shared" si="49"/>
        <v/>
      </c>
      <c r="AC72" s="137" t="str">
        <f t="shared" si="49"/>
        <v/>
      </c>
      <c r="AD72" s="137" t="str">
        <f t="shared" si="49"/>
        <v/>
      </c>
      <c r="AE72" s="137" t="str">
        <f t="shared" si="49"/>
        <v/>
      </c>
      <c r="AF72" s="137" t="str">
        <f t="shared" si="49"/>
        <v/>
      </c>
      <c r="AG72" s="137" t="str">
        <f t="shared" si="49"/>
        <v/>
      </c>
      <c r="AH72" s="137" t="str">
        <f t="shared" si="49"/>
        <v/>
      </c>
      <c r="AI72" s="137" t="str">
        <f t="shared" si="49"/>
        <v/>
      </c>
      <c r="AJ72" s="137" t="str">
        <f t="shared" si="49"/>
        <v/>
      </c>
      <c r="AK72" s="137" t="str">
        <f t="shared" si="49"/>
        <v/>
      </c>
      <c r="AL72" s="137" t="str">
        <f t="shared" si="49"/>
        <v/>
      </c>
      <c r="AM72" s="137" t="str">
        <f t="shared" si="49"/>
        <v/>
      </c>
      <c r="AN72" s="137" t="str">
        <f t="shared" si="49"/>
        <v/>
      </c>
      <c r="AO72" s="137" t="str">
        <f t="shared" si="47"/>
        <v/>
      </c>
      <c r="AP72" s="137" t="str">
        <f t="shared" si="47"/>
        <v/>
      </c>
      <c r="AQ72" s="137" t="str">
        <f t="shared" si="48"/>
        <v/>
      </c>
      <c r="AR72" s="137" t="str">
        <f t="shared" si="48"/>
        <v/>
      </c>
      <c r="AS72" s="137" t="str">
        <f t="shared" si="48"/>
        <v/>
      </c>
      <c r="AT72" s="137" t="str">
        <f t="shared" si="48"/>
        <v/>
      </c>
      <c r="AU72" s="137" t="str">
        <f t="shared" si="48"/>
        <v/>
      </c>
      <c r="AV72" s="137" t="str">
        <f t="shared" si="48"/>
        <v/>
      </c>
      <c r="AW72" s="137" t="str">
        <f t="shared" si="48"/>
        <v/>
      </c>
      <c r="AX72" s="137" t="str">
        <f t="shared" si="48"/>
        <v/>
      </c>
      <c r="AY72" s="137" t="str">
        <f t="shared" si="48"/>
        <v/>
      </c>
      <c r="AZ72" s="137" t="str">
        <f t="shared" si="48"/>
        <v/>
      </c>
      <c r="BA72" s="137" t="str">
        <f t="shared" si="48"/>
        <v/>
      </c>
      <c r="BB72" s="137" t="str">
        <f t="shared" si="48"/>
        <v/>
      </c>
      <c r="BC72" s="137" t="str">
        <f t="shared" si="48"/>
        <v/>
      </c>
      <c r="BD72" s="137" t="str">
        <f t="shared" si="48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63">
        <v>4</v>
      </c>
      <c r="B73" s="264">
        <v>2</v>
      </c>
      <c r="C73" s="264"/>
      <c r="D73" s="264"/>
      <c r="E73" s="265"/>
      <c r="F73" s="274" t="s">
        <v>195</v>
      </c>
      <c r="G73" s="266"/>
      <c r="H73" s="267"/>
      <c r="I73" s="268">
        <v>43661</v>
      </c>
      <c r="J73" s="268">
        <v>43665</v>
      </c>
      <c r="K73" s="269"/>
      <c r="L73" s="270"/>
      <c r="M73" s="271"/>
      <c r="N73" s="272"/>
      <c r="O73" s="271"/>
      <c r="P73" s="273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1"/>
        <v>0</v>
      </c>
      <c r="T73" s="134">
        <f t="shared" si="2"/>
        <v>0</v>
      </c>
      <c r="U73" s="135"/>
      <c r="V73" s="133"/>
      <c r="W73" s="133"/>
      <c r="Y73" s="136" t="str">
        <f t="shared" si="49"/>
        <v/>
      </c>
      <c r="Z73" s="137" t="str">
        <f t="shared" si="49"/>
        <v/>
      </c>
      <c r="AA73" s="137" t="str">
        <f t="shared" si="49"/>
        <v/>
      </c>
      <c r="AB73" s="137" t="str">
        <f t="shared" si="49"/>
        <v/>
      </c>
      <c r="AC73" s="137" t="str">
        <f t="shared" si="49"/>
        <v/>
      </c>
      <c r="AD73" s="137" t="str">
        <f t="shared" si="49"/>
        <v/>
      </c>
      <c r="AE73" s="137" t="str">
        <f t="shared" si="49"/>
        <v/>
      </c>
      <c r="AF73" s="137" t="str">
        <f t="shared" si="49"/>
        <v/>
      </c>
      <c r="AG73" s="137" t="str">
        <f t="shared" si="49"/>
        <v/>
      </c>
      <c r="AH73" s="137" t="str">
        <f t="shared" si="49"/>
        <v/>
      </c>
      <c r="AI73" s="137" t="str">
        <f t="shared" si="49"/>
        <v/>
      </c>
      <c r="AJ73" s="137" t="str">
        <f t="shared" si="49"/>
        <v/>
      </c>
      <c r="AK73" s="137" t="str">
        <f t="shared" ref="AK73:AN73" si="50">IF(AK$5&lt;&gt;"周日",IF(AK$5&lt;&gt;"周六",IF($L73="","",IF(AK$4&gt;=$L73,IF(AK$4&lt;=$M73,IF($O73=1,"★",""),""),"")),""),"")</f>
        <v/>
      </c>
      <c r="AL73" s="137" t="str">
        <f t="shared" si="50"/>
        <v/>
      </c>
      <c r="AM73" s="137" t="str">
        <f t="shared" si="50"/>
        <v/>
      </c>
      <c r="AN73" s="137" t="str">
        <f t="shared" si="50"/>
        <v/>
      </c>
      <c r="AO73" s="137" t="str">
        <f t="shared" si="47"/>
        <v/>
      </c>
      <c r="AP73" s="137" t="str">
        <f t="shared" si="47"/>
        <v/>
      </c>
      <c r="AQ73" s="137" t="str">
        <f t="shared" si="48"/>
        <v/>
      </c>
      <c r="AR73" s="137" t="str">
        <f t="shared" si="48"/>
        <v/>
      </c>
      <c r="AS73" s="137" t="str">
        <f t="shared" si="48"/>
        <v/>
      </c>
      <c r="AT73" s="137" t="str">
        <f t="shared" si="48"/>
        <v/>
      </c>
      <c r="AU73" s="137" t="str">
        <f t="shared" si="48"/>
        <v/>
      </c>
      <c r="AV73" s="137" t="str">
        <f t="shared" si="48"/>
        <v/>
      </c>
      <c r="AW73" s="137" t="str">
        <f t="shared" si="48"/>
        <v/>
      </c>
      <c r="AX73" s="137" t="str">
        <f t="shared" si="48"/>
        <v/>
      </c>
      <c r="AY73" s="137" t="str">
        <f t="shared" si="48"/>
        <v/>
      </c>
      <c r="AZ73" s="137" t="str">
        <f t="shared" si="48"/>
        <v/>
      </c>
      <c r="BA73" s="137" t="str">
        <f t="shared" si="48"/>
        <v/>
      </c>
      <c r="BB73" s="137" t="str">
        <f t="shared" si="48"/>
        <v/>
      </c>
      <c r="BC73" s="137" t="str">
        <f t="shared" si="48"/>
        <v/>
      </c>
      <c r="BD73" s="137" t="str">
        <f t="shared" si="48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165">
        <v>4</v>
      </c>
      <c r="B74" s="166">
        <v>2</v>
      </c>
      <c r="C74" s="166">
        <v>1</v>
      </c>
      <c r="D74" s="166"/>
      <c r="E74" s="167"/>
      <c r="F74" s="222" t="s">
        <v>212</v>
      </c>
      <c r="G74" s="234" t="s">
        <v>307</v>
      </c>
      <c r="H74" s="235" t="s">
        <v>303</v>
      </c>
      <c r="I74" s="169"/>
      <c r="J74" s="169"/>
      <c r="K74" s="170"/>
      <c r="L74" s="169"/>
      <c r="M74" s="169"/>
      <c r="N74" s="171"/>
      <c r="O74" s="172"/>
      <c r="P74" s="173"/>
      <c r="Q74" s="133"/>
      <c r="R74" s="134" t="str">
        <f>IF($J74="","",IF($J74&lt;=$L$2,$K74,IF($I74&lt;=$L$2,NETWORKDAYS($I74,$L$2,holiday!$C$3:$C$10)/NETWORKDAYS($I74,$J74,holiday!$C$3:$C$10)*$K74,0)))</f>
        <v/>
      </c>
      <c r="S74" s="134" t="str">
        <f t="shared" si="1"/>
        <v/>
      </c>
      <c r="T74" s="134" t="str">
        <f t="shared" si="2"/>
        <v/>
      </c>
      <c r="U74" s="135"/>
      <c r="V74" s="133"/>
      <c r="W74" s="133"/>
      <c r="Y74" s="136" t="str">
        <f t="shared" ref="Y74:AN78" si="51">IF(Y$5&lt;&gt;"周日",IF(Y$5&lt;&gt;"周六",IF($L74="","",IF(Y$4&gt;=$L74,IF(Y$4&lt;=$M74,IF($O74=1,"★",""),""),"")),""),"")</f>
        <v/>
      </c>
      <c r="Z74" s="137" t="str">
        <f t="shared" si="51"/>
        <v/>
      </c>
      <c r="AA74" s="137" t="str">
        <f t="shared" si="51"/>
        <v/>
      </c>
      <c r="AB74" s="137" t="str">
        <f t="shared" si="51"/>
        <v/>
      </c>
      <c r="AC74" s="137" t="str">
        <f t="shared" si="51"/>
        <v/>
      </c>
      <c r="AD74" s="137" t="str">
        <f t="shared" si="51"/>
        <v/>
      </c>
      <c r="AE74" s="137" t="str">
        <f t="shared" si="51"/>
        <v/>
      </c>
      <c r="AF74" s="137" t="str">
        <f t="shared" si="51"/>
        <v/>
      </c>
      <c r="AG74" s="137" t="str">
        <f t="shared" si="51"/>
        <v/>
      </c>
      <c r="AH74" s="137" t="str">
        <f t="shared" si="51"/>
        <v/>
      </c>
      <c r="AI74" s="137" t="str">
        <f t="shared" si="51"/>
        <v/>
      </c>
      <c r="AJ74" s="137" t="str">
        <f t="shared" si="51"/>
        <v/>
      </c>
      <c r="AK74" s="137" t="str">
        <f t="shared" si="51"/>
        <v/>
      </c>
      <c r="AL74" s="137" t="str">
        <f t="shared" si="51"/>
        <v/>
      </c>
      <c r="AM74" s="137" t="str">
        <f t="shared" si="51"/>
        <v/>
      </c>
      <c r="AN74" s="137" t="str">
        <f t="shared" si="51"/>
        <v/>
      </c>
      <c r="AO74" s="137" t="str">
        <f t="shared" si="47"/>
        <v/>
      </c>
      <c r="AP74" s="137" t="str">
        <f t="shared" si="47"/>
        <v/>
      </c>
      <c r="AQ74" s="137" t="str">
        <f t="shared" ref="AQ74:BD78" si="52">IF(AQ$5&lt;&gt;"周日",IF(AQ$5&lt;&gt;"周六",IF($L74="","",IF(AQ$4&gt;=$L74,IF(AQ$4&lt;=$M74,IF($O74=1,"★",""),""),"")),""),"")</f>
        <v/>
      </c>
      <c r="AR74" s="137" t="str">
        <f t="shared" si="52"/>
        <v/>
      </c>
      <c r="AS74" s="137" t="str">
        <f t="shared" si="52"/>
        <v/>
      </c>
      <c r="AT74" s="137" t="str">
        <f t="shared" si="52"/>
        <v/>
      </c>
      <c r="AU74" s="137" t="str">
        <f t="shared" si="52"/>
        <v/>
      </c>
      <c r="AV74" s="137" t="str">
        <f t="shared" si="52"/>
        <v/>
      </c>
      <c r="AW74" s="137" t="str">
        <f t="shared" si="52"/>
        <v/>
      </c>
      <c r="AX74" s="137" t="str">
        <f t="shared" si="52"/>
        <v/>
      </c>
      <c r="AY74" s="137" t="str">
        <f t="shared" si="52"/>
        <v/>
      </c>
      <c r="AZ74" s="137" t="str">
        <f t="shared" si="52"/>
        <v/>
      </c>
      <c r="BA74" s="137" t="str">
        <f t="shared" si="52"/>
        <v/>
      </c>
      <c r="BB74" s="137" t="str">
        <f t="shared" si="52"/>
        <v/>
      </c>
      <c r="BC74" s="137" t="str">
        <f t="shared" si="52"/>
        <v/>
      </c>
      <c r="BD74" s="137" t="str">
        <f t="shared" si="52"/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165">
        <v>4</v>
      </c>
      <c r="B75" s="166">
        <v>2</v>
      </c>
      <c r="C75" s="166">
        <v>2</v>
      </c>
      <c r="D75" s="166"/>
      <c r="E75" s="167"/>
      <c r="F75" s="222"/>
      <c r="G75" s="225"/>
      <c r="H75" s="226"/>
      <c r="I75" s="169"/>
      <c r="J75" s="169"/>
      <c r="K75" s="170"/>
      <c r="L75" s="169"/>
      <c r="M75" s="169"/>
      <c r="N75" s="171"/>
      <c r="O75" s="172"/>
      <c r="P75" s="173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1"/>
        <v/>
      </c>
      <c r="T75" s="134" t="str">
        <f t="shared" si="2"/>
        <v/>
      </c>
      <c r="U75" s="135"/>
      <c r="V75" s="133"/>
      <c r="W75" s="133"/>
      <c r="Y75" s="136" t="str">
        <f t="shared" si="51"/>
        <v/>
      </c>
      <c r="Z75" s="137" t="str">
        <f t="shared" si="51"/>
        <v/>
      </c>
      <c r="AA75" s="137" t="str">
        <f t="shared" si="51"/>
        <v/>
      </c>
      <c r="AB75" s="137" t="str">
        <f t="shared" si="51"/>
        <v/>
      </c>
      <c r="AC75" s="137" t="str">
        <f t="shared" si="51"/>
        <v/>
      </c>
      <c r="AD75" s="137" t="str">
        <f t="shared" si="51"/>
        <v/>
      </c>
      <c r="AE75" s="137" t="str">
        <f t="shared" si="51"/>
        <v/>
      </c>
      <c r="AF75" s="137" t="str">
        <f t="shared" si="51"/>
        <v/>
      </c>
      <c r="AG75" s="137" t="str">
        <f t="shared" si="51"/>
        <v/>
      </c>
      <c r="AH75" s="137" t="str">
        <f t="shared" si="51"/>
        <v/>
      </c>
      <c r="AI75" s="137" t="str">
        <f t="shared" si="51"/>
        <v/>
      </c>
      <c r="AJ75" s="137" t="str">
        <f t="shared" si="51"/>
        <v/>
      </c>
      <c r="AK75" s="137" t="str">
        <f t="shared" si="51"/>
        <v/>
      </c>
      <c r="AL75" s="137" t="str">
        <f t="shared" si="51"/>
        <v/>
      </c>
      <c r="AM75" s="137" t="str">
        <f t="shared" si="51"/>
        <v/>
      </c>
      <c r="AN75" s="137" t="str">
        <f t="shared" si="51"/>
        <v/>
      </c>
      <c r="AO75" s="137" t="str">
        <f t="shared" si="47"/>
        <v/>
      </c>
      <c r="AP75" s="137" t="str">
        <f t="shared" si="47"/>
        <v/>
      </c>
      <c r="AQ75" s="137" t="str">
        <f t="shared" si="52"/>
        <v/>
      </c>
      <c r="AR75" s="137" t="str">
        <f t="shared" si="52"/>
        <v/>
      </c>
      <c r="AS75" s="137" t="str">
        <f t="shared" si="52"/>
        <v/>
      </c>
      <c r="AT75" s="137" t="str">
        <f t="shared" si="52"/>
        <v/>
      </c>
      <c r="AU75" s="137" t="str">
        <f t="shared" si="52"/>
        <v/>
      </c>
      <c r="AV75" s="137" t="str">
        <f t="shared" si="52"/>
        <v/>
      </c>
      <c r="AW75" s="137" t="str">
        <f t="shared" si="52"/>
        <v/>
      </c>
      <c r="AX75" s="137" t="str">
        <f t="shared" si="52"/>
        <v/>
      </c>
      <c r="AY75" s="137" t="str">
        <f t="shared" si="52"/>
        <v/>
      </c>
      <c r="AZ75" s="137" t="str">
        <f t="shared" si="52"/>
        <v/>
      </c>
      <c r="BA75" s="137" t="str">
        <f t="shared" si="52"/>
        <v/>
      </c>
      <c r="BB75" s="137" t="str">
        <f t="shared" si="52"/>
        <v/>
      </c>
      <c r="BC75" s="137" t="str">
        <f t="shared" si="52"/>
        <v/>
      </c>
      <c r="BD75" s="137" t="str">
        <f t="shared" si="52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63">
        <v>4</v>
      </c>
      <c r="B76" s="264">
        <v>3</v>
      </c>
      <c r="C76" s="264"/>
      <c r="D76" s="264"/>
      <c r="E76" s="265"/>
      <c r="F76" s="274" t="s">
        <v>225</v>
      </c>
      <c r="G76" s="266"/>
      <c r="H76" s="267"/>
      <c r="I76" s="268">
        <v>43661</v>
      </c>
      <c r="J76" s="268">
        <v>43665</v>
      </c>
      <c r="K76" s="269"/>
      <c r="L76" s="270"/>
      <c r="M76" s="271"/>
      <c r="N76" s="272"/>
      <c r="O76" s="271"/>
      <c r="P76" s="273"/>
      <c r="Q76" s="133"/>
      <c r="R76" s="134">
        <f>IF($J76="","",IF($J76&lt;=$L$2,$K76,IF($I76&lt;=$L$2,NETWORKDAYS($I76,$L$2,holiday!$C$3:$C$10)/NETWORKDAYS($I76,$J76,holiday!$C$3:$C$10)*$K76,0)))</f>
        <v>0</v>
      </c>
      <c r="S76" s="134">
        <f t="shared" si="1"/>
        <v>0</v>
      </c>
      <c r="T76" s="134">
        <f t="shared" si="2"/>
        <v>0</v>
      </c>
      <c r="U76" s="135"/>
      <c r="V76" s="133"/>
      <c r="W76" s="133"/>
      <c r="Y76" s="136" t="str">
        <f t="shared" si="51"/>
        <v/>
      </c>
      <c r="Z76" s="137" t="str">
        <f t="shared" si="51"/>
        <v/>
      </c>
      <c r="AA76" s="137" t="str">
        <f t="shared" si="51"/>
        <v/>
      </c>
      <c r="AB76" s="137" t="str">
        <f t="shared" si="51"/>
        <v/>
      </c>
      <c r="AC76" s="137" t="str">
        <f t="shared" si="51"/>
        <v/>
      </c>
      <c r="AD76" s="137" t="str">
        <f t="shared" si="51"/>
        <v/>
      </c>
      <c r="AE76" s="137" t="str">
        <f t="shared" si="51"/>
        <v/>
      </c>
      <c r="AF76" s="137" t="str">
        <f t="shared" si="51"/>
        <v/>
      </c>
      <c r="AG76" s="137" t="str">
        <f t="shared" si="51"/>
        <v/>
      </c>
      <c r="AH76" s="137" t="str">
        <f t="shared" si="51"/>
        <v/>
      </c>
      <c r="AI76" s="137" t="str">
        <f t="shared" si="51"/>
        <v/>
      </c>
      <c r="AJ76" s="137" t="str">
        <f t="shared" si="51"/>
        <v/>
      </c>
      <c r="AK76" s="137" t="str">
        <f t="shared" si="51"/>
        <v/>
      </c>
      <c r="AL76" s="137" t="str">
        <f t="shared" si="51"/>
        <v/>
      </c>
      <c r="AM76" s="137" t="str">
        <f t="shared" si="51"/>
        <v/>
      </c>
      <c r="AN76" s="137" t="str">
        <f t="shared" si="51"/>
        <v/>
      </c>
      <c r="AO76" s="137" t="str">
        <f t="shared" si="47"/>
        <v/>
      </c>
      <c r="AP76" s="137" t="str">
        <f t="shared" si="47"/>
        <v/>
      </c>
      <c r="AQ76" s="137" t="str">
        <f t="shared" si="52"/>
        <v/>
      </c>
      <c r="AR76" s="137" t="str">
        <f t="shared" si="52"/>
        <v/>
      </c>
      <c r="AS76" s="137" t="str">
        <f t="shared" si="52"/>
        <v/>
      </c>
      <c r="AT76" s="137" t="str">
        <f t="shared" si="52"/>
        <v/>
      </c>
      <c r="AU76" s="137" t="str">
        <f t="shared" si="52"/>
        <v/>
      </c>
      <c r="AV76" s="137" t="str">
        <f t="shared" si="52"/>
        <v/>
      </c>
      <c r="AW76" s="137" t="str">
        <f t="shared" si="52"/>
        <v/>
      </c>
      <c r="AX76" s="137" t="str">
        <f t="shared" si="52"/>
        <v/>
      </c>
      <c r="AY76" s="137" t="str">
        <f t="shared" si="52"/>
        <v/>
      </c>
      <c r="AZ76" s="137" t="str">
        <f t="shared" si="52"/>
        <v/>
      </c>
      <c r="BA76" s="137" t="str">
        <f t="shared" si="52"/>
        <v/>
      </c>
      <c r="BB76" s="137" t="str">
        <f t="shared" si="52"/>
        <v/>
      </c>
      <c r="BC76" s="137" t="str">
        <f t="shared" si="52"/>
        <v/>
      </c>
      <c r="BD76" s="137" t="str">
        <f t="shared" si="52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>
      <c r="A77" s="165">
        <v>4</v>
      </c>
      <c r="B77" s="166">
        <v>3</v>
      </c>
      <c r="C77" s="166">
        <v>1</v>
      </c>
      <c r="D77" s="166"/>
      <c r="E77" s="167"/>
      <c r="F77" s="237" t="s">
        <v>226</v>
      </c>
      <c r="G77" s="234" t="s">
        <v>307</v>
      </c>
      <c r="H77" s="235" t="s">
        <v>303</v>
      </c>
      <c r="I77" s="169"/>
      <c r="J77" s="169"/>
      <c r="K77" s="170"/>
      <c r="L77" s="169"/>
      <c r="M77" s="169"/>
      <c r="N77" s="171"/>
      <c r="O77" s="172"/>
      <c r="P77" s="173"/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1"/>
        <v/>
      </c>
      <c r="T77" s="134" t="str">
        <f t="shared" si="2"/>
        <v/>
      </c>
      <c r="U77" s="135"/>
      <c r="V77" s="133"/>
      <c r="W77" s="133"/>
      <c r="Y77" s="136" t="str">
        <f t="shared" si="51"/>
        <v/>
      </c>
      <c r="Z77" s="137" t="str">
        <f t="shared" si="51"/>
        <v/>
      </c>
      <c r="AA77" s="137" t="str">
        <f t="shared" si="51"/>
        <v/>
      </c>
      <c r="AB77" s="137" t="str">
        <f t="shared" si="51"/>
        <v/>
      </c>
      <c r="AC77" s="137" t="str">
        <f t="shared" si="51"/>
        <v/>
      </c>
      <c r="AD77" s="137" t="str">
        <f t="shared" si="51"/>
        <v/>
      </c>
      <c r="AE77" s="137" t="str">
        <f t="shared" si="51"/>
        <v/>
      </c>
      <c r="AF77" s="137" t="str">
        <f t="shared" si="51"/>
        <v/>
      </c>
      <c r="AG77" s="137" t="str">
        <f t="shared" si="51"/>
        <v/>
      </c>
      <c r="AH77" s="137" t="str">
        <f t="shared" si="51"/>
        <v/>
      </c>
      <c r="AI77" s="137" t="str">
        <f t="shared" si="51"/>
        <v/>
      </c>
      <c r="AJ77" s="137" t="str">
        <f t="shared" si="51"/>
        <v/>
      </c>
      <c r="AK77" s="137" t="str">
        <f t="shared" si="51"/>
        <v/>
      </c>
      <c r="AL77" s="137" t="str">
        <f t="shared" si="51"/>
        <v/>
      </c>
      <c r="AM77" s="137" t="str">
        <f t="shared" si="51"/>
        <v/>
      </c>
      <c r="AN77" s="137" t="str">
        <f t="shared" si="51"/>
        <v/>
      </c>
      <c r="AO77" s="137" t="str">
        <f t="shared" si="47"/>
        <v/>
      </c>
      <c r="AP77" s="137" t="str">
        <f t="shared" si="47"/>
        <v/>
      </c>
      <c r="AQ77" s="137" t="str">
        <f t="shared" si="52"/>
        <v/>
      </c>
      <c r="AR77" s="137" t="str">
        <f t="shared" si="52"/>
        <v/>
      </c>
      <c r="AS77" s="137" t="str">
        <f t="shared" si="52"/>
        <v/>
      </c>
      <c r="AT77" s="137" t="str">
        <f t="shared" si="52"/>
        <v/>
      </c>
      <c r="AU77" s="137" t="str">
        <f t="shared" si="52"/>
        <v/>
      </c>
      <c r="AV77" s="137" t="str">
        <f t="shared" si="52"/>
        <v/>
      </c>
      <c r="AW77" s="137" t="str">
        <f t="shared" si="52"/>
        <v/>
      </c>
      <c r="AX77" s="137" t="str">
        <f t="shared" si="52"/>
        <v/>
      </c>
      <c r="AY77" s="137" t="str">
        <f t="shared" si="52"/>
        <v/>
      </c>
      <c r="AZ77" s="137" t="str">
        <f t="shared" si="52"/>
        <v/>
      </c>
      <c r="BA77" s="137" t="str">
        <f t="shared" si="52"/>
        <v/>
      </c>
      <c r="BB77" s="137" t="str">
        <f t="shared" si="52"/>
        <v/>
      </c>
      <c r="BC77" s="137" t="str">
        <f t="shared" si="52"/>
        <v/>
      </c>
      <c r="BD77" s="137" t="str">
        <f t="shared" si="52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>
      <c r="A78" s="165">
        <v>4</v>
      </c>
      <c r="B78" s="166">
        <v>3</v>
      </c>
      <c r="C78" s="166">
        <v>2</v>
      </c>
      <c r="D78" s="166"/>
      <c r="E78" s="167"/>
      <c r="F78" s="222"/>
      <c r="G78" s="225"/>
      <c r="H78" s="226"/>
      <c r="I78" s="169"/>
      <c r="J78" s="169"/>
      <c r="K78" s="170"/>
      <c r="L78" s="169"/>
      <c r="M78" s="169"/>
      <c r="N78" s="171"/>
      <c r="O78" s="172"/>
      <c r="P78" s="173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1"/>
        <v/>
      </c>
      <c r="T78" s="134" t="str">
        <f t="shared" si="2"/>
        <v/>
      </c>
      <c r="U78" s="135"/>
      <c r="V78" s="133"/>
      <c r="W78" s="133"/>
      <c r="Y78" s="136" t="str">
        <f t="shared" si="51"/>
        <v/>
      </c>
      <c r="Z78" s="137" t="str">
        <f t="shared" si="51"/>
        <v/>
      </c>
      <c r="AA78" s="137" t="str">
        <f t="shared" si="51"/>
        <v/>
      </c>
      <c r="AB78" s="137" t="str">
        <f t="shared" si="51"/>
        <v/>
      </c>
      <c r="AC78" s="137" t="str">
        <f t="shared" si="51"/>
        <v/>
      </c>
      <c r="AD78" s="137" t="str">
        <f t="shared" si="51"/>
        <v/>
      </c>
      <c r="AE78" s="137" t="str">
        <f t="shared" si="51"/>
        <v/>
      </c>
      <c r="AF78" s="137" t="str">
        <f t="shared" si="51"/>
        <v/>
      </c>
      <c r="AG78" s="137" t="str">
        <f t="shared" si="51"/>
        <v/>
      </c>
      <c r="AH78" s="137" t="str">
        <f t="shared" si="51"/>
        <v/>
      </c>
      <c r="AI78" s="137" t="str">
        <f t="shared" si="51"/>
        <v/>
      </c>
      <c r="AJ78" s="137" t="str">
        <f t="shared" si="51"/>
        <v/>
      </c>
      <c r="AK78" s="137" t="str">
        <f t="shared" si="51"/>
        <v/>
      </c>
      <c r="AL78" s="137" t="str">
        <f t="shared" si="51"/>
        <v/>
      </c>
      <c r="AM78" s="137" t="str">
        <f t="shared" si="51"/>
        <v/>
      </c>
      <c r="AN78" s="137" t="str">
        <f t="shared" si="51"/>
        <v/>
      </c>
      <c r="AO78" s="137" t="str">
        <f t="shared" si="47"/>
        <v/>
      </c>
      <c r="AP78" s="137" t="str">
        <f t="shared" si="47"/>
        <v/>
      </c>
      <c r="AQ78" s="137" t="str">
        <f t="shared" si="52"/>
        <v/>
      </c>
      <c r="AR78" s="137" t="str">
        <f t="shared" si="52"/>
        <v/>
      </c>
      <c r="AS78" s="137" t="str">
        <f t="shared" si="52"/>
        <v/>
      </c>
      <c r="AT78" s="137" t="str">
        <f t="shared" si="52"/>
        <v/>
      </c>
      <c r="AU78" s="137" t="str">
        <f t="shared" si="52"/>
        <v/>
      </c>
      <c r="AV78" s="137" t="str">
        <f t="shared" si="52"/>
        <v/>
      </c>
      <c r="AW78" s="137" t="str">
        <f t="shared" si="52"/>
        <v/>
      </c>
      <c r="AX78" s="137" t="str">
        <f t="shared" si="52"/>
        <v/>
      </c>
      <c r="AY78" s="137" t="str">
        <f t="shared" si="52"/>
        <v/>
      </c>
      <c r="AZ78" s="137" t="str">
        <f t="shared" si="52"/>
        <v/>
      </c>
      <c r="BA78" s="137" t="str">
        <f t="shared" si="52"/>
        <v/>
      </c>
      <c r="BB78" s="137" t="str">
        <f t="shared" si="52"/>
        <v/>
      </c>
      <c r="BC78" s="137" t="str">
        <f t="shared" si="52"/>
        <v/>
      </c>
      <c r="BD78" s="137" t="str">
        <f t="shared" si="52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>
      <c r="A79" s="251">
        <v>5</v>
      </c>
      <c r="B79" s="252"/>
      <c r="C79" s="252"/>
      <c r="D79" s="252"/>
      <c r="E79" s="253"/>
      <c r="F79" s="254" t="s">
        <v>192</v>
      </c>
      <c r="G79" s="255"/>
      <c r="H79" s="256"/>
      <c r="I79" s="257">
        <v>43619</v>
      </c>
      <c r="J79" s="257">
        <v>43644</v>
      </c>
      <c r="K79" s="258">
        <f>K80+K93</f>
        <v>80</v>
      </c>
      <c r="L79" s="259"/>
      <c r="M79" s="260"/>
      <c r="N79" s="261"/>
      <c r="O79" s="260"/>
      <c r="P79" s="262"/>
      <c r="Q79" s="133"/>
      <c r="R79" s="134">
        <f>IF($J79="","",IF($J79&lt;=$L$2,$K79,IF($I79&lt;=$L$2,NETWORKDAYS($I79,$L$2,holiday!$C$3:$C$10)/NETWORKDAYS($I79,$J79,holiday!$C$3:$C$10)*$K79,0)))</f>
        <v>80</v>
      </c>
      <c r="S79" s="134">
        <f t="shared" si="1"/>
        <v>0</v>
      </c>
      <c r="T79" s="134">
        <f t="shared" si="2"/>
        <v>0</v>
      </c>
      <c r="U79" s="135"/>
      <c r="V79" s="133"/>
      <c r="W79" s="133"/>
      <c r="Y79" s="136" t="str">
        <f t="shared" ref="Y79:AN97" si="53">IF(Y$5&lt;&gt;"周日",IF(Y$5&lt;&gt;"周六",IF($L79="","",IF(Y$4&gt;=$L79,IF(Y$4&lt;=$M79,IF($O79=1,"★",""),""),"")),""),"")</f>
        <v/>
      </c>
      <c r="Z79" s="137" t="str">
        <f t="shared" si="53"/>
        <v/>
      </c>
      <c r="AA79" s="137" t="str">
        <f t="shared" si="53"/>
        <v/>
      </c>
      <c r="AB79" s="137" t="str">
        <f t="shared" si="53"/>
        <v/>
      </c>
      <c r="AC79" s="137" t="str">
        <f t="shared" si="53"/>
        <v/>
      </c>
      <c r="AD79" s="137" t="str">
        <f t="shared" si="53"/>
        <v/>
      </c>
      <c r="AE79" s="137" t="str">
        <f t="shared" si="53"/>
        <v/>
      </c>
      <c r="AF79" s="137" t="str">
        <f t="shared" si="53"/>
        <v/>
      </c>
      <c r="AG79" s="137" t="str">
        <f t="shared" si="53"/>
        <v/>
      </c>
      <c r="AH79" s="137" t="str">
        <f t="shared" si="53"/>
        <v/>
      </c>
      <c r="AI79" s="137" t="str">
        <f t="shared" si="53"/>
        <v/>
      </c>
      <c r="AJ79" s="137" t="str">
        <f t="shared" si="53"/>
        <v/>
      </c>
      <c r="AK79" s="137" t="str">
        <f t="shared" si="53"/>
        <v/>
      </c>
      <c r="AL79" s="137" t="str">
        <f t="shared" si="53"/>
        <v/>
      </c>
      <c r="AM79" s="137" t="str">
        <f t="shared" si="53"/>
        <v/>
      </c>
      <c r="AN79" s="137" t="str">
        <f t="shared" si="53"/>
        <v/>
      </c>
      <c r="AO79" s="137" t="str">
        <f t="shared" ref="AO79:BD97" si="54">IF(AO$5&lt;&gt;"周日",IF(AO$5&lt;&gt;"周六",IF($L79="","",IF(AO$4&gt;=$L79,IF(AO$4&lt;=$M79,IF($O79=1,"★",""),""),"")),""),"")</f>
        <v/>
      </c>
      <c r="AP79" s="137" t="str">
        <f t="shared" si="54"/>
        <v/>
      </c>
      <c r="AQ79" s="137" t="str">
        <f t="shared" si="54"/>
        <v/>
      </c>
      <c r="AR79" s="137" t="str">
        <f t="shared" si="54"/>
        <v/>
      </c>
      <c r="AS79" s="137" t="str">
        <f t="shared" si="54"/>
        <v/>
      </c>
      <c r="AT79" s="137" t="str">
        <f t="shared" si="54"/>
        <v/>
      </c>
      <c r="AU79" s="137" t="str">
        <f t="shared" si="54"/>
        <v/>
      </c>
      <c r="AV79" s="137" t="str">
        <f t="shared" si="54"/>
        <v/>
      </c>
      <c r="AW79" s="137" t="str">
        <f t="shared" si="54"/>
        <v/>
      </c>
      <c r="AX79" s="137" t="str">
        <f t="shared" si="54"/>
        <v/>
      </c>
      <c r="AY79" s="137" t="str">
        <f t="shared" si="54"/>
        <v/>
      </c>
      <c r="AZ79" s="137" t="str">
        <f t="shared" si="54"/>
        <v/>
      </c>
      <c r="BA79" s="137" t="str">
        <f t="shared" si="54"/>
        <v/>
      </c>
      <c r="BB79" s="137" t="str">
        <f t="shared" si="54"/>
        <v/>
      </c>
      <c r="BC79" s="137" t="str">
        <f t="shared" si="54"/>
        <v/>
      </c>
      <c r="BD79" s="137" t="str">
        <f t="shared" si="54"/>
        <v/>
      </c>
      <c r="BE79" s="137" t="str">
        <f t="shared" ref="BE79:BG97" si="55">IF(BE$5&lt;&gt;"周日",IF(BE$5&lt;&gt;"周六",IF($L79="","",IF(BE$4&gt;=$L79,IF(BE$4&lt;=$M79,IF($O79=1,"★",""),""),"")),""),"")</f>
        <v/>
      </c>
      <c r="BF79" s="137" t="str">
        <f t="shared" si="55"/>
        <v/>
      </c>
      <c r="BG79" s="138" t="str">
        <f t="shared" si="7"/>
        <v/>
      </c>
    </row>
    <row r="80" spans="1:59" ht="16.8">
      <c r="A80" s="263">
        <v>5</v>
      </c>
      <c r="B80" s="264">
        <v>1</v>
      </c>
      <c r="C80" s="264"/>
      <c r="D80" s="264"/>
      <c r="E80" s="265"/>
      <c r="F80" s="274" t="s">
        <v>218</v>
      </c>
      <c r="G80" s="266"/>
      <c r="H80" s="267"/>
      <c r="I80" s="268">
        <v>43619</v>
      </c>
      <c r="J80" s="268">
        <v>43637</v>
      </c>
      <c r="K80" s="269">
        <f>SUM(K81:K91)</f>
        <v>48</v>
      </c>
      <c r="L80" s="270"/>
      <c r="M80" s="271"/>
      <c r="N80" s="272"/>
      <c r="O80" s="271"/>
      <c r="P80" s="273"/>
      <c r="Q80" s="133"/>
      <c r="R80" s="134">
        <f>IF($J80="","",IF($J80&lt;=$L$2,$K80,IF($I80&lt;=$L$2,NETWORKDAYS($I80,$L$2,holiday!$C$3:$C$10)/NETWORKDAYS($I80,$J80,holiday!$C$3:$C$10)*$K80,0)))</f>
        <v>48</v>
      </c>
      <c r="S80" s="134">
        <f t="shared" si="1"/>
        <v>0</v>
      </c>
      <c r="T80" s="134">
        <f t="shared" si="2"/>
        <v>0</v>
      </c>
      <c r="U80" s="135"/>
      <c r="V80" s="133"/>
      <c r="W80" s="133"/>
      <c r="Y80" s="136" t="str">
        <f t="shared" si="53"/>
        <v/>
      </c>
      <c r="Z80" s="137" t="str">
        <f t="shared" si="53"/>
        <v/>
      </c>
      <c r="AA80" s="137" t="str">
        <f t="shared" si="53"/>
        <v/>
      </c>
      <c r="AB80" s="137" t="str">
        <f t="shared" si="53"/>
        <v/>
      </c>
      <c r="AC80" s="137" t="str">
        <f t="shared" si="53"/>
        <v/>
      </c>
      <c r="AD80" s="137" t="str">
        <f t="shared" si="53"/>
        <v/>
      </c>
      <c r="AE80" s="137" t="str">
        <f t="shared" si="53"/>
        <v/>
      </c>
      <c r="AF80" s="137" t="str">
        <f t="shared" si="53"/>
        <v/>
      </c>
      <c r="AG80" s="137" t="str">
        <f t="shared" si="53"/>
        <v/>
      </c>
      <c r="AH80" s="137" t="str">
        <f t="shared" si="53"/>
        <v/>
      </c>
      <c r="AI80" s="137" t="str">
        <f t="shared" si="53"/>
        <v/>
      </c>
      <c r="AJ80" s="137" t="str">
        <f t="shared" si="53"/>
        <v/>
      </c>
      <c r="AK80" s="137" t="str">
        <f t="shared" ref="AK80:AP80" si="56">IF(AK$5&lt;&gt;"周日",IF(AK$5&lt;&gt;"周六",IF($L80="","",IF(AK$4&gt;=$L80,IF(AK$4&lt;=$M80,IF($O80=1,"★",""),""),"")),""),"")</f>
        <v/>
      </c>
      <c r="AL80" s="137" t="str">
        <f t="shared" si="56"/>
        <v/>
      </c>
      <c r="AM80" s="137" t="str">
        <f t="shared" si="56"/>
        <v/>
      </c>
      <c r="AN80" s="137" t="str">
        <f t="shared" si="56"/>
        <v/>
      </c>
      <c r="AO80" s="137" t="str">
        <f t="shared" si="56"/>
        <v/>
      </c>
      <c r="AP80" s="137" t="str">
        <f t="shared" si="56"/>
        <v/>
      </c>
      <c r="AQ80" s="137" t="str">
        <f t="shared" si="54"/>
        <v/>
      </c>
      <c r="AR80" s="137" t="str">
        <f t="shared" si="54"/>
        <v/>
      </c>
      <c r="AS80" s="137" t="str">
        <f t="shared" si="54"/>
        <v/>
      </c>
      <c r="AT80" s="137" t="str">
        <f t="shared" si="54"/>
        <v/>
      </c>
      <c r="AU80" s="137" t="str">
        <f t="shared" si="54"/>
        <v/>
      </c>
      <c r="AV80" s="137" t="str">
        <f t="shared" si="54"/>
        <v/>
      </c>
      <c r="AW80" s="137" t="str">
        <f t="shared" si="54"/>
        <v/>
      </c>
      <c r="AX80" s="137" t="str">
        <f t="shared" si="54"/>
        <v/>
      </c>
      <c r="AY80" s="137" t="str">
        <f t="shared" si="54"/>
        <v/>
      </c>
      <c r="AZ80" s="137" t="str">
        <f t="shared" si="54"/>
        <v/>
      </c>
      <c r="BA80" s="137" t="str">
        <f t="shared" si="54"/>
        <v/>
      </c>
      <c r="BB80" s="137" t="str">
        <f t="shared" si="54"/>
        <v/>
      </c>
      <c r="BC80" s="137" t="str">
        <f t="shared" si="54"/>
        <v/>
      </c>
      <c r="BD80" s="137" t="str">
        <f t="shared" si="54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>
      <c r="A81" s="165">
        <v>5</v>
      </c>
      <c r="B81" s="166">
        <v>1</v>
      </c>
      <c r="C81" s="166">
        <v>1</v>
      </c>
      <c r="D81" s="166"/>
      <c r="E81" s="167"/>
      <c r="F81" s="222" t="s">
        <v>270</v>
      </c>
      <c r="G81" s="225" t="s">
        <v>239</v>
      </c>
      <c r="H81" s="235" t="s">
        <v>303</v>
      </c>
      <c r="I81" s="169">
        <v>43612</v>
      </c>
      <c r="J81" s="169">
        <v>43616</v>
      </c>
      <c r="K81" s="170">
        <v>4</v>
      </c>
      <c r="L81" s="169">
        <v>43628</v>
      </c>
      <c r="M81" s="169">
        <v>43628</v>
      </c>
      <c r="N81" s="171">
        <v>4</v>
      </c>
      <c r="O81" s="172">
        <v>1</v>
      </c>
      <c r="P81" s="173"/>
      <c r="Q81" s="133"/>
      <c r="R81" s="134">
        <f>IF($J81="","",IF($J81&lt;=$L$2,$K81,IF($I81&lt;=$L$2,NETWORKDAYS($I81,$L$2,holiday!$C$3:$C$10)/NETWORKDAYS($I81,$J81,holiday!$C$3:$C$10)*$K81,0)))</f>
        <v>4</v>
      </c>
      <c r="S81" s="134">
        <f t="shared" ref="S81:S92" si="57">IF($J81="","",IF($L81&lt;=$L$2,$K81*IF($O81&lt;&gt;"",$O81,0),0))</f>
        <v>4</v>
      </c>
      <c r="T81" s="134">
        <f t="shared" ref="T81:T92" si="58">IF($J81="","",IF($L81&lt;=$L$2,IF($N81&lt;&gt;"",$N81,$K81*IF($O81&lt;&gt;"",$O81,0)),0))</f>
        <v>4</v>
      </c>
      <c r="U81" s="135"/>
      <c r="V81" s="133"/>
      <c r="W81" s="133"/>
      <c r="Y81" s="136" t="str">
        <f t="shared" si="53"/>
        <v/>
      </c>
      <c r="Z81" s="137" t="str">
        <f t="shared" si="53"/>
        <v/>
      </c>
      <c r="AA81" s="137" t="str">
        <f t="shared" si="53"/>
        <v/>
      </c>
      <c r="AB81" s="137" t="str">
        <f t="shared" si="53"/>
        <v/>
      </c>
      <c r="AC81" s="137" t="str">
        <f t="shared" si="53"/>
        <v/>
      </c>
      <c r="AD81" s="137" t="str">
        <f t="shared" si="53"/>
        <v/>
      </c>
      <c r="AE81" s="137" t="str">
        <f t="shared" si="53"/>
        <v/>
      </c>
      <c r="AF81" s="137" t="str">
        <f t="shared" si="53"/>
        <v/>
      </c>
      <c r="AG81" s="137" t="str">
        <f t="shared" si="53"/>
        <v/>
      </c>
      <c r="AH81" s="137" t="str">
        <f t="shared" si="53"/>
        <v/>
      </c>
      <c r="AI81" s="137" t="str">
        <f t="shared" si="53"/>
        <v/>
      </c>
      <c r="AJ81" s="137" t="str">
        <f t="shared" si="53"/>
        <v/>
      </c>
      <c r="AK81" s="137" t="str">
        <f t="shared" si="53"/>
        <v/>
      </c>
      <c r="AL81" s="137" t="str">
        <f t="shared" si="53"/>
        <v/>
      </c>
      <c r="AM81" s="137" t="str">
        <f t="shared" si="53"/>
        <v/>
      </c>
      <c r="AN81" s="137" t="str">
        <f t="shared" si="53"/>
        <v/>
      </c>
      <c r="AO81" s="137" t="str">
        <f t="shared" si="54"/>
        <v/>
      </c>
      <c r="AP81" s="137" t="str">
        <f t="shared" si="54"/>
        <v/>
      </c>
      <c r="AQ81" s="137" t="str">
        <f t="shared" si="54"/>
        <v/>
      </c>
      <c r="AR81" s="137" t="str">
        <f t="shared" si="54"/>
        <v/>
      </c>
      <c r="AS81" s="137" t="str">
        <f t="shared" si="54"/>
        <v/>
      </c>
      <c r="AT81" s="137" t="str">
        <f t="shared" si="54"/>
        <v>★</v>
      </c>
      <c r="AU81" s="137" t="str">
        <f t="shared" si="54"/>
        <v/>
      </c>
      <c r="AV81" s="137" t="str">
        <f t="shared" si="54"/>
        <v/>
      </c>
      <c r="AW81" s="137" t="str">
        <f t="shared" si="54"/>
        <v/>
      </c>
      <c r="AX81" s="137" t="str">
        <f t="shared" si="54"/>
        <v/>
      </c>
      <c r="AY81" s="137" t="str">
        <f t="shared" si="54"/>
        <v/>
      </c>
      <c r="AZ81" s="137" t="str">
        <f t="shared" si="54"/>
        <v/>
      </c>
      <c r="BA81" s="137" t="str">
        <f t="shared" si="54"/>
        <v/>
      </c>
      <c r="BB81" s="137" t="str">
        <f t="shared" si="54"/>
        <v/>
      </c>
      <c r="BC81" s="137" t="str">
        <f t="shared" si="54"/>
        <v/>
      </c>
      <c r="BD81" s="137" t="str">
        <f t="shared" si="54"/>
        <v/>
      </c>
      <c r="BE81" s="137" t="str">
        <f t="shared" si="55"/>
        <v/>
      </c>
      <c r="BF81" s="137" t="str">
        <f t="shared" si="55"/>
        <v/>
      </c>
      <c r="BG81" s="138" t="str">
        <f t="shared" si="55"/>
        <v/>
      </c>
    </row>
    <row r="82" spans="1:59" ht="16.8">
      <c r="A82" s="165">
        <v>5</v>
      </c>
      <c r="B82" s="166">
        <v>1</v>
      </c>
      <c r="C82" s="166">
        <v>2</v>
      </c>
      <c r="D82" s="166"/>
      <c r="E82" s="167"/>
      <c r="F82" s="236" t="s">
        <v>296</v>
      </c>
      <c r="G82" s="234" t="s">
        <v>284</v>
      </c>
      <c r="H82" s="226" t="s">
        <v>248</v>
      </c>
      <c r="I82" s="169">
        <v>43612</v>
      </c>
      <c r="J82" s="169">
        <v>43616</v>
      </c>
      <c r="K82" s="170">
        <v>4</v>
      </c>
      <c r="L82" s="169">
        <v>43649</v>
      </c>
      <c r="M82" s="169">
        <v>43650</v>
      </c>
      <c r="N82" s="171">
        <v>4</v>
      </c>
      <c r="O82" s="172">
        <v>1</v>
      </c>
      <c r="P82" s="173"/>
      <c r="Q82" s="133"/>
      <c r="R82" s="134">
        <f>IF($J82="","",IF($J82&lt;=$L$2,$K82,IF($I82&lt;=$L$2,NETWORKDAYS($I82,$L$2,holiday!$C$3:$C$10)/NETWORKDAYS($I82,$J82,holiday!$C$3:$C$10)*$K82,0)))</f>
        <v>4</v>
      </c>
      <c r="S82" s="134">
        <f t="shared" si="57"/>
        <v>4</v>
      </c>
      <c r="T82" s="134">
        <f t="shared" si="58"/>
        <v>4</v>
      </c>
      <c r="U82" s="135"/>
      <c r="V82" s="133"/>
      <c r="W82" s="133"/>
      <c r="Y82" s="136" t="str">
        <f t="shared" si="53"/>
        <v/>
      </c>
      <c r="Z82" s="137" t="str">
        <f t="shared" si="53"/>
        <v/>
      </c>
      <c r="AA82" s="137" t="str">
        <f t="shared" si="53"/>
        <v/>
      </c>
      <c r="AB82" s="137" t="str">
        <f t="shared" si="53"/>
        <v/>
      </c>
      <c r="AC82" s="137" t="str">
        <f t="shared" si="53"/>
        <v/>
      </c>
      <c r="AD82" s="137" t="str">
        <f t="shared" si="53"/>
        <v/>
      </c>
      <c r="AE82" s="137" t="str">
        <f t="shared" si="53"/>
        <v/>
      </c>
      <c r="AF82" s="137" t="str">
        <f t="shared" si="53"/>
        <v/>
      </c>
      <c r="AG82" s="137" t="str">
        <f t="shared" si="53"/>
        <v/>
      </c>
      <c r="AH82" s="137" t="str">
        <f t="shared" si="53"/>
        <v/>
      </c>
      <c r="AI82" s="137" t="str">
        <f t="shared" si="53"/>
        <v/>
      </c>
      <c r="AJ82" s="137" t="str">
        <f t="shared" si="53"/>
        <v/>
      </c>
      <c r="AK82" s="137" t="str">
        <f t="shared" si="53"/>
        <v/>
      </c>
      <c r="AL82" s="137" t="str">
        <f t="shared" si="53"/>
        <v/>
      </c>
      <c r="AM82" s="137" t="str">
        <f t="shared" si="53"/>
        <v/>
      </c>
      <c r="AN82" s="137" t="str">
        <f t="shared" si="53"/>
        <v/>
      </c>
      <c r="AO82" s="137" t="str">
        <f t="shared" si="54"/>
        <v/>
      </c>
      <c r="AP82" s="137" t="str">
        <f t="shared" si="54"/>
        <v/>
      </c>
      <c r="AQ82" s="137" t="str">
        <f t="shared" si="54"/>
        <v/>
      </c>
      <c r="AR82" s="137" t="str">
        <f t="shared" si="54"/>
        <v/>
      </c>
      <c r="AS82" s="137" t="str">
        <f t="shared" si="54"/>
        <v/>
      </c>
      <c r="AT82" s="137" t="str">
        <f t="shared" si="54"/>
        <v/>
      </c>
      <c r="AU82" s="137" t="str">
        <f t="shared" si="54"/>
        <v/>
      </c>
      <c r="AV82" s="137" t="str">
        <f t="shared" si="54"/>
        <v/>
      </c>
      <c r="AW82" s="137" t="str">
        <f t="shared" si="54"/>
        <v/>
      </c>
      <c r="AX82" s="137" t="str">
        <f t="shared" si="54"/>
        <v/>
      </c>
      <c r="AY82" s="137" t="str">
        <f t="shared" si="54"/>
        <v/>
      </c>
      <c r="AZ82" s="137" t="str">
        <f t="shared" si="54"/>
        <v/>
      </c>
      <c r="BA82" s="137" t="str">
        <f t="shared" si="54"/>
        <v/>
      </c>
      <c r="BB82" s="137" t="str">
        <f t="shared" si="54"/>
        <v/>
      </c>
      <c r="BC82" s="137" t="str">
        <f t="shared" si="54"/>
        <v/>
      </c>
      <c r="BD82" s="137" t="str">
        <f t="shared" si="54"/>
        <v/>
      </c>
      <c r="BE82" s="137" t="str">
        <f t="shared" si="55"/>
        <v/>
      </c>
      <c r="BF82" s="137" t="str">
        <f t="shared" si="55"/>
        <v/>
      </c>
      <c r="BG82" s="138" t="str">
        <f t="shared" si="55"/>
        <v/>
      </c>
    </row>
    <row r="83" spans="1:59" ht="16.8">
      <c r="A83" s="165">
        <v>5</v>
      </c>
      <c r="B83" s="166">
        <v>1</v>
      </c>
      <c r="C83" s="166">
        <v>3</v>
      </c>
      <c r="D83" s="166"/>
      <c r="E83" s="167"/>
      <c r="F83" s="236" t="s">
        <v>272</v>
      </c>
      <c r="G83" s="234" t="s">
        <v>284</v>
      </c>
      <c r="H83" s="226" t="s">
        <v>248</v>
      </c>
      <c r="I83" s="169">
        <v>43649</v>
      </c>
      <c r="J83" s="169">
        <v>43650</v>
      </c>
      <c r="K83" s="170"/>
      <c r="L83" s="169">
        <v>43649</v>
      </c>
      <c r="M83" s="169">
        <v>43650</v>
      </c>
      <c r="N83" s="171"/>
      <c r="O83" s="172">
        <v>0.5</v>
      </c>
      <c r="P83" s="173"/>
      <c r="Q83" s="133"/>
      <c r="R83" s="134">
        <f>IF($J83="","",IF($J83&lt;=$L$2,$K83,IF($I83&lt;=$L$2,NETWORKDAYS($I83,$L$2,holiday!$C$3:$C$10)/NETWORKDAYS($I83,$J83,holiday!$C$3:$C$10)*$K83,0)))</f>
        <v>0</v>
      </c>
      <c r="S83" s="134">
        <f t="shared" si="57"/>
        <v>0</v>
      </c>
      <c r="T83" s="134">
        <f t="shared" si="58"/>
        <v>0</v>
      </c>
      <c r="U83" s="135"/>
      <c r="V83" s="133"/>
      <c r="W83" s="133"/>
      <c r="Y83" s="136" t="str">
        <f t="shared" si="53"/>
        <v/>
      </c>
      <c r="Z83" s="137" t="str">
        <f t="shared" si="53"/>
        <v/>
      </c>
      <c r="AA83" s="137" t="str">
        <f t="shared" si="53"/>
        <v/>
      </c>
      <c r="AB83" s="137" t="str">
        <f t="shared" si="53"/>
        <v/>
      </c>
      <c r="AC83" s="137" t="str">
        <f t="shared" si="53"/>
        <v/>
      </c>
      <c r="AD83" s="137" t="str">
        <f t="shared" si="53"/>
        <v/>
      </c>
      <c r="AE83" s="137" t="str">
        <f t="shared" si="53"/>
        <v/>
      </c>
      <c r="AF83" s="137" t="str">
        <f t="shared" si="53"/>
        <v/>
      </c>
      <c r="AG83" s="137" t="str">
        <f t="shared" si="53"/>
        <v/>
      </c>
      <c r="AH83" s="137" t="str">
        <f t="shared" si="53"/>
        <v/>
      </c>
      <c r="AI83" s="137" t="str">
        <f t="shared" si="53"/>
        <v/>
      </c>
      <c r="AJ83" s="137" t="str">
        <f t="shared" si="53"/>
        <v/>
      </c>
      <c r="AK83" s="137" t="str">
        <f t="shared" si="53"/>
        <v/>
      </c>
      <c r="AL83" s="137" t="str">
        <f t="shared" si="53"/>
        <v/>
      </c>
      <c r="AM83" s="137" t="str">
        <f t="shared" si="53"/>
        <v/>
      </c>
      <c r="AN83" s="137" t="str">
        <f t="shared" si="53"/>
        <v/>
      </c>
      <c r="AO83" s="137" t="str">
        <f t="shared" si="54"/>
        <v/>
      </c>
      <c r="AP83" s="137" t="str">
        <f t="shared" si="54"/>
        <v/>
      </c>
      <c r="AQ83" s="137" t="str">
        <f t="shared" si="54"/>
        <v/>
      </c>
      <c r="AR83" s="137" t="str">
        <f t="shared" si="54"/>
        <v/>
      </c>
      <c r="AS83" s="137" t="str">
        <f t="shared" si="54"/>
        <v/>
      </c>
      <c r="AT83" s="137" t="str">
        <f t="shared" si="54"/>
        <v/>
      </c>
      <c r="AU83" s="137" t="str">
        <f t="shared" si="54"/>
        <v/>
      </c>
      <c r="AV83" s="137" t="str">
        <f t="shared" si="54"/>
        <v/>
      </c>
      <c r="AW83" s="137" t="str">
        <f t="shared" si="54"/>
        <v/>
      </c>
      <c r="AX83" s="137" t="str">
        <f t="shared" si="54"/>
        <v/>
      </c>
      <c r="AY83" s="137" t="str">
        <f t="shared" si="54"/>
        <v/>
      </c>
      <c r="AZ83" s="137" t="str">
        <f t="shared" si="54"/>
        <v/>
      </c>
      <c r="BA83" s="137" t="str">
        <f t="shared" si="54"/>
        <v/>
      </c>
      <c r="BB83" s="137" t="str">
        <f t="shared" si="54"/>
        <v/>
      </c>
      <c r="BC83" s="137" t="str">
        <f t="shared" si="54"/>
        <v/>
      </c>
      <c r="BD83" s="137" t="str">
        <f t="shared" si="54"/>
        <v/>
      </c>
      <c r="BE83" s="137" t="str">
        <f t="shared" si="55"/>
        <v/>
      </c>
      <c r="BF83" s="137" t="str">
        <f t="shared" si="55"/>
        <v/>
      </c>
      <c r="BG83" s="138" t="str">
        <f t="shared" si="55"/>
        <v/>
      </c>
    </row>
    <row r="84" spans="1:59" ht="16.8">
      <c r="A84" s="165">
        <v>5</v>
      </c>
      <c r="B84" s="166">
        <v>1</v>
      </c>
      <c r="C84" s="166">
        <v>4</v>
      </c>
      <c r="D84" s="166"/>
      <c r="E84" s="167"/>
      <c r="F84" s="236" t="s">
        <v>273</v>
      </c>
      <c r="G84" s="225" t="s">
        <v>239</v>
      </c>
      <c r="H84" s="235"/>
      <c r="I84" s="169">
        <v>43612</v>
      </c>
      <c r="J84" s="169">
        <v>43616</v>
      </c>
      <c r="K84" s="170">
        <v>4</v>
      </c>
      <c r="L84" s="169">
        <v>43622</v>
      </c>
      <c r="M84" s="169">
        <v>43647</v>
      </c>
      <c r="N84" s="171">
        <v>4</v>
      </c>
      <c r="O84" s="172">
        <v>1</v>
      </c>
      <c r="P84" s="173" t="s">
        <v>297</v>
      </c>
      <c r="Q84" s="133"/>
      <c r="R84" s="134">
        <f>IF($J84="","",IF($J84&lt;=$L$2,$K84,IF($I84&lt;=$L$2,NETWORKDAYS($I84,$L$2,holiday!$C$3:$C$10)/NETWORKDAYS($I84,$J84,holiday!$C$3:$C$10)*$K84,0)))</f>
        <v>4</v>
      </c>
      <c r="S84" s="134">
        <f t="shared" si="57"/>
        <v>4</v>
      </c>
      <c r="T84" s="134">
        <f t="shared" si="58"/>
        <v>4</v>
      </c>
      <c r="U84" s="135"/>
      <c r="V84" s="133"/>
      <c r="W84" s="133"/>
      <c r="Y84" s="136" t="str">
        <f t="shared" si="53"/>
        <v/>
      </c>
      <c r="Z84" s="137" t="str">
        <f t="shared" si="53"/>
        <v/>
      </c>
      <c r="AA84" s="137" t="str">
        <f t="shared" si="53"/>
        <v/>
      </c>
      <c r="AB84" s="137" t="str">
        <f t="shared" si="53"/>
        <v/>
      </c>
      <c r="AC84" s="137" t="str">
        <f t="shared" si="53"/>
        <v/>
      </c>
      <c r="AD84" s="137" t="str">
        <f t="shared" si="53"/>
        <v/>
      </c>
      <c r="AE84" s="137" t="str">
        <f t="shared" si="53"/>
        <v/>
      </c>
      <c r="AF84" s="137" t="str">
        <f t="shared" si="53"/>
        <v/>
      </c>
      <c r="AG84" s="137" t="str">
        <f t="shared" si="53"/>
        <v/>
      </c>
      <c r="AH84" s="137" t="str">
        <f t="shared" si="53"/>
        <v/>
      </c>
      <c r="AI84" s="137" t="str">
        <f t="shared" si="53"/>
        <v/>
      </c>
      <c r="AJ84" s="137" t="str">
        <f t="shared" si="53"/>
        <v/>
      </c>
      <c r="AK84" s="137" t="str">
        <f t="shared" si="53"/>
        <v/>
      </c>
      <c r="AL84" s="137" t="str">
        <f t="shared" si="53"/>
        <v/>
      </c>
      <c r="AM84" s="137" t="str">
        <f t="shared" si="53"/>
        <v/>
      </c>
      <c r="AN84" s="137" t="str">
        <f t="shared" si="53"/>
        <v>★</v>
      </c>
      <c r="AO84" s="137" t="str">
        <f t="shared" si="54"/>
        <v/>
      </c>
      <c r="AP84" s="137" t="str">
        <f t="shared" si="54"/>
        <v/>
      </c>
      <c r="AQ84" s="137" t="str">
        <f t="shared" si="54"/>
        <v>★</v>
      </c>
      <c r="AR84" s="137" t="str">
        <f t="shared" si="54"/>
        <v>★</v>
      </c>
      <c r="AS84" s="137" t="str">
        <f t="shared" si="54"/>
        <v>★</v>
      </c>
      <c r="AT84" s="137" t="str">
        <f t="shared" si="54"/>
        <v>★</v>
      </c>
      <c r="AU84" s="137" t="str">
        <f t="shared" si="54"/>
        <v>★</v>
      </c>
      <c r="AV84" s="137" t="str">
        <f t="shared" si="54"/>
        <v/>
      </c>
      <c r="AW84" s="137" t="str">
        <f t="shared" si="54"/>
        <v/>
      </c>
      <c r="AX84" s="137" t="str">
        <f t="shared" si="54"/>
        <v>★</v>
      </c>
      <c r="AY84" s="137" t="str">
        <f t="shared" si="54"/>
        <v>★</v>
      </c>
      <c r="AZ84" s="137" t="str">
        <f t="shared" si="54"/>
        <v>★</v>
      </c>
      <c r="BA84" s="137" t="str">
        <f t="shared" si="54"/>
        <v>★</v>
      </c>
      <c r="BB84" s="137" t="str">
        <f t="shared" si="54"/>
        <v>★</v>
      </c>
      <c r="BC84" s="137" t="str">
        <f t="shared" si="54"/>
        <v/>
      </c>
      <c r="BD84" s="137" t="str">
        <f t="shared" si="54"/>
        <v/>
      </c>
      <c r="BE84" s="137" t="str">
        <f t="shared" si="55"/>
        <v>★</v>
      </c>
      <c r="BF84" s="137" t="str">
        <f t="shared" si="55"/>
        <v>★</v>
      </c>
      <c r="BG84" s="138" t="str">
        <f t="shared" si="55"/>
        <v>★</v>
      </c>
    </row>
    <row r="85" spans="1:59" ht="16.8">
      <c r="A85" s="165">
        <v>5</v>
      </c>
      <c r="B85" s="166">
        <v>1</v>
      </c>
      <c r="C85" s="166">
        <v>5</v>
      </c>
      <c r="D85" s="166"/>
      <c r="E85" s="167"/>
      <c r="F85" s="237" t="s">
        <v>274</v>
      </c>
      <c r="G85" s="225" t="s">
        <v>237</v>
      </c>
      <c r="H85" s="226" t="s">
        <v>271</v>
      </c>
      <c r="I85" s="169">
        <v>43612</v>
      </c>
      <c r="J85" s="169">
        <v>43613</v>
      </c>
      <c r="K85" s="170">
        <v>4</v>
      </c>
      <c r="L85" s="169">
        <v>43620</v>
      </c>
      <c r="M85" s="169"/>
      <c r="N85" s="171">
        <v>8</v>
      </c>
      <c r="O85" s="172">
        <v>0.5</v>
      </c>
      <c r="P85" s="173"/>
      <c r="Q85" s="133"/>
      <c r="R85" s="134">
        <f>IF($J85="","",IF($J85&lt;=$L$2,$K85,IF($I85&lt;=$L$2,NETWORKDAYS($I85,$L$2,holiday!$C$3:$C$10)/NETWORKDAYS($I85,$J85,holiday!$C$3:$C$10)*$K85,0)))</f>
        <v>4</v>
      </c>
      <c r="S85" s="134">
        <f t="shared" si="57"/>
        <v>2</v>
      </c>
      <c r="T85" s="134">
        <f t="shared" si="58"/>
        <v>8</v>
      </c>
      <c r="U85" s="135"/>
      <c r="V85" s="133"/>
      <c r="W85" s="133"/>
      <c r="Y85" s="136" t="str">
        <f t="shared" si="53"/>
        <v/>
      </c>
      <c r="Z85" s="137" t="str">
        <f t="shared" si="53"/>
        <v/>
      </c>
      <c r="AA85" s="137" t="str">
        <f t="shared" si="53"/>
        <v/>
      </c>
      <c r="AB85" s="137" t="str">
        <f t="shared" si="53"/>
        <v/>
      </c>
      <c r="AC85" s="137" t="str">
        <f t="shared" si="53"/>
        <v/>
      </c>
      <c r="AD85" s="137" t="str">
        <f t="shared" si="53"/>
        <v/>
      </c>
      <c r="AE85" s="137" t="str">
        <f t="shared" si="53"/>
        <v/>
      </c>
      <c r="AF85" s="137" t="str">
        <f t="shared" si="53"/>
        <v/>
      </c>
      <c r="AG85" s="137" t="str">
        <f t="shared" si="53"/>
        <v/>
      </c>
      <c r="AH85" s="137" t="str">
        <f t="shared" si="53"/>
        <v/>
      </c>
      <c r="AI85" s="137" t="str">
        <f t="shared" si="53"/>
        <v/>
      </c>
      <c r="AJ85" s="137" t="str">
        <f t="shared" si="53"/>
        <v/>
      </c>
      <c r="AK85" s="137" t="str">
        <f t="shared" si="53"/>
        <v/>
      </c>
      <c r="AL85" s="137" t="str">
        <f t="shared" si="53"/>
        <v/>
      </c>
      <c r="AM85" s="137" t="str">
        <f t="shared" si="53"/>
        <v/>
      </c>
      <c r="AN85" s="137" t="str">
        <f t="shared" si="53"/>
        <v/>
      </c>
      <c r="AO85" s="137" t="str">
        <f t="shared" si="54"/>
        <v/>
      </c>
      <c r="AP85" s="137" t="str">
        <f t="shared" si="54"/>
        <v/>
      </c>
      <c r="AQ85" s="137" t="str">
        <f t="shared" si="54"/>
        <v/>
      </c>
      <c r="AR85" s="137" t="str">
        <f t="shared" si="54"/>
        <v/>
      </c>
      <c r="AS85" s="137" t="str">
        <f t="shared" si="54"/>
        <v/>
      </c>
      <c r="AT85" s="137" t="str">
        <f t="shared" si="54"/>
        <v/>
      </c>
      <c r="AU85" s="137" t="str">
        <f t="shared" si="54"/>
        <v/>
      </c>
      <c r="AV85" s="137" t="str">
        <f t="shared" si="54"/>
        <v/>
      </c>
      <c r="AW85" s="137" t="str">
        <f t="shared" si="54"/>
        <v/>
      </c>
      <c r="AX85" s="137" t="str">
        <f t="shared" si="54"/>
        <v/>
      </c>
      <c r="AY85" s="137" t="str">
        <f t="shared" si="54"/>
        <v/>
      </c>
      <c r="AZ85" s="137" t="str">
        <f t="shared" si="54"/>
        <v/>
      </c>
      <c r="BA85" s="137" t="str">
        <f t="shared" si="54"/>
        <v/>
      </c>
      <c r="BB85" s="137" t="str">
        <f t="shared" si="54"/>
        <v/>
      </c>
      <c r="BC85" s="137" t="str">
        <f t="shared" si="54"/>
        <v/>
      </c>
      <c r="BD85" s="137" t="str">
        <f t="shared" si="54"/>
        <v/>
      </c>
      <c r="BE85" s="137" t="str">
        <f t="shared" si="55"/>
        <v/>
      </c>
      <c r="BF85" s="137" t="str">
        <f t="shared" si="55"/>
        <v/>
      </c>
      <c r="BG85" s="138" t="str">
        <f t="shared" si="55"/>
        <v/>
      </c>
    </row>
    <row r="86" spans="1:59" ht="16.8">
      <c r="A86" s="165">
        <v>5</v>
      </c>
      <c r="B86" s="166">
        <v>1</v>
      </c>
      <c r="C86" s="166">
        <v>6</v>
      </c>
      <c r="D86" s="166"/>
      <c r="E86" s="167"/>
      <c r="F86" s="237" t="s">
        <v>275</v>
      </c>
      <c r="G86" s="225" t="s">
        <v>239</v>
      </c>
      <c r="H86" s="235" t="s">
        <v>303</v>
      </c>
      <c r="I86" s="169">
        <v>43626</v>
      </c>
      <c r="J86" s="169">
        <v>43630</v>
      </c>
      <c r="K86" s="170">
        <v>8</v>
      </c>
      <c r="L86" s="169">
        <v>43620</v>
      </c>
      <c r="M86" s="169"/>
      <c r="N86" s="171">
        <v>8</v>
      </c>
      <c r="O86" s="172">
        <v>0.5</v>
      </c>
      <c r="P86" s="173"/>
      <c r="Q86" s="133"/>
      <c r="R86" s="134">
        <f>IF($J86="","",IF($J86&lt;=$L$2,$K86,IF($I86&lt;=$L$2,NETWORKDAYS($I86,$L$2,holiday!$C$3:$C$10)/NETWORKDAYS($I86,$J86,holiday!$C$3:$C$10)*$K86,0)))</f>
        <v>8</v>
      </c>
      <c r="S86" s="134">
        <f t="shared" si="57"/>
        <v>4</v>
      </c>
      <c r="T86" s="134">
        <f t="shared" si="58"/>
        <v>8</v>
      </c>
      <c r="U86" s="135"/>
      <c r="V86" s="133"/>
      <c r="W86" s="133"/>
      <c r="Y86" s="136" t="str">
        <f t="shared" si="53"/>
        <v/>
      </c>
      <c r="Z86" s="137" t="str">
        <f t="shared" si="53"/>
        <v/>
      </c>
      <c r="AA86" s="137" t="str">
        <f t="shared" si="53"/>
        <v/>
      </c>
      <c r="AB86" s="137" t="str">
        <f t="shared" si="53"/>
        <v/>
      </c>
      <c r="AC86" s="137" t="str">
        <f t="shared" si="53"/>
        <v/>
      </c>
      <c r="AD86" s="137" t="str">
        <f t="shared" si="53"/>
        <v/>
      </c>
      <c r="AE86" s="137" t="str">
        <f t="shared" si="53"/>
        <v/>
      </c>
      <c r="AF86" s="137" t="str">
        <f t="shared" si="53"/>
        <v/>
      </c>
      <c r="AG86" s="137" t="str">
        <f t="shared" si="53"/>
        <v/>
      </c>
      <c r="AH86" s="137" t="str">
        <f t="shared" si="53"/>
        <v/>
      </c>
      <c r="AI86" s="137" t="str">
        <f t="shared" si="53"/>
        <v/>
      </c>
      <c r="AJ86" s="137" t="str">
        <f t="shared" si="53"/>
        <v/>
      </c>
      <c r="AK86" s="137" t="str">
        <f t="shared" si="53"/>
        <v/>
      </c>
      <c r="AL86" s="137" t="str">
        <f t="shared" si="53"/>
        <v/>
      </c>
      <c r="AM86" s="137" t="str">
        <f t="shared" si="53"/>
        <v/>
      </c>
      <c r="AN86" s="137" t="str">
        <f t="shared" si="53"/>
        <v/>
      </c>
      <c r="AO86" s="137" t="str">
        <f t="shared" si="54"/>
        <v/>
      </c>
      <c r="AP86" s="137" t="str">
        <f t="shared" si="54"/>
        <v/>
      </c>
      <c r="AQ86" s="137" t="str">
        <f t="shared" si="54"/>
        <v/>
      </c>
      <c r="AR86" s="137" t="str">
        <f t="shared" si="54"/>
        <v/>
      </c>
      <c r="AS86" s="137" t="str">
        <f t="shared" si="54"/>
        <v/>
      </c>
      <c r="AT86" s="137" t="str">
        <f t="shared" si="54"/>
        <v/>
      </c>
      <c r="AU86" s="137" t="str">
        <f t="shared" si="54"/>
        <v/>
      </c>
      <c r="AV86" s="137" t="str">
        <f t="shared" si="54"/>
        <v/>
      </c>
      <c r="AW86" s="137" t="str">
        <f t="shared" si="54"/>
        <v/>
      </c>
      <c r="AX86" s="137" t="str">
        <f t="shared" si="54"/>
        <v/>
      </c>
      <c r="AY86" s="137" t="str">
        <f t="shared" si="54"/>
        <v/>
      </c>
      <c r="AZ86" s="137" t="str">
        <f t="shared" si="54"/>
        <v/>
      </c>
      <c r="BA86" s="137" t="str">
        <f t="shared" si="54"/>
        <v/>
      </c>
      <c r="BB86" s="137" t="str">
        <f t="shared" si="54"/>
        <v/>
      </c>
      <c r="BC86" s="137" t="str">
        <f t="shared" si="54"/>
        <v/>
      </c>
      <c r="BD86" s="137" t="str">
        <f t="shared" si="54"/>
        <v/>
      </c>
      <c r="BE86" s="137" t="str">
        <f t="shared" si="55"/>
        <v/>
      </c>
      <c r="BF86" s="137" t="str">
        <f t="shared" si="55"/>
        <v/>
      </c>
      <c r="BG86" s="138" t="str">
        <f t="shared" si="55"/>
        <v/>
      </c>
    </row>
    <row r="87" spans="1:59" ht="16.8">
      <c r="A87" s="165">
        <v>5</v>
      </c>
      <c r="B87" s="166">
        <v>1</v>
      </c>
      <c r="C87" s="166">
        <v>6</v>
      </c>
      <c r="D87" s="166"/>
      <c r="E87" s="167"/>
      <c r="F87" s="238" t="s">
        <v>300</v>
      </c>
      <c r="G87" s="225" t="s">
        <v>239</v>
      </c>
      <c r="H87" s="235" t="s">
        <v>303</v>
      </c>
      <c r="I87" s="169">
        <v>43626</v>
      </c>
      <c r="J87" s="169">
        <v>43630</v>
      </c>
      <c r="K87" s="170">
        <v>24</v>
      </c>
      <c r="L87" s="169"/>
      <c r="M87" s="169"/>
      <c r="N87" s="171"/>
      <c r="O87" s="172"/>
      <c r="P87" s="173"/>
      <c r="Q87" s="133"/>
      <c r="R87" s="134">
        <f>IF($J87="","",IF($J87&lt;=$L$2,$K87,IF($I87&lt;=$L$2,NETWORKDAYS($I87,$L$2,holiday!$C$3:$C$10)/NETWORKDAYS($I87,$J87,holiday!$C$3:$C$10)*$K87,0)))</f>
        <v>24</v>
      </c>
      <c r="S87" s="134">
        <f t="shared" si="57"/>
        <v>0</v>
      </c>
      <c r="T87" s="134">
        <f t="shared" si="58"/>
        <v>0</v>
      </c>
      <c r="U87" s="135"/>
      <c r="V87" s="133"/>
      <c r="W87" s="133"/>
      <c r="Y87" s="136" t="str">
        <f t="shared" si="53"/>
        <v/>
      </c>
      <c r="Z87" s="137" t="str">
        <f t="shared" si="53"/>
        <v/>
      </c>
      <c r="AA87" s="137" t="str">
        <f t="shared" si="53"/>
        <v/>
      </c>
      <c r="AB87" s="137" t="str">
        <f t="shared" si="53"/>
        <v/>
      </c>
      <c r="AC87" s="137" t="str">
        <f t="shared" si="53"/>
        <v/>
      </c>
      <c r="AD87" s="137" t="str">
        <f t="shared" si="53"/>
        <v/>
      </c>
      <c r="AE87" s="137" t="str">
        <f t="shared" si="53"/>
        <v/>
      </c>
      <c r="AF87" s="137" t="str">
        <f t="shared" si="53"/>
        <v/>
      </c>
      <c r="AG87" s="137" t="str">
        <f t="shared" si="53"/>
        <v/>
      </c>
      <c r="AH87" s="137" t="str">
        <f t="shared" si="53"/>
        <v/>
      </c>
      <c r="AI87" s="137" t="str">
        <f t="shared" si="53"/>
        <v/>
      </c>
      <c r="AJ87" s="137" t="str">
        <f t="shared" si="53"/>
        <v/>
      </c>
      <c r="AK87" s="137" t="str">
        <f t="shared" si="53"/>
        <v/>
      </c>
      <c r="AL87" s="137" t="str">
        <f t="shared" si="53"/>
        <v/>
      </c>
      <c r="AM87" s="137" t="str">
        <f t="shared" si="53"/>
        <v/>
      </c>
      <c r="AN87" s="137" t="str">
        <f t="shared" ref="AN87" si="59">IF(AN$5&lt;&gt;"周日",IF(AN$5&lt;&gt;"周六",IF($L87="","",IF(AN$4&gt;=$L87,IF(AN$4&lt;=$M87,IF($O87=1,"★",""),""),"")),""),"")</f>
        <v/>
      </c>
      <c r="AO87" s="137" t="str">
        <f t="shared" si="54"/>
        <v/>
      </c>
      <c r="AP87" s="137" t="str">
        <f t="shared" si="54"/>
        <v/>
      </c>
      <c r="AQ87" s="137" t="str">
        <f t="shared" si="54"/>
        <v/>
      </c>
      <c r="AR87" s="137" t="str">
        <f t="shared" si="54"/>
        <v/>
      </c>
      <c r="AS87" s="137" t="str">
        <f t="shared" si="54"/>
        <v/>
      </c>
      <c r="AT87" s="137" t="str">
        <f t="shared" si="54"/>
        <v/>
      </c>
      <c r="AU87" s="137" t="str">
        <f t="shared" si="54"/>
        <v/>
      </c>
      <c r="AV87" s="137" t="str">
        <f t="shared" si="54"/>
        <v/>
      </c>
      <c r="AW87" s="137" t="str">
        <f t="shared" si="54"/>
        <v/>
      </c>
      <c r="AX87" s="137" t="str">
        <f t="shared" si="54"/>
        <v/>
      </c>
      <c r="AY87" s="137" t="str">
        <f t="shared" si="54"/>
        <v/>
      </c>
      <c r="AZ87" s="137" t="str">
        <f t="shared" si="54"/>
        <v/>
      </c>
      <c r="BA87" s="137" t="str">
        <f t="shared" si="54"/>
        <v/>
      </c>
      <c r="BB87" s="137" t="str">
        <f t="shared" si="54"/>
        <v/>
      </c>
      <c r="BC87" s="137" t="str">
        <f t="shared" si="54"/>
        <v/>
      </c>
      <c r="BD87" s="137" t="str">
        <f t="shared" si="54"/>
        <v/>
      </c>
      <c r="BE87" s="137" t="str">
        <f t="shared" si="55"/>
        <v/>
      </c>
      <c r="BF87" s="137" t="str">
        <f t="shared" si="55"/>
        <v/>
      </c>
      <c r="BG87" s="138" t="str">
        <f t="shared" si="55"/>
        <v/>
      </c>
    </row>
    <row r="88" spans="1:59" ht="16.8">
      <c r="A88" s="165">
        <v>5</v>
      </c>
      <c r="B88" s="166">
        <v>1</v>
      </c>
      <c r="C88" s="166">
        <v>7</v>
      </c>
      <c r="D88" s="166"/>
      <c r="E88" s="167"/>
      <c r="F88" s="238" t="s">
        <v>276</v>
      </c>
      <c r="G88" s="225" t="s">
        <v>238</v>
      </c>
      <c r="H88" s="235" t="s">
        <v>249</v>
      </c>
      <c r="I88" s="169"/>
      <c r="J88" s="169"/>
      <c r="K88" s="170"/>
      <c r="L88" s="169"/>
      <c r="M88" s="169"/>
      <c r="N88" s="171"/>
      <c r="O88" s="172"/>
      <c r="P88" s="173"/>
      <c r="Q88" s="133"/>
      <c r="R88" s="134" t="str">
        <f>IF($J88="","",IF($J88&lt;=$L$2,$K88,IF($I88&lt;=$L$2,NETWORKDAYS($I88,$L$2,holiday!$C$3:$C$10)/NETWORKDAYS($I88,$J88,holiday!$C$3:$C$10)*$K88,0)))</f>
        <v/>
      </c>
      <c r="S88" s="134" t="str">
        <f>IF($J88="","",IF($L88&lt;=$L$2,$K88*IF($O88&lt;&gt;"",$O88,0),0))</f>
        <v/>
      </c>
      <c r="T88" s="134" t="str">
        <f>IF($J88="","",IF($L88&lt;=$L$2,IF($N88&lt;&gt;"",$N88,$K88*IF($O88&lt;&gt;"",$O88,0)),0))</f>
        <v/>
      </c>
      <c r="U88" s="135"/>
      <c r="V88" s="133"/>
      <c r="W88" s="133"/>
      <c r="Y88" s="136" t="str">
        <f t="shared" ref="Y88:AH91" si="60">IF(Y$5&lt;&gt;"周日",IF(Y$5&lt;&gt;"周六",IF($L88="","",IF(Y$4&gt;=$L88,IF(Y$4&lt;=$M88,IF($O88=1,"★",""),""),"")),""),"")</f>
        <v/>
      </c>
      <c r="Z88" s="137" t="str">
        <f t="shared" si="60"/>
        <v/>
      </c>
      <c r="AA88" s="137" t="str">
        <f t="shared" si="60"/>
        <v/>
      </c>
      <c r="AB88" s="137" t="str">
        <f t="shared" si="60"/>
        <v/>
      </c>
      <c r="AC88" s="137" t="str">
        <f t="shared" si="60"/>
        <v/>
      </c>
      <c r="AD88" s="137" t="str">
        <f t="shared" si="60"/>
        <v/>
      </c>
      <c r="AE88" s="137" t="str">
        <f t="shared" si="60"/>
        <v/>
      </c>
      <c r="AF88" s="137" t="str">
        <f t="shared" si="60"/>
        <v/>
      </c>
      <c r="AG88" s="137" t="str">
        <f t="shared" si="60"/>
        <v/>
      </c>
      <c r="AH88" s="137" t="str">
        <f t="shared" si="60"/>
        <v/>
      </c>
      <c r="AI88" s="137" t="str">
        <f t="shared" si="53"/>
        <v/>
      </c>
      <c r="AJ88" s="137" t="str">
        <f t="shared" si="53"/>
        <v/>
      </c>
      <c r="AK88" s="137" t="str">
        <f t="shared" si="53"/>
        <v/>
      </c>
      <c r="AL88" s="137" t="str">
        <f t="shared" si="53"/>
        <v/>
      </c>
      <c r="AM88" s="137" t="str">
        <f t="shared" si="53"/>
        <v/>
      </c>
      <c r="AN88" s="137" t="str">
        <f t="shared" si="53"/>
        <v/>
      </c>
      <c r="AO88" s="137" t="str">
        <f t="shared" si="54"/>
        <v/>
      </c>
      <c r="AP88" s="137" t="str">
        <f t="shared" si="54"/>
        <v/>
      </c>
      <c r="AQ88" s="137" t="str">
        <f t="shared" si="54"/>
        <v/>
      </c>
      <c r="AR88" s="137" t="str">
        <f t="shared" si="54"/>
        <v/>
      </c>
      <c r="AS88" s="137" t="str">
        <f t="shared" si="54"/>
        <v/>
      </c>
      <c r="AT88" s="137" t="str">
        <f t="shared" si="54"/>
        <v/>
      </c>
      <c r="AU88" s="137" t="str">
        <f t="shared" si="54"/>
        <v/>
      </c>
      <c r="AV88" s="137" t="str">
        <f t="shared" si="54"/>
        <v/>
      </c>
      <c r="AW88" s="137" t="str">
        <f t="shared" si="54"/>
        <v/>
      </c>
      <c r="AX88" s="137" t="str">
        <f t="shared" si="54"/>
        <v/>
      </c>
      <c r="AY88" s="137" t="str">
        <f t="shared" si="54"/>
        <v/>
      </c>
      <c r="AZ88" s="137" t="str">
        <f t="shared" si="54"/>
        <v/>
      </c>
      <c r="BA88" s="137" t="str">
        <f t="shared" si="54"/>
        <v/>
      </c>
      <c r="BB88" s="137" t="str">
        <f t="shared" si="54"/>
        <v/>
      </c>
      <c r="BC88" s="137" t="str">
        <f t="shared" si="54"/>
        <v/>
      </c>
      <c r="BD88" s="137" t="str">
        <f t="shared" si="54"/>
        <v/>
      </c>
      <c r="BE88" s="137" t="str">
        <f t="shared" si="55"/>
        <v/>
      </c>
      <c r="BF88" s="137" t="str">
        <f t="shared" si="55"/>
        <v/>
      </c>
      <c r="BG88" s="138" t="str">
        <f t="shared" si="55"/>
        <v/>
      </c>
    </row>
    <row r="89" spans="1:59" ht="16.8">
      <c r="A89" s="165">
        <v>5</v>
      </c>
      <c r="B89" s="166">
        <v>1</v>
      </c>
      <c r="C89" s="166">
        <v>8</v>
      </c>
      <c r="D89" s="166"/>
      <c r="E89" s="167"/>
      <c r="F89" s="237" t="s">
        <v>277</v>
      </c>
      <c r="G89" s="225" t="s">
        <v>240</v>
      </c>
      <c r="H89" s="226" t="s">
        <v>267</v>
      </c>
      <c r="I89" s="169"/>
      <c r="J89" s="169"/>
      <c r="K89" s="170"/>
      <c r="L89" s="169"/>
      <c r="M89" s="169"/>
      <c r="N89" s="171"/>
      <c r="O89" s="172"/>
      <c r="P89" s="173"/>
      <c r="Q89" s="133"/>
      <c r="R89" s="134" t="str">
        <f>IF($J89="","",IF($J89&lt;=$L$2,$K89,IF($I89&lt;=$L$2,NETWORKDAYS($I89,$L$2,holiday!$C$3:$C$10)/NETWORKDAYS($I89,$J89,holiday!$C$3:$C$10)*$K89,0)))</f>
        <v/>
      </c>
      <c r="S89" s="134" t="str">
        <f>IF($J89="","",IF($L89&lt;=$L$2,$K89*IF($O89&lt;&gt;"",$O89,0),0))</f>
        <v/>
      </c>
      <c r="T89" s="134" t="str">
        <f>IF($J89="","",IF($L89&lt;=$L$2,IF($N89&lt;&gt;"",$N89,$K89*IF($O89&lt;&gt;"",$O89,0)),0))</f>
        <v/>
      </c>
      <c r="U89" s="135"/>
      <c r="V89" s="133"/>
      <c r="W89" s="133"/>
      <c r="Y89" s="136" t="str">
        <f t="shared" si="60"/>
        <v/>
      </c>
      <c r="Z89" s="137" t="str">
        <f t="shared" si="60"/>
        <v/>
      </c>
      <c r="AA89" s="137" t="str">
        <f t="shared" si="60"/>
        <v/>
      </c>
      <c r="AB89" s="137" t="str">
        <f t="shared" si="60"/>
        <v/>
      </c>
      <c r="AC89" s="137" t="str">
        <f t="shared" si="60"/>
        <v/>
      </c>
      <c r="AD89" s="137" t="str">
        <f t="shared" si="60"/>
        <v/>
      </c>
      <c r="AE89" s="137" t="str">
        <f t="shared" si="60"/>
        <v/>
      </c>
      <c r="AF89" s="137" t="str">
        <f t="shared" si="60"/>
        <v/>
      </c>
      <c r="AG89" s="137" t="str">
        <f t="shared" si="60"/>
        <v/>
      </c>
      <c r="AH89" s="137" t="str">
        <f t="shared" si="60"/>
        <v/>
      </c>
      <c r="AI89" s="137" t="str">
        <f t="shared" si="53"/>
        <v/>
      </c>
      <c r="AJ89" s="137" t="str">
        <f t="shared" si="53"/>
        <v/>
      </c>
      <c r="AK89" s="137" t="str">
        <f t="shared" si="53"/>
        <v/>
      </c>
      <c r="AL89" s="137" t="str">
        <f t="shared" si="53"/>
        <v/>
      </c>
      <c r="AM89" s="137" t="str">
        <f t="shared" si="53"/>
        <v/>
      </c>
      <c r="AN89" s="137" t="str">
        <f t="shared" si="53"/>
        <v/>
      </c>
      <c r="AO89" s="137" t="str">
        <f t="shared" si="54"/>
        <v/>
      </c>
      <c r="AP89" s="137" t="str">
        <f t="shared" si="54"/>
        <v/>
      </c>
      <c r="AQ89" s="137" t="str">
        <f t="shared" si="54"/>
        <v/>
      </c>
      <c r="AR89" s="137" t="str">
        <f t="shared" si="54"/>
        <v/>
      </c>
      <c r="AS89" s="137" t="str">
        <f t="shared" si="54"/>
        <v/>
      </c>
      <c r="AT89" s="137" t="str">
        <f t="shared" si="54"/>
        <v/>
      </c>
      <c r="AU89" s="137" t="str">
        <f t="shared" si="54"/>
        <v/>
      </c>
      <c r="AV89" s="137" t="str">
        <f t="shared" si="54"/>
        <v/>
      </c>
      <c r="AW89" s="137" t="str">
        <f t="shared" si="54"/>
        <v/>
      </c>
      <c r="AX89" s="137" t="str">
        <f t="shared" si="54"/>
        <v/>
      </c>
      <c r="AY89" s="137" t="str">
        <f t="shared" si="54"/>
        <v/>
      </c>
      <c r="AZ89" s="137" t="str">
        <f t="shared" si="54"/>
        <v/>
      </c>
      <c r="BA89" s="137" t="str">
        <f t="shared" si="54"/>
        <v/>
      </c>
      <c r="BB89" s="137" t="str">
        <f t="shared" si="54"/>
        <v/>
      </c>
      <c r="BC89" s="137" t="str">
        <f t="shared" si="54"/>
        <v/>
      </c>
      <c r="BD89" s="137" t="str">
        <f t="shared" si="54"/>
        <v/>
      </c>
      <c r="BE89" s="137" t="str">
        <f t="shared" si="55"/>
        <v/>
      </c>
      <c r="BF89" s="137" t="str">
        <f t="shared" si="55"/>
        <v/>
      </c>
      <c r="BG89" s="138" t="str">
        <f t="shared" si="55"/>
        <v/>
      </c>
    </row>
    <row r="90" spans="1:59" ht="16.8">
      <c r="A90" s="165">
        <v>5</v>
      </c>
      <c r="B90" s="166">
        <v>1</v>
      </c>
      <c r="C90" s="166">
        <v>9</v>
      </c>
      <c r="D90" s="166"/>
      <c r="E90" s="167"/>
      <c r="F90" s="237" t="s">
        <v>278</v>
      </c>
      <c r="G90" s="225" t="s">
        <v>238</v>
      </c>
      <c r="H90" s="226" t="s">
        <v>245</v>
      </c>
      <c r="I90" s="169"/>
      <c r="J90" s="169"/>
      <c r="K90" s="170"/>
      <c r="L90" s="169"/>
      <c r="M90" s="169"/>
      <c r="N90" s="171"/>
      <c r="O90" s="172"/>
      <c r="P90" s="173"/>
      <c r="Q90" s="133"/>
      <c r="R90" s="134" t="str">
        <f>IF($J90="","",IF($J90&lt;=$L$2,$K90,IF($I90&lt;=$L$2,NETWORKDAYS($I90,$L$2,holiday!$C$3:$C$10)/NETWORKDAYS($I90,$J90,holiday!$C$3:$C$10)*$K90,0)))</f>
        <v/>
      </c>
      <c r="S90" s="134" t="str">
        <f>IF($J90="","",IF($L90&lt;=$L$2,$K90*IF($O90&lt;&gt;"",$O90,0),0))</f>
        <v/>
      </c>
      <c r="T90" s="134" t="str">
        <f>IF($J90="","",IF($L90&lt;=$L$2,IF($N90&lt;&gt;"",$N90,$K90*IF($O90&lt;&gt;"",$O90,0)),0))</f>
        <v/>
      </c>
      <c r="U90" s="135"/>
      <c r="V90" s="133"/>
      <c r="W90" s="133"/>
      <c r="Y90" s="136" t="str">
        <f t="shared" si="60"/>
        <v/>
      </c>
      <c r="Z90" s="137" t="str">
        <f t="shared" si="60"/>
        <v/>
      </c>
      <c r="AA90" s="137" t="str">
        <f t="shared" si="60"/>
        <v/>
      </c>
      <c r="AB90" s="137" t="str">
        <f t="shared" si="60"/>
        <v/>
      </c>
      <c r="AC90" s="137" t="str">
        <f t="shared" si="60"/>
        <v/>
      </c>
      <c r="AD90" s="137" t="str">
        <f t="shared" si="60"/>
        <v/>
      </c>
      <c r="AE90" s="137" t="str">
        <f t="shared" si="60"/>
        <v/>
      </c>
      <c r="AF90" s="137" t="str">
        <f t="shared" si="60"/>
        <v/>
      </c>
      <c r="AG90" s="137" t="str">
        <f t="shared" si="60"/>
        <v/>
      </c>
      <c r="AH90" s="137" t="str">
        <f t="shared" si="60"/>
        <v/>
      </c>
      <c r="AI90" s="137" t="str">
        <f t="shared" si="53"/>
        <v/>
      </c>
      <c r="AJ90" s="137" t="str">
        <f t="shared" si="53"/>
        <v/>
      </c>
      <c r="AK90" s="137" t="str">
        <f t="shared" si="53"/>
        <v/>
      </c>
      <c r="AL90" s="137" t="str">
        <f t="shared" si="53"/>
        <v/>
      </c>
      <c r="AM90" s="137" t="str">
        <f t="shared" si="53"/>
        <v/>
      </c>
      <c r="AN90" s="137" t="str">
        <f t="shared" si="53"/>
        <v/>
      </c>
      <c r="AO90" s="137" t="str">
        <f t="shared" si="54"/>
        <v/>
      </c>
      <c r="AP90" s="137" t="str">
        <f t="shared" si="54"/>
        <v/>
      </c>
      <c r="AQ90" s="137" t="str">
        <f t="shared" si="54"/>
        <v/>
      </c>
      <c r="AR90" s="137" t="str">
        <f t="shared" si="54"/>
        <v/>
      </c>
      <c r="AS90" s="137" t="str">
        <f t="shared" si="54"/>
        <v/>
      </c>
      <c r="AT90" s="137" t="str">
        <f t="shared" si="54"/>
        <v/>
      </c>
      <c r="AU90" s="137" t="str">
        <f t="shared" si="54"/>
        <v/>
      </c>
      <c r="AV90" s="137" t="str">
        <f t="shared" si="54"/>
        <v/>
      </c>
      <c r="AW90" s="137" t="str">
        <f t="shared" si="54"/>
        <v/>
      </c>
      <c r="AX90" s="137" t="str">
        <f t="shared" si="54"/>
        <v/>
      </c>
      <c r="AY90" s="137" t="str">
        <f t="shared" si="54"/>
        <v/>
      </c>
      <c r="AZ90" s="137" t="str">
        <f t="shared" si="54"/>
        <v/>
      </c>
      <c r="BA90" s="137" t="str">
        <f t="shared" si="54"/>
        <v/>
      </c>
      <c r="BB90" s="137" t="str">
        <f t="shared" si="54"/>
        <v/>
      </c>
      <c r="BC90" s="137" t="str">
        <f t="shared" si="54"/>
        <v/>
      </c>
      <c r="BD90" s="137" t="str">
        <f t="shared" si="54"/>
        <v/>
      </c>
      <c r="BE90" s="137" t="str">
        <f t="shared" si="55"/>
        <v/>
      </c>
      <c r="BF90" s="137" t="str">
        <f t="shared" si="55"/>
        <v/>
      </c>
      <c r="BG90" s="138" t="str">
        <f t="shared" si="55"/>
        <v/>
      </c>
    </row>
    <row r="91" spans="1:59" ht="16.8">
      <c r="A91" s="165">
        <v>5</v>
      </c>
      <c r="B91" s="166">
        <v>1</v>
      </c>
      <c r="C91" s="166">
        <v>10</v>
      </c>
      <c r="D91" s="166"/>
      <c r="E91" s="167"/>
      <c r="F91" s="237" t="s">
        <v>279</v>
      </c>
      <c r="G91" s="225" t="s">
        <v>240</v>
      </c>
      <c r="H91" s="226" t="s">
        <v>267</v>
      </c>
      <c r="I91" s="169"/>
      <c r="J91" s="169"/>
      <c r="K91" s="170"/>
      <c r="L91" s="169"/>
      <c r="M91" s="169"/>
      <c r="N91" s="171"/>
      <c r="O91" s="172"/>
      <c r="P91" s="173"/>
      <c r="Q91" s="133"/>
      <c r="R91" s="134" t="str">
        <f>IF($J91="","",IF($J91&lt;=$L$2,$K91,IF($I91&lt;=$L$2,NETWORKDAYS($I91,$L$2,holiday!$C$3:$C$10)/NETWORKDAYS($I91,$J91,holiday!$C$3:$C$10)*$K91,0)))</f>
        <v/>
      </c>
      <c r="S91" s="134" t="str">
        <f>IF($J91="","",IF($L91&lt;=$L$2,$K91*IF($O91&lt;&gt;"",$O91,0),0))</f>
        <v/>
      </c>
      <c r="T91" s="134" t="str">
        <f>IF($J91="","",IF($L91&lt;=$L$2,IF($N91&lt;&gt;"",$N91,$K91*IF($O91&lt;&gt;"",$O91,0)),0))</f>
        <v/>
      </c>
      <c r="U91" s="135"/>
      <c r="V91" s="133"/>
      <c r="W91" s="133"/>
      <c r="Y91" s="136" t="str">
        <f t="shared" si="60"/>
        <v/>
      </c>
      <c r="Z91" s="137" t="str">
        <f t="shared" si="60"/>
        <v/>
      </c>
      <c r="AA91" s="137" t="str">
        <f t="shared" si="60"/>
        <v/>
      </c>
      <c r="AB91" s="137" t="str">
        <f t="shared" si="60"/>
        <v/>
      </c>
      <c r="AC91" s="137" t="str">
        <f t="shared" si="60"/>
        <v/>
      </c>
      <c r="AD91" s="137" t="str">
        <f t="shared" si="60"/>
        <v/>
      </c>
      <c r="AE91" s="137" t="str">
        <f t="shared" si="60"/>
        <v/>
      </c>
      <c r="AF91" s="137" t="str">
        <f t="shared" si="60"/>
        <v/>
      </c>
      <c r="AG91" s="137" t="str">
        <f t="shared" si="60"/>
        <v/>
      </c>
      <c r="AH91" s="137" t="str">
        <f t="shared" si="60"/>
        <v/>
      </c>
      <c r="AI91" s="137" t="str">
        <f t="shared" si="53"/>
        <v/>
      </c>
      <c r="AJ91" s="137" t="str">
        <f t="shared" si="53"/>
        <v/>
      </c>
      <c r="AK91" s="137" t="str">
        <f t="shared" si="53"/>
        <v/>
      </c>
      <c r="AL91" s="137" t="str">
        <f t="shared" si="53"/>
        <v/>
      </c>
      <c r="AM91" s="137" t="str">
        <f t="shared" si="53"/>
        <v/>
      </c>
      <c r="AN91" s="137" t="str">
        <f t="shared" si="53"/>
        <v/>
      </c>
      <c r="AO91" s="137" t="str">
        <f t="shared" si="54"/>
        <v/>
      </c>
      <c r="AP91" s="137" t="str">
        <f t="shared" si="54"/>
        <v/>
      </c>
      <c r="AQ91" s="137" t="str">
        <f t="shared" si="54"/>
        <v/>
      </c>
      <c r="AR91" s="137" t="str">
        <f t="shared" si="54"/>
        <v/>
      </c>
      <c r="AS91" s="137" t="str">
        <f t="shared" si="54"/>
        <v/>
      </c>
      <c r="AT91" s="137" t="str">
        <f t="shared" si="54"/>
        <v/>
      </c>
      <c r="AU91" s="137" t="str">
        <f t="shared" si="54"/>
        <v/>
      </c>
      <c r="AV91" s="137" t="str">
        <f t="shared" si="54"/>
        <v/>
      </c>
      <c r="AW91" s="137" t="str">
        <f t="shared" si="54"/>
        <v/>
      </c>
      <c r="AX91" s="137" t="str">
        <f t="shared" si="54"/>
        <v/>
      </c>
      <c r="AY91" s="137" t="str">
        <f t="shared" si="54"/>
        <v/>
      </c>
      <c r="AZ91" s="137" t="str">
        <f t="shared" si="54"/>
        <v/>
      </c>
      <c r="BA91" s="137" t="str">
        <f t="shared" si="54"/>
        <v/>
      </c>
      <c r="BB91" s="137" t="str">
        <f t="shared" si="54"/>
        <v/>
      </c>
      <c r="BC91" s="137" t="str">
        <f t="shared" si="54"/>
        <v/>
      </c>
      <c r="BD91" s="137" t="str">
        <f t="shared" si="54"/>
        <v/>
      </c>
      <c r="BE91" s="137" t="str">
        <f t="shared" si="55"/>
        <v/>
      </c>
      <c r="BF91" s="137" t="str">
        <f t="shared" si="55"/>
        <v/>
      </c>
      <c r="BG91" s="138" t="str">
        <f t="shared" si="55"/>
        <v/>
      </c>
    </row>
    <row r="92" spans="1:59" ht="16.8">
      <c r="A92" s="165">
        <v>5</v>
      </c>
      <c r="B92" s="166">
        <v>1</v>
      </c>
      <c r="C92" s="166">
        <v>11</v>
      </c>
      <c r="D92" s="166"/>
      <c r="E92" s="167"/>
      <c r="F92" s="222"/>
      <c r="G92" s="225"/>
      <c r="H92" s="226"/>
      <c r="I92" s="169"/>
      <c r="J92" s="169"/>
      <c r="K92" s="170"/>
      <c r="L92" s="169"/>
      <c r="M92" s="169"/>
      <c r="N92" s="171"/>
      <c r="O92" s="172"/>
      <c r="P92" s="173"/>
      <c r="Q92" s="133"/>
      <c r="R92" s="134" t="str">
        <f>IF($J92="","",IF($J92&lt;=$L$2,$K92,IF($I92&lt;=$L$2,NETWORKDAYS($I92,$L$2,holiday!$C$3:$C$10)/NETWORKDAYS($I92,$J92,holiday!$C$3:$C$10)*$K92,0)))</f>
        <v/>
      </c>
      <c r="S92" s="134" t="str">
        <f t="shared" si="57"/>
        <v/>
      </c>
      <c r="T92" s="134" t="str">
        <f t="shared" si="58"/>
        <v/>
      </c>
      <c r="U92" s="135"/>
      <c r="V92" s="133"/>
      <c r="W92" s="133"/>
      <c r="Y92" s="136" t="str">
        <f t="shared" si="53"/>
        <v/>
      </c>
      <c r="Z92" s="137" t="str">
        <f t="shared" si="53"/>
        <v/>
      </c>
      <c r="AA92" s="137" t="str">
        <f t="shared" si="53"/>
        <v/>
      </c>
      <c r="AB92" s="137" t="str">
        <f t="shared" si="53"/>
        <v/>
      </c>
      <c r="AC92" s="137" t="str">
        <f t="shared" si="53"/>
        <v/>
      </c>
      <c r="AD92" s="137" t="str">
        <f t="shared" si="53"/>
        <v/>
      </c>
      <c r="AE92" s="137" t="str">
        <f t="shared" si="53"/>
        <v/>
      </c>
      <c r="AF92" s="137" t="str">
        <f t="shared" si="53"/>
        <v/>
      </c>
      <c r="AG92" s="137" t="str">
        <f t="shared" si="53"/>
        <v/>
      </c>
      <c r="AH92" s="137" t="str">
        <f t="shared" si="53"/>
        <v/>
      </c>
      <c r="AI92" s="137" t="str">
        <f t="shared" si="53"/>
        <v/>
      </c>
      <c r="AJ92" s="137" t="str">
        <f t="shared" si="53"/>
        <v/>
      </c>
      <c r="AK92" s="137" t="str">
        <f t="shared" si="53"/>
        <v/>
      </c>
      <c r="AL92" s="137" t="str">
        <f t="shared" si="53"/>
        <v/>
      </c>
      <c r="AM92" s="137" t="str">
        <f t="shared" si="53"/>
        <v/>
      </c>
      <c r="AN92" s="137" t="str">
        <f t="shared" si="53"/>
        <v/>
      </c>
      <c r="AO92" s="137" t="str">
        <f t="shared" si="54"/>
        <v/>
      </c>
      <c r="AP92" s="137" t="str">
        <f t="shared" si="54"/>
        <v/>
      </c>
      <c r="AQ92" s="137" t="str">
        <f t="shared" si="54"/>
        <v/>
      </c>
      <c r="AR92" s="137" t="str">
        <f t="shared" si="54"/>
        <v/>
      </c>
      <c r="AS92" s="137" t="str">
        <f t="shared" si="54"/>
        <v/>
      </c>
      <c r="AT92" s="137" t="str">
        <f t="shared" si="54"/>
        <v/>
      </c>
      <c r="AU92" s="137" t="str">
        <f t="shared" si="54"/>
        <v/>
      </c>
      <c r="AV92" s="137" t="str">
        <f t="shared" si="54"/>
        <v/>
      </c>
      <c r="AW92" s="137" t="str">
        <f t="shared" si="54"/>
        <v/>
      </c>
      <c r="AX92" s="137" t="str">
        <f t="shared" si="54"/>
        <v/>
      </c>
      <c r="AY92" s="137" t="str">
        <f t="shared" si="54"/>
        <v/>
      </c>
      <c r="AZ92" s="137" t="str">
        <f t="shared" si="54"/>
        <v/>
      </c>
      <c r="BA92" s="137" t="str">
        <f t="shared" si="54"/>
        <v/>
      </c>
      <c r="BB92" s="137" t="str">
        <f t="shared" si="54"/>
        <v/>
      </c>
      <c r="BC92" s="137" t="str">
        <f t="shared" si="54"/>
        <v/>
      </c>
      <c r="BD92" s="137" t="str">
        <f t="shared" si="54"/>
        <v/>
      </c>
      <c r="BE92" s="137" t="str">
        <f t="shared" si="55"/>
        <v/>
      </c>
      <c r="BF92" s="137" t="str">
        <f t="shared" si="55"/>
        <v/>
      </c>
      <c r="BG92" s="138" t="str">
        <f t="shared" si="55"/>
        <v/>
      </c>
    </row>
    <row r="93" spans="1:59" ht="16.8">
      <c r="A93" s="263">
        <v>5</v>
      </c>
      <c r="B93" s="264">
        <v>2</v>
      </c>
      <c r="C93" s="264"/>
      <c r="D93" s="264"/>
      <c r="E93" s="265"/>
      <c r="F93" s="274" t="s">
        <v>219</v>
      </c>
      <c r="G93" s="266"/>
      <c r="H93" s="267"/>
      <c r="I93" s="268">
        <v>43658</v>
      </c>
      <c r="J93" s="268">
        <v>43667</v>
      </c>
      <c r="K93" s="269">
        <f>SUM(K94:K103)</f>
        <v>32</v>
      </c>
      <c r="L93" s="270"/>
      <c r="M93" s="271"/>
      <c r="N93" s="272"/>
      <c r="O93" s="271"/>
      <c r="P93" s="273"/>
      <c r="Q93" s="133"/>
      <c r="R93" s="134">
        <f>IF($J93="","",IF($J93&lt;=$L$2,$K93,IF($I93&lt;=$L$2,NETWORKDAYS($I93,$L$2,holiday!$C$3:$C$10)/NETWORKDAYS($I93,$J93,holiday!$C$3:$C$10)*$K93,0)))</f>
        <v>32</v>
      </c>
      <c r="S93" s="134">
        <f t="shared" si="1"/>
        <v>0</v>
      </c>
      <c r="T93" s="134">
        <f t="shared" si="2"/>
        <v>0</v>
      </c>
      <c r="U93" s="135"/>
      <c r="V93" s="133"/>
      <c r="W93" s="133"/>
      <c r="Y93" s="136" t="str">
        <f t="shared" si="53"/>
        <v/>
      </c>
      <c r="Z93" s="137" t="str">
        <f t="shared" si="53"/>
        <v/>
      </c>
      <c r="AA93" s="137" t="str">
        <f t="shared" si="53"/>
        <v/>
      </c>
      <c r="AB93" s="137" t="str">
        <f t="shared" si="53"/>
        <v/>
      </c>
      <c r="AC93" s="137" t="str">
        <f t="shared" si="53"/>
        <v/>
      </c>
      <c r="AD93" s="137" t="str">
        <f t="shared" si="53"/>
        <v/>
      </c>
      <c r="AE93" s="137" t="str">
        <f t="shared" si="53"/>
        <v/>
      </c>
      <c r="AF93" s="137" t="str">
        <f t="shared" si="53"/>
        <v/>
      </c>
      <c r="AG93" s="137" t="str">
        <f t="shared" si="53"/>
        <v/>
      </c>
      <c r="AH93" s="137" t="str">
        <f t="shared" si="53"/>
        <v/>
      </c>
      <c r="AI93" s="137" t="str">
        <f t="shared" si="53"/>
        <v/>
      </c>
      <c r="AJ93" s="137" t="str">
        <f t="shared" si="53"/>
        <v/>
      </c>
      <c r="AK93" s="137" t="str">
        <f t="shared" ref="AK93:AP93" si="61">IF(AK$5&lt;&gt;"周日",IF(AK$5&lt;&gt;"周六",IF($L93="","",IF(AK$4&gt;=$L93,IF(AK$4&lt;=$M93,IF($O93=1,"★",""),""),"")),""),"")</f>
        <v/>
      </c>
      <c r="AL93" s="137" t="str">
        <f t="shared" si="61"/>
        <v/>
      </c>
      <c r="AM93" s="137" t="str">
        <f t="shared" si="61"/>
        <v/>
      </c>
      <c r="AN93" s="137" t="str">
        <f t="shared" si="61"/>
        <v/>
      </c>
      <c r="AO93" s="137" t="str">
        <f t="shared" si="61"/>
        <v/>
      </c>
      <c r="AP93" s="137" t="str">
        <f t="shared" si="61"/>
        <v/>
      </c>
      <c r="AQ93" s="137" t="str">
        <f t="shared" si="54"/>
        <v/>
      </c>
      <c r="AR93" s="137" t="str">
        <f t="shared" si="54"/>
        <v/>
      </c>
      <c r="AS93" s="137" t="str">
        <f t="shared" si="54"/>
        <v/>
      </c>
      <c r="AT93" s="137" t="str">
        <f t="shared" si="54"/>
        <v/>
      </c>
      <c r="AU93" s="137" t="str">
        <f t="shared" si="54"/>
        <v/>
      </c>
      <c r="AV93" s="137" t="str">
        <f t="shared" si="54"/>
        <v/>
      </c>
      <c r="AW93" s="137" t="str">
        <f t="shared" si="54"/>
        <v/>
      </c>
      <c r="AX93" s="137" t="str">
        <f t="shared" si="54"/>
        <v/>
      </c>
      <c r="AY93" s="137" t="str">
        <f t="shared" si="54"/>
        <v/>
      </c>
      <c r="AZ93" s="137" t="str">
        <f t="shared" si="54"/>
        <v/>
      </c>
      <c r="BA93" s="137" t="str">
        <f t="shared" si="54"/>
        <v/>
      </c>
      <c r="BB93" s="137" t="str">
        <f t="shared" si="54"/>
        <v/>
      </c>
      <c r="BC93" s="137" t="str">
        <f t="shared" si="54"/>
        <v/>
      </c>
      <c r="BD93" s="137" t="str">
        <f t="shared" si="54"/>
        <v/>
      </c>
      <c r="BE93" s="137" t="str">
        <f t="shared" si="37"/>
        <v/>
      </c>
      <c r="BF93" s="137" t="str">
        <f t="shared" si="37"/>
        <v/>
      </c>
      <c r="BG93" s="138" t="str">
        <f t="shared" si="7"/>
        <v/>
      </c>
    </row>
    <row r="94" spans="1:59" ht="16.8">
      <c r="A94" s="165">
        <v>5</v>
      </c>
      <c r="B94" s="166">
        <v>2</v>
      </c>
      <c r="C94" s="166">
        <v>1</v>
      </c>
      <c r="D94" s="166"/>
      <c r="E94" s="167"/>
      <c r="F94" s="222" t="s">
        <v>217</v>
      </c>
      <c r="G94" s="225" t="s">
        <v>239</v>
      </c>
      <c r="H94" s="235" t="s">
        <v>303</v>
      </c>
      <c r="I94" s="169">
        <v>43658</v>
      </c>
      <c r="J94" s="169">
        <v>43658</v>
      </c>
      <c r="K94" s="170">
        <v>8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8</v>
      </c>
      <c r="S94" s="134">
        <f>IF($J94="","",IF($L94&lt;=$L$2,$K94*IF($O94&lt;&gt;"",$O94,0),0))</f>
        <v>0</v>
      </c>
      <c r="T94" s="134">
        <f>IF($J94="","",IF($L94&lt;=$L$2,IF($N94&lt;&gt;"",$N94,$K94*IF($O94&lt;&gt;"",$O94,0)),0))</f>
        <v>0</v>
      </c>
      <c r="U94" s="135"/>
      <c r="V94" s="133"/>
      <c r="W94" s="133"/>
      <c r="Y94" s="136" t="str">
        <f t="shared" si="53"/>
        <v/>
      </c>
      <c r="Z94" s="137" t="str">
        <f t="shared" si="53"/>
        <v/>
      </c>
      <c r="AA94" s="137" t="str">
        <f t="shared" si="53"/>
        <v/>
      </c>
      <c r="AB94" s="137" t="str">
        <f t="shared" si="53"/>
        <v/>
      </c>
      <c r="AC94" s="137" t="str">
        <f t="shared" si="53"/>
        <v/>
      </c>
      <c r="AD94" s="137" t="str">
        <f t="shared" si="53"/>
        <v/>
      </c>
      <c r="AE94" s="137" t="str">
        <f t="shared" si="53"/>
        <v/>
      </c>
      <c r="AF94" s="137" t="str">
        <f t="shared" si="53"/>
        <v/>
      </c>
      <c r="AG94" s="137" t="str">
        <f t="shared" si="53"/>
        <v/>
      </c>
      <c r="AH94" s="137" t="str">
        <f t="shared" si="53"/>
        <v/>
      </c>
      <c r="AI94" s="137" t="str">
        <f t="shared" si="53"/>
        <v/>
      </c>
      <c r="AJ94" s="137" t="str">
        <f t="shared" si="53"/>
        <v/>
      </c>
      <c r="AK94" s="137" t="str">
        <f t="shared" si="53"/>
        <v/>
      </c>
      <c r="AL94" s="137" t="str">
        <f t="shared" si="53"/>
        <v/>
      </c>
      <c r="AM94" s="137" t="str">
        <f t="shared" si="53"/>
        <v/>
      </c>
      <c r="AN94" s="137" t="str">
        <f t="shared" si="53"/>
        <v/>
      </c>
      <c r="AO94" s="137" t="str">
        <f t="shared" si="54"/>
        <v/>
      </c>
      <c r="AP94" s="137" t="str">
        <f t="shared" si="54"/>
        <v/>
      </c>
      <c r="AQ94" s="137" t="str">
        <f t="shared" si="54"/>
        <v/>
      </c>
      <c r="AR94" s="137" t="str">
        <f t="shared" si="54"/>
        <v/>
      </c>
      <c r="AS94" s="137" t="str">
        <f t="shared" si="54"/>
        <v/>
      </c>
      <c r="AT94" s="137" t="str">
        <f t="shared" si="54"/>
        <v/>
      </c>
      <c r="AU94" s="137" t="str">
        <f t="shared" si="54"/>
        <v/>
      </c>
      <c r="AV94" s="137" t="str">
        <f t="shared" si="54"/>
        <v/>
      </c>
      <c r="AW94" s="137" t="str">
        <f t="shared" si="54"/>
        <v/>
      </c>
      <c r="AX94" s="137" t="str">
        <f t="shared" si="54"/>
        <v/>
      </c>
      <c r="AY94" s="137" t="str">
        <f t="shared" si="54"/>
        <v/>
      </c>
      <c r="AZ94" s="137" t="str">
        <f t="shared" si="54"/>
        <v/>
      </c>
      <c r="BA94" s="137" t="str">
        <f t="shared" si="54"/>
        <v/>
      </c>
      <c r="BB94" s="137" t="str">
        <f t="shared" si="54"/>
        <v/>
      </c>
      <c r="BC94" s="137" t="str">
        <f t="shared" si="54"/>
        <v/>
      </c>
      <c r="BD94" s="137" t="str">
        <f t="shared" si="54"/>
        <v/>
      </c>
      <c r="BE94" s="137" t="str">
        <f t="shared" si="55"/>
        <v/>
      </c>
      <c r="BF94" s="137" t="str">
        <f t="shared" si="55"/>
        <v/>
      </c>
      <c r="BG94" s="138" t="str">
        <f t="shared" si="55"/>
        <v/>
      </c>
    </row>
    <row r="95" spans="1:59" ht="16.8">
      <c r="A95" s="165">
        <v>5</v>
      </c>
      <c r="B95" s="166">
        <v>2</v>
      </c>
      <c r="C95" s="166">
        <v>2</v>
      </c>
      <c r="D95" s="166"/>
      <c r="E95" s="167"/>
      <c r="F95" s="222" t="s">
        <v>280</v>
      </c>
      <c r="G95" s="225" t="s">
        <v>239</v>
      </c>
      <c r="H95" s="235" t="s">
        <v>303</v>
      </c>
      <c r="I95" s="169">
        <v>43658</v>
      </c>
      <c r="J95" s="169">
        <v>43658</v>
      </c>
      <c r="K95" s="170">
        <v>4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4</v>
      </c>
      <c r="S95" s="134">
        <f t="shared" si="1"/>
        <v>0</v>
      </c>
      <c r="T95" s="134">
        <f t="shared" si="2"/>
        <v>0</v>
      </c>
      <c r="U95" s="135"/>
      <c r="V95" s="133"/>
      <c r="W95" s="133"/>
      <c r="Y95" s="136" t="str">
        <f t="shared" si="53"/>
        <v/>
      </c>
      <c r="Z95" s="137" t="str">
        <f t="shared" si="53"/>
        <v/>
      </c>
      <c r="AA95" s="137" t="str">
        <f t="shared" si="53"/>
        <v/>
      </c>
      <c r="AB95" s="137" t="str">
        <f t="shared" si="53"/>
        <v/>
      </c>
      <c r="AC95" s="137" t="str">
        <f t="shared" si="53"/>
        <v/>
      </c>
      <c r="AD95" s="137" t="str">
        <f t="shared" si="53"/>
        <v/>
      </c>
      <c r="AE95" s="137" t="str">
        <f t="shared" si="53"/>
        <v/>
      </c>
      <c r="AF95" s="137" t="str">
        <f t="shared" si="53"/>
        <v/>
      </c>
      <c r="AG95" s="137" t="str">
        <f t="shared" si="53"/>
        <v/>
      </c>
      <c r="AH95" s="137" t="str">
        <f t="shared" si="53"/>
        <v/>
      </c>
      <c r="AI95" s="137" t="str">
        <f t="shared" si="53"/>
        <v/>
      </c>
      <c r="AJ95" s="137" t="str">
        <f t="shared" si="53"/>
        <v/>
      </c>
      <c r="AK95" s="137" t="str">
        <f t="shared" si="53"/>
        <v/>
      </c>
      <c r="AL95" s="137" t="str">
        <f t="shared" si="53"/>
        <v/>
      </c>
      <c r="AM95" s="137" t="str">
        <f t="shared" si="53"/>
        <v/>
      </c>
      <c r="AN95" s="137" t="str">
        <f t="shared" si="53"/>
        <v/>
      </c>
      <c r="AO95" s="137" t="str">
        <f t="shared" si="54"/>
        <v/>
      </c>
      <c r="AP95" s="137" t="str">
        <f t="shared" si="54"/>
        <v/>
      </c>
      <c r="AQ95" s="137" t="str">
        <f t="shared" si="54"/>
        <v/>
      </c>
      <c r="AR95" s="137" t="str">
        <f t="shared" si="54"/>
        <v/>
      </c>
      <c r="AS95" s="137" t="str">
        <f t="shared" si="54"/>
        <v/>
      </c>
      <c r="AT95" s="137" t="str">
        <f t="shared" si="54"/>
        <v/>
      </c>
      <c r="AU95" s="137" t="str">
        <f t="shared" si="54"/>
        <v/>
      </c>
      <c r="AV95" s="137" t="str">
        <f t="shared" si="54"/>
        <v/>
      </c>
      <c r="AW95" s="137" t="str">
        <f t="shared" si="54"/>
        <v/>
      </c>
      <c r="AX95" s="137" t="str">
        <f t="shared" si="54"/>
        <v/>
      </c>
      <c r="AY95" s="137" t="str">
        <f t="shared" si="54"/>
        <v/>
      </c>
      <c r="AZ95" s="137" t="str">
        <f t="shared" si="54"/>
        <v/>
      </c>
      <c r="BA95" s="137" t="str">
        <f t="shared" si="54"/>
        <v/>
      </c>
      <c r="BB95" s="137" t="str">
        <f t="shared" si="54"/>
        <v/>
      </c>
      <c r="BC95" s="137" t="str">
        <f t="shared" si="54"/>
        <v/>
      </c>
      <c r="BD95" s="137" t="str">
        <f t="shared" si="54"/>
        <v/>
      </c>
      <c r="BE95" s="137" t="str">
        <f t="shared" si="55"/>
        <v/>
      </c>
      <c r="BF95" s="137" t="str">
        <f t="shared" si="55"/>
        <v/>
      </c>
      <c r="BG95" s="138" t="str">
        <f t="shared" si="7"/>
        <v/>
      </c>
    </row>
    <row r="96" spans="1:59" ht="16.8">
      <c r="A96" s="165">
        <v>5</v>
      </c>
      <c r="B96" s="166">
        <v>2</v>
      </c>
      <c r="C96" s="166">
        <v>3</v>
      </c>
      <c r="D96" s="166"/>
      <c r="E96" s="167"/>
      <c r="F96" s="222" t="s">
        <v>213</v>
      </c>
      <c r="G96" s="225" t="s">
        <v>239</v>
      </c>
      <c r="H96" s="235" t="s">
        <v>303</v>
      </c>
      <c r="I96" s="169">
        <v>43658</v>
      </c>
      <c r="J96" s="169">
        <v>43658</v>
      </c>
      <c r="K96" s="170">
        <v>4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4</v>
      </c>
      <c r="S96" s="134">
        <f t="shared" si="1"/>
        <v>0</v>
      </c>
      <c r="T96" s="134">
        <f t="shared" si="2"/>
        <v>0</v>
      </c>
      <c r="U96" s="135"/>
      <c r="V96" s="133"/>
      <c r="W96" s="133"/>
      <c r="Y96" s="136" t="str">
        <f t="shared" si="53"/>
        <v/>
      </c>
      <c r="Z96" s="137" t="str">
        <f t="shared" si="53"/>
        <v/>
      </c>
      <c r="AA96" s="137" t="str">
        <f t="shared" si="53"/>
        <v/>
      </c>
      <c r="AB96" s="137" t="str">
        <f t="shared" si="53"/>
        <v/>
      </c>
      <c r="AC96" s="137" t="str">
        <f t="shared" si="53"/>
        <v/>
      </c>
      <c r="AD96" s="137" t="str">
        <f t="shared" si="53"/>
        <v/>
      </c>
      <c r="AE96" s="137" t="str">
        <f t="shared" si="53"/>
        <v/>
      </c>
      <c r="AF96" s="137" t="str">
        <f t="shared" si="53"/>
        <v/>
      </c>
      <c r="AG96" s="137" t="str">
        <f t="shared" si="53"/>
        <v/>
      </c>
      <c r="AH96" s="137" t="str">
        <f t="shared" si="53"/>
        <v/>
      </c>
      <c r="AI96" s="137" t="str">
        <f t="shared" si="53"/>
        <v/>
      </c>
      <c r="AJ96" s="137" t="str">
        <f t="shared" si="53"/>
        <v/>
      </c>
      <c r="AK96" s="137" t="str">
        <f t="shared" si="53"/>
        <v/>
      </c>
      <c r="AL96" s="137" t="str">
        <f t="shared" si="53"/>
        <v/>
      </c>
      <c r="AM96" s="137" t="str">
        <f t="shared" si="53"/>
        <v/>
      </c>
      <c r="AN96" s="137" t="str">
        <f t="shared" si="53"/>
        <v/>
      </c>
      <c r="AO96" s="137" t="str">
        <f t="shared" si="54"/>
        <v/>
      </c>
      <c r="AP96" s="137" t="str">
        <f t="shared" si="54"/>
        <v/>
      </c>
      <c r="AQ96" s="137" t="str">
        <f t="shared" si="54"/>
        <v/>
      </c>
      <c r="AR96" s="137" t="str">
        <f t="shared" si="54"/>
        <v/>
      </c>
      <c r="AS96" s="137" t="str">
        <f t="shared" si="54"/>
        <v/>
      </c>
      <c r="AT96" s="137" t="str">
        <f t="shared" si="54"/>
        <v/>
      </c>
      <c r="AU96" s="137" t="str">
        <f t="shared" si="54"/>
        <v/>
      </c>
      <c r="AV96" s="137" t="str">
        <f t="shared" si="54"/>
        <v/>
      </c>
      <c r="AW96" s="137" t="str">
        <f t="shared" si="54"/>
        <v/>
      </c>
      <c r="AX96" s="137" t="str">
        <f t="shared" si="54"/>
        <v/>
      </c>
      <c r="AY96" s="137" t="str">
        <f t="shared" si="54"/>
        <v/>
      </c>
      <c r="AZ96" s="137" t="str">
        <f t="shared" si="54"/>
        <v/>
      </c>
      <c r="BA96" s="137" t="str">
        <f t="shared" si="54"/>
        <v/>
      </c>
      <c r="BB96" s="137" t="str">
        <f t="shared" si="54"/>
        <v/>
      </c>
      <c r="BC96" s="137" t="str">
        <f t="shared" si="54"/>
        <v/>
      </c>
      <c r="BD96" s="137" t="str">
        <f t="shared" si="54"/>
        <v/>
      </c>
      <c r="BE96" s="137" t="str">
        <f t="shared" si="55"/>
        <v/>
      </c>
      <c r="BF96" s="137" t="str">
        <f t="shared" si="55"/>
        <v/>
      </c>
      <c r="BG96" s="138" t="str">
        <f t="shared" si="7"/>
        <v/>
      </c>
    </row>
    <row r="97" spans="1:59" ht="16.8">
      <c r="A97" s="165">
        <v>5</v>
      </c>
      <c r="B97" s="166">
        <v>2</v>
      </c>
      <c r="C97" s="166">
        <v>4</v>
      </c>
      <c r="D97" s="166"/>
      <c r="E97" s="167"/>
      <c r="F97" s="222" t="s">
        <v>281</v>
      </c>
      <c r="G97" s="225" t="s">
        <v>239</v>
      </c>
      <c r="H97" s="235" t="s">
        <v>303</v>
      </c>
      <c r="I97" s="169">
        <v>43666</v>
      </c>
      <c r="J97" s="169">
        <v>43667</v>
      </c>
      <c r="K97" s="170">
        <v>2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2</v>
      </c>
      <c r="S97" s="134">
        <f t="shared" si="1"/>
        <v>0</v>
      </c>
      <c r="T97" s="134">
        <f t="shared" si="2"/>
        <v>0</v>
      </c>
      <c r="U97" s="135"/>
      <c r="V97" s="133"/>
      <c r="W97" s="133"/>
      <c r="Y97" s="136" t="str">
        <f t="shared" si="53"/>
        <v/>
      </c>
      <c r="Z97" s="137" t="str">
        <f t="shared" si="53"/>
        <v/>
      </c>
      <c r="AA97" s="137" t="str">
        <f t="shared" si="53"/>
        <v/>
      </c>
      <c r="AB97" s="137" t="str">
        <f t="shared" si="53"/>
        <v/>
      </c>
      <c r="AC97" s="137" t="str">
        <f t="shared" si="53"/>
        <v/>
      </c>
      <c r="AD97" s="137" t="str">
        <f t="shared" si="53"/>
        <v/>
      </c>
      <c r="AE97" s="137" t="str">
        <f t="shared" si="53"/>
        <v/>
      </c>
      <c r="AF97" s="137" t="str">
        <f t="shared" si="53"/>
        <v/>
      </c>
      <c r="AG97" s="137" t="str">
        <f t="shared" si="53"/>
        <v/>
      </c>
      <c r="AH97" s="137" t="str">
        <f t="shared" si="53"/>
        <v/>
      </c>
      <c r="AI97" s="137" t="str">
        <f t="shared" si="53"/>
        <v/>
      </c>
      <c r="AJ97" s="137" t="str">
        <f t="shared" si="53"/>
        <v/>
      </c>
      <c r="AK97" s="137" t="str">
        <f t="shared" si="53"/>
        <v/>
      </c>
      <c r="AL97" s="137" t="str">
        <f t="shared" si="53"/>
        <v/>
      </c>
      <c r="AM97" s="137" t="str">
        <f t="shared" si="53"/>
        <v/>
      </c>
      <c r="AN97" s="137" t="str">
        <f t="shared" si="53"/>
        <v/>
      </c>
      <c r="AO97" s="137" t="str">
        <f t="shared" si="54"/>
        <v/>
      </c>
      <c r="AP97" s="137" t="str">
        <f t="shared" si="54"/>
        <v/>
      </c>
      <c r="AQ97" s="137" t="str">
        <f t="shared" si="54"/>
        <v/>
      </c>
      <c r="AR97" s="137" t="str">
        <f t="shared" si="54"/>
        <v/>
      </c>
      <c r="AS97" s="137" t="str">
        <f t="shared" si="54"/>
        <v/>
      </c>
      <c r="AT97" s="137" t="str">
        <f t="shared" si="54"/>
        <v/>
      </c>
      <c r="AU97" s="137" t="str">
        <f t="shared" si="54"/>
        <v/>
      </c>
      <c r="AV97" s="137" t="str">
        <f t="shared" si="54"/>
        <v/>
      </c>
      <c r="AW97" s="137" t="str">
        <f t="shared" si="54"/>
        <v/>
      </c>
      <c r="AX97" s="137" t="str">
        <f t="shared" si="54"/>
        <v/>
      </c>
      <c r="AY97" s="137" t="str">
        <f t="shared" si="54"/>
        <v/>
      </c>
      <c r="AZ97" s="137" t="str">
        <f t="shared" si="54"/>
        <v/>
      </c>
      <c r="BA97" s="137" t="str">
        <f t="shared" si="54"/>
        <v/>
      </c>
      <c r="BB97" s="137" t="str">
        <f t="shared" si="54"/>
        <v/>
      </c>
      <c r="BC97" s="137" t="str">
        <f t="shared" si="54"/>
        <v/>
      </c>
      <c r="BD97" s="137" t="str">
        <f t="shared" si="54"/>
        <v/>
      </c>
      <c r="BE97" s="137" t="str">
        <f t="shared" si="55"/>
        <v/>
      </c>
      <c r="BF97" s="137" t="str">
        <f t="shared" si="55"/>
        <v/>
      </c>
      <c r="BG97" s="138" t="str">
        <f t="shared" si="7"/>
        <v/>
      </c>
    </row>
    <row r="98" spans="1:59" ht="16.8">
      <c r="A98" s="165">
        <v>5</v>
      </c>
      <c r="B98" s="166">
        <v>2</v>
      </c>
      <c r="C98" s="166">
        <v>5</v>
      </c>
      <c r="D98" s="166"/>
      <c r="E98" s="167"/>
      <c r="F98" s="222" t="s">
        <v>227</v>
      </c>
      <c r="G98" s="225" t="s">
        <v>239</v>
      </c>
      <c r="H98" s="235" t="s">
        <v>303</v>
      </c>
      <c r="I98" s="169">
        <v>43666</v>
      </c>
      <c r="J98" s="169">
        <v>43667</v>
      </c>
      <c r="K98" s="170">
        <v>6</v>
      </c>
      <c r="L98" s="169"/>
      <c r="M98" s="169"/>
      <c r="N98" s="171"/>
      <c r="O98" s="172"/>
      <c r="P98" s="173"/>
      <c r="Q98" s="133"/>
      <c r="R98" s="134"/>
      <c r="S98" s="134">
        <f t="shared" si="1"/>
        <v>0</v>
      </c>
      <c r="T98" s="134">
        <f t="shared" si="2"/>
        <v>0</v>
      </c>
      <c r="U98" s="135"/>
      <c r="V98" s="133"/>
      <c r="W98" s="133"/>
      <c r="Y98" s="136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8"/>
    </row>
    <row r="99" spans="1:59" ht="16.8">
      <c r="A99" s="165">
        <v>5</v>
      </c>
      <c r="B99" s="166">
        <v>1</v>
      </c>
      <c r="C99" s="166">
        <v>6</v>
      </c>
      <c r="D99" s="166"/>
      <c r="E99" s="167"/>
      <c r="F99" s="222" t="s">
        <v>230</v>
      </c>
      <c r="G99" s="225" t="s">
        <v>239</v>
      </c>
      <c r="H99" s="235" t="s">
        <v>303</v>
      </c>
      <c r="I99" s="169">
        <v>43666</v>
      </c>
      <c r="J99" s="169">
        <v>43667</v>
      </c>
      <c r="K99" s="170">
        <v>4</v>
      </c>
      <c r="L99" s="169"/>
      <c r="M99" s="169"/>
      <c r="N99" s="171"/>
      <c r="O99" s="172"/>
      <c r="P99" s="173"/>
      <c r="Q99" s="133"/>
      <c r="R99" s="134">
        <f>IF($J99="","",IF($J99&lt;=$L$2,$K99,IF($I99&lt;=$L$2,NETWORKDAYS($I99,$L$2,holiday!$C$3:$C$10)/NETWORKDAYS($I99,$J99,holiday!$C$3:$C$10)*$K99,0)))</f>
        <v>4</v>
      </c>
      <c r="S99" s="134">
        <f>IF($J99="","",IF($L99&lt;=$L$2,$K99*IF($O99&lt;&gt;"",$O99,0),0))</f>
        <v>0</v>
      </c>
      <c r="T99" s="134">
        <f>IF($J99="","",IF($L99&lt;=$L$2,IF($N99&lt;&gt;"",$N99,$K99*IF($O99&lt;&gt;"",$O99,0)),0))</f>
        <v>0</v>
      </c>
      <c r="U99" s="135"/>
      <c r="V99" s="133"/>
      <c r="W99" s="133"/>
      <c r="Y99" s="136" t="str">
        <f t="shared" ref="Y99:BG99" si="62">IF(Y$5&lt;&gt;"周日",IF(Y$5&lt;&gt;"周六",IF($L99="","",IF(Y$4&gt;=$L99,IF(Y$4&lt;=$M99,IF($O99=1,"★",""),""),"")),""),"")</f>
        <v/>
      </c>
      <c r="Z99" s="137" t="str">
        <f t="shared" si="62"/>
        <v/>
      </c>
      <c r="AA99" s="137" t="str">
        <f t="shared" si="62"/>
        <v/>
      </c>
      <c r="AB99" s="137" t="str">
        <f t="shared" si="62"/>
        <v/>
      </c>
      <c r="AC99" s="137" t="str">
        <f t="shared" si="62"/>
        <v/>
      </c>
      <c r="AD99" s="137" t="str">
        <f t="shared" si="62"/>
        <v/>
      </c>
      <c r="AE99" s="137" t="str">
        <f t="shared" si="62"/>
        <v/>
      </c>
      <c r="AF99" s="137" t="str">
        <f t="shared" si="62"/>
        <v/>
      </c>
      <c r="AG99" s="137" t="str">
        <f t="shared" si="62"/>
        <v/>
      </c>
      <c r="AH99" s="137" t="str">
        <f t="shared" si="62"/>
        <v/>
      </c>
      <c r="AI99" s="137" t="str">
        <f t="shared" si="62"/>
        <v/>
      </c>
      <c r="AJ99" s="137" t="str">
        <f t="shared" si="62"/>
        <v/>
      </c>
      <c r="AK99" s="137" t="str">
        <f t="shared" si="62"/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62"/>
        <v/>
      </c>
      <c r="AR99" s="137" t="str">
        <f t="shared" si="62"/>
        <v/>
      </c>
      <c r="AS99" s="137" t="str">
        <f t="shared" si="62"/>
        <v/>
      </c>
      <c r="AT99" s="137" t="str">
        <f t="shared" si="62"/>
        <v/>
      </c>
      <c r="AU99" s="137" t="str">
        <f t="shared" si="62"/>
        <v/>
      </c>
      <c r="AV99" s="137" t="str">
        <f t="shared" si="62"/>
        <v/>
      </c>
      <c r="AW99" s="137" t="str">
        <f t="shared" si="62"/>
        <v/>
      </c>
      <c r="AX99" s="137" t="str">
        <f t="shared" si="62"/>
        <v/>
      </c>
      <c r="AY99" s="137" t="str">
        <f t="shared" si="62"/>
        <v/>
      </c>
      <c r="AZ99" s="137" t="str">
        <f t="shared" si="62"/>
        <v/>
      </c>
      <c r="BA99" s="137" t="str">
        <f t="shared" si="62"/>
        <v/>
      </c>
      <c r="BB99" s="137" t="str">
        <f t="shared" si="62"/>
        <v/>
      </c>
      <c r="BC99" s="137" t="str">
        <f t="shared" si="62"/>
        <v/>
      </c>
      <c r="BD99" s="137" t="str">
        <f t="shared" si="62"/>
        <v/>
      </c>
      <c r="BE99" s="137" t="str">
        <f t="shared" si="62"/>
        <v/>
      </c>
      <c r="BF99" s="137" t="str">
        <f t="shared" si="62"/>
        <v/>
      </c>
      <c r="BG99" s="138" t="str">
        <f t="shared" si="62"/>
        <v/>
      </c>
    </row>
    <row r="100" spans="1:59" ht="16.8">
      <c r="A100" s="165">
        <v>5</v>
      </c>
      <c r="B100" s="166">
        <v>2</v>
      </c>
      <c r="C100" s="166">
        <v>7</v>
      </c>
      <c r="D100" s="166"/>
      <c r="E100" s="167"/>
      <c r="F100" s="222" t="s">
        <v>215</v>
      </c>
      <c r="G100" s="225" t="s">
        <v>239</v>
      </c>
      <c r="H100" s="235" t="s">
        <v>303</v>
      </c>
      <c r="I100" s="169">
        <v>43666</v>
      </c>
      <c r="J100" s="169">
        <v>43667</v>
      </c>
      <c r="K100" s="170">
        <v>1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1</v>
      </c>
      <c r="S100" s="134">
        <f t="shared" si="1"/>
        <v>0</v>
      </c>
      <c r="T100" s="134">
        <f t="shared" si="2"/>
        <v>0</v>
      </c>
      <c r="U100" s="135"/>
      <c r="V100" s="133"/>
      <c r="W100" s="133"/>
      <c r="Y100" s="136" t="str">
        <f t="shared" ref="Y100:AN110" si="63">IF(Y$5&lt;&gt;"周日",IF(Y$5&lt;&gt;"周六",IF($L100="","",IF(Y$4&gt;=$L100,IF(Y$4&lt;=$M100,IF($O100=1,"★",""),""),"")),""),"")</f>
        <v/>
      </c>
      <c r="Z100" s="137" t="str">
        <f t="shared" si="63"/>
        <v/>
      </c>
      <c r="AA100" s="137" t="str">
        <f t="shared" si="63"/>
        <v/>
      </c>
      <c r="AB100" s="137" t="str">
        <f t="shared" si="63"/>
        <v/>
      </c>
      <c r="AC100" s="137" t="str">
        <f t="shared" si="63"/>
        <v/>
      </c>
      <c r="AD100" s="137" t="str">
        <f t="shared" si="63"/>
        <v/>
      </c>
      <c r="AE100" s="137" t="str">
        <f t="shared" si="63"/>
        <v/>
      </c>
      <c r="AF100" s="137" t="str">
        <f t="shared" si="63"/>
        <v/>
      </c>
      <c r="AG100" s="137" t="str">
        <f t="shared" si="63"/>
        <v/>
      </c>
      <c r="AH100" s="137" t="str">
        <f t="shared" si="63"/>
        <v/>
      </c>
      <c r="AI100" s="137" t="str">
        <f t="shared" si="63"/>
        <v/>
      </c>
      <c r="AJ100" s="137" t="str">
        <f t="shared" si="63"/>
        <v/>
      </c>
      <c r="AK100" s="137" t="str">
        <f t="shared" si="63"/>
        <v/>
      </c>
      <c r="AL100" s="137" t="str">
        <f t="shared" si="63"/>
        <v/>
      </c>
      <c r="AM100" s="137" t="str">
        <f t="shared" si="63"/>
        <v/>
      </c>
      <c r="AN100" s="137" t="str">
        <f t="shared" si="63"/>
        <v/>
      </c>
      <c r="AO100" s="137" t="str">
        <f t="shared" ref="AO100:BD110" si="64">IF(AO$5&lt;&gt;"周日",IF(AO$5&lt;&gt;"周六",IF($L100="","",IF(AO$4&gt;=$L100,IF(AO$4&lt;=$M100,IF($O100=1,"★",""),""),"")),""),"")</f>
        <v/>
      </c>
      <c r="AP100" s="137" t="str">
        <f t="shared" si="64"/>
        <v/>
      </c>
      <c r="AQ100" s="137" t="str">
        <f t="shared" si="64"/>
        <v/>
      </c>
      <c r="AR100" s="137" t="str">
        <f t="shared" si="64"/>
        <v/>
      </c>
      <c r="AS100" s="137" t="str">
        <f t="shared" si="64"/>
        <v/>
      </c>
      <c r="AT100" s="137" t="str">
        <f t="shared" si="64"/>
        <v/>
      </c>
      <c r="AU100" s="137" t="str">
        <f t="shared" si="64"/>
        <v/>
      </c>
      <c r="AV100" s="137" t="str">
        <f t="shared" si="64"/>
        <v/>
      </c>
      <c r="AW100" s="137" t="str">
        <f t="shared" si="64"/>
        <v/>
      </c>
      <c r="AX100" s="137" t="str">
        <f t="shared" si="64"/>
        <v/>
      </c>
      <c r="AY100" s="137" t="str">
        <f t="shared" si="64"/>
        <v/>
      </c>
      <c r="AZ100" s="137" t="str">
        <f t="shared" si="64"/>
        <v/>
      </c>
      <c r="BA100" s="137" t="str">
        <f t="shared" si="64"/>
        <v/>
      </c>
      <c r="BB100" s="137" t="str">
        <f t="shared" si="64"/>
        <v/>
      </c>
      <c r="BC100" s="137" t="str">
        <f t="shared" si="64"/>
        <v/>
      </c>
      <c r="BD100" s="137" t="str">
        <f t="shared" si="64"/>
        <v/>
      </c>
      <c r="BE100" s="137" t="str">
        <f t="shared" ref="BE100:BG110" si="65">IF(BE$5&lt;&gt;"周日",IF(BE$5&lt;&gt;"周六",IF($L100="","",IF(BE$4&gt;=$L100,IF(BE$4&lt;=$M100,IF($O100=1,"★",""),""),"")),""),"")</f>
        <v/>
      </c>
      <c r="BF100" s="137" t="str">
        <f t="shared" si="65"/>
        <v/>
      </c>
      <c r="BG100" s="138" t="str">
        <f t="shared" si="7"/>
        <v/>
      </c>
    </row>
    <row r="101" spans="1:59" ht="16.8">
      <c r="A101" s="165">
        <v>5</v>
      </c>
      <c r="B101" s="166">
        <v>2</v>
      </c>
      <c r="C101" s="166">
        <v>8</v>
      </c>
      <c r="D101" s="166"/>
      <c r="E101" s="167"/>
      <c r="F101" s="222" t="s">
        <v>228</v>
      </c>
      <c r="G101" s="225" t="s">
        <v>239</v>
      </c>
      <c r="H101" s="235" t="s">
        <v>303</v>
      </c>
      <c r="I101" s="169">
        <v>43666</v>
      </c>
      <c r="J101" s="169">
        <v>43667</v>
      </c>
      <c r="K101" s="170">
        <v>2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2</v>
      </c>
      <c r="S101" s="134">
        <f t="shared" si="1"/>
        <v>0</v>
      </c>
      <c r="T101" s="134">
        <f t="shared" si="2"/>
        <v>0</v>
      </c>
      <c r="U101" s="135"/>
      <c r="V101" s="133"/>
      <c r="W101" s="133"/>
      <c r="Y101" s="136" t="str">
        <f t="shared" ref="Y101:AN103" si="66">IF(Y$5&lt;&gt;"周日",IF(Y$5&lt;&gt;"周六",IF($L101="","",IF(Y$4&gt;=$L101,IF(Y$4&lt;=$M101,IF($O101=1,"★",""),""),"")),""),"")</f>
        <v/>
      </c>
      <c r="Z101" s="137" t="str">
        <f t="shared" si="66"/>
        <v/>
      </c>
      <c r="AA101" s="137" t="str">
        <f t="shared" si="66"/>
        <v/>
      </c>
      <c r="AB101" s="137" t="str">
        <f t="shared" si="66"/>
        <v/>
      </c>
      <c r="AC101" s="137" t="str">
        <f t="shared" si="66"/>
        <v/>
      </c>
      <c r="AD101" s="137" t="str">
        <f t="shared" si="66"/>
        <v/>
      </c>
      <c r="AE101" s="137" t="str">
        <f t="shared" si="66"/>
        <v/>
      </c>
      <c r="AF101" s="137" t="str">
        <f t="shared" si="66"/>
        <v/>
      </c>
      <c r="AG101" s="137" t="str">
        <f t="shared" si="66"/>
        <v/>
      </c>
      <c r="AH101" s="137" t="str">
        <f t="shared" si="66"/>
        <v/>
      </c>
      <c r="AI101" s="137" t="str">
        <f t="shared" si="66"/>
        <v/>
      </c>
      <c r="AJ101" s="137" t="str">
        <f t="shared" si="66"/>
        <v/>
      </c>
      <c r="AK101" s="137" t="str">
        <f t="shared" si="66"/>
        <v/>
      </c>
      <c r="AL101" s="137" t="str">
        <f t="shared" si="66"/>
        <v/>
      </c>
      <c r="AM101" s="137" t="str">
        <f t="shared" si="66"/>
        <v/>
      </c>
      <c r="AN101" s="137" t="str">
        <f t="shared" si="66"/>
        <v/>
      </c>
      <c r="AO101" s="137" t="str">
        <f t="shared" ref="AO101:BD103" si="67">IF(AO$5&lt;&gt;"周日",IF(AO$5&lt;&gt;"周六",IF($L101="","",IF(AO$4&gt;=$L101,IF(AO$4&lt;=$M101,IF($O101=1,"★",""),""),"")),""),"")</f>
        <v/>
      </c>
      <c r="AP101" s="137" t="str">
        <f t="shared" si="67"/>
        <v/>
      </c>
      <c r="AQ101" s="137" t="str">
        <f t="shared" si="67"/>
        <v/>
      </c>
      <c r="AR101" s="137" t="str">
        <f t="shared" si="67"/>
        <v/>
      </c>
      <c r="AS101" s="137" t="str">
        <f t="shared" si="67"/>
        <v/>
      </c>
      <c r="AT101" s="137" t="str">
        <f t="shared" si="67"/>
        <v/>
      </c>
      <c r="AU101" s="137" t="str">
        <f t="shared" si="67"/>
        <v/>
      </c>
      <c r="AV101" s="137" t="str">
        <f t="shared" si="67"/>
        <v/>
      </c>
      <c r="AW101" s="137" t="str">
        <f t="shared" si="67"/>
        <v/>
      </c>
      <c r="AX101" s="137" t="str">
        <f t="shared" si="67"/>
        <v/>
      </c>
      <c r="AY101" s="137" t="str">
        <f t="shared" si="67"/>
        <v/>
      </c>
      <c r="AZ101" s="137" t="str">
        <f t="shared" si="67"/>
        <v/>
      </c>
      <c r="BA101" s="137" t="str">
        <f t="shared" si="67"/>
        <v/>
      </c>
      <c r="BB101" s="137" t="str">
        <f t="shared" si="67"/>
        <v/>
      </c>
      <c r="BC101" s="137" t="str">
        <f t="shared" si="67"/>
        <v/>
      </c>
      <c r="BD101" s="137" t="str">
        <f t="shared" si="67"/>
        <v/>
      </c>
      <c r="BE101" s="137" t="str">
        <f t="shared" si="65"/>
        <v/>
      </c>
      <c r="BF101" s="137" t="str">
        <f t="shared" si="65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9</v>
      </c>
      <c r="D102" s="166"/>
      <c r="E102" s="167"/>
      <c r="F102" s="222" t="s">
        <v>229</v>
      </c>
      <c r="G102" s="225" t="s">
        <v>239</v>
      </c>
      <c r="H102" s="235" t="s">
        <v>303</v>
      </c>
      <c r="I102" s="169">
        <v>43666</v>
      </c>
      <c r="J102" s="169">
        <v>43667</v>
      </c>
      <c r="K102" s="170">
        <v>1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1</v>
      </c>
      <c r="S102" s="134">
        <f t="shared" si="1"/>
        <v>0</v>
      </c>
      <c r="T102" s="134">
        <f t="shared" si="2"/>
        <v>0</v>
      </c>
      <c r="U102" s="135"/>
      <c r="V102" s="133"/>
      <c r="W102" s="133"/>
      <c r="Y102" s="136" t="str">
        <f t="shared" si="66"/>
        <v/>
      </c>
      <c r="Z102" s="137" t="str">
        <f t="shared" si="66"/>
        <v/>
      </c>
      <c r="AA102" s="137" t="str">
        <f t="shared" si="66"/>
        <v/>
      </c>
      <c r="AB102" s="137" t="str">
        <f t="shared" si="66"/>
        <v/>
      </c>
      <c r="AC102" s="137" t="str">
        <f t="shared" si="66"/>
        <v/>
      </c>
      <c r="AD102" s="137" t="str">
        <f t="shared" si="66"/>
        <v/>
      </c>
      <c r="AE102" s="137" t="str">
        <f t="shared" si="66"/>
        <v/>
      </c>
      <c r="AF102" s="137" t="str">
        <f t="shared" si="66"/>
        <v/>
      </c>
      <c r="AG102" s="137" t="str">
        <f t="shared" si="66"/>
        <v/>
      </c>
      <c r="AH102" s="137" t="str">
        <f t="shared" si="66"/>
        <v/>
      </c>
      <c r="AI102" s="137" t="str">
        <f t="shared" si="66"/>
        <v/>
      </c>
      <c r="AJ102" s="137" t="str">
        <f t="shared" si="66"/>
        <v/>
      </c>
      <c r="AK102" s="137" t="str">
        <f t="shared" si="66"/>
        <v/>
      </c>
      <c r="AL102" s="137" t="str">
        <f t="shared" si="66"/>
        <v/>
      </c>
      <c r="AM102" s="137" t="str">
        <f t="shared" si="66"/>
        <v/>
      </c>
      <c r="AN102" s="137" t="str">
        <f t="shared" si="66"/>
        <v/>
      </c>
      <c r="AO102" s="137" t="str">
        <f t="shared" si="67"/>
        <v/>
      </c>
      <c r="AP102" s="137" t="str">
        <f t="shared" si="67"/>
        <v/>
      </c>
      <c r="AQ102" s="137" t="str">
        <f t="shared" si="67"/>
        <v/>
      </c>
      <c r="AR102" s="137" t="str">
        <f t="shared" si="67"/>
        <v/>
      </c>
      <c r="AS102" s="137" t="str">
        <f t="shared" si="67"/>
        <v/>
      </c>
      <c r="AT102" s="137" t="str">
        <f t="shared" si="67"/>
        <v/>
      </c>
      <c r="AU102" s="137" t="str">
        <f t="shared" si="67"/>
        <v/>
      </c>
      <c r="AV102" s="137" t="str">
        <f t="shared" si="67"/>
        <v/>
      </c>
      <c r="AW102" s="137" t="str">
        <f t="shared" si="67"/>
        <v/>
      </c>
      <c r="AX102" s="137" t="str">
        <f t="shared" si="67"/>
        <v/>
      </c>
      <c r="AY102" s="137" t="str">
        <f t="shared" si="67"/>
        <v/>
      </c>
      <c r="AZ102" s="137" t="str">
        <f t="shared" si="67"/>
        <v/>
      </c>
      <c r="BA102" s="137" t="str">
        <f t="shared" si="67"/>
        <v/>
      </c>
      <c r="BB102" s="137" t="str">
        <f t="shared" si="67"/>
        <v/>
      </c>
      <c r="BC102" s="137" t="str">
        <f t="shared" si="67"/>
        <v/>
      </c>
      <c r="BD102" s="137" t="str">
        <f t="shared" si="67"/>
        <v/>
      </c>
      <c r="BE102" s="137" t="str">
        <f t="shared" si="65"/>
        <v/>
      </c>
      <c r="BF102" s="137" t="str">
        <f t="shared" si="65"/>
        <v/>
      </c>
      <c r="BG102" s="138" t="str">
        <f t="shared" si="7"/>
        <v/>
      </c>
    </row>
    <row r="103" spans="1:59" ht="16.8">
      <c r="A103" s="165">
        <v>5</v>
      </c>
      <c r="B103" s="166">
        <v>2</v>
      </c>
      <c r="C103" s="166">
        <v>10</v>
      </c>
      <c r="D103" s="166"/>
      <c r="E103" s="167"/>
      <c r="F103" s="222"/>
      <c r="G103" s="225"/>
      <c r="H103" s="226"/>
      <c r="I103" s="169"/>
      <c r="J103" s="169"/>
      <c r="K103" s="170"/>
      <c r="L103" s="169"/>
      <c r="M103" s="169"/>
      <c r="N103" s="171"/>
      <c r="O103" s="172"/>
      <c r="P103" s="173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1"/>
        <v/>
      </c>
      <c r="T103" s="134" t="str">
        <f t="shared" si="2"/>
        <v/>
      </c>
      <c r="U103" s="135"/>
      <c r="V103" s="133"/>
      <c r="W103" s="133"/>
      <c r="Y103" s="136" t="str">
        <f t="shared" si="66"/>
        <v/>
      </c>
      <c r="Z103" s="137" t="str">
        <f t="shared" si="66"/>
        <v/>
      </c>
      <c r="AA103" s="137" t="str">
        <f t="shared" si="66"/>
        <v/>
      </c>
      <c r="AB103" s="137" t="str">
        <f t="shared" si="66"/>
        <v/>
      </c>
      <c r="AC103" s="137" t="str">
        <f t="shared" si="66"/>
        <v/>
      </c>
      <c r="AD103" s="137" t="str">
        <f t="shared" si="66"/>
        <v/>
      </c>
      <c r="AE103" s="137" t="str">
        <f t="shared" si="66"/>
        <v/>
      </c>
      <c r="AF103" s="137" t="str">
        <f t="shared" si="66"/>
        <v/>
      </c>
      <c r="AG103" s="137" t="str">
        <f t="shared" si="66"/>
        <v/>
      </c>
      <c r="AH103" s="137" t="str">
        <f t="shared" si="66"/>
        <v/>
      </c>
      <c r="AI103" s="137" t="str">
        <f t="shared" si="66"/>
        <v/>
      </c>
      <c r="AJ103" s="137" t="str">
        <f t="shared" si="66"/>
        <v/>
      </c>
      <c r="AK103" s="137" t="str">
        <f t="shared" si="66"/>
        <v/>
      </c>
      <c r="AL103" s="137" t="str">
        <f t="shared" si="66"/>
        <v/>
      </c>
      <c r="AM103" s="137" t="str">
        <f t="shared" si="66"/>
        <v/>
      </c>
      <c r="AN103" s="137" t="str">
        <f t="shared" si="66"/>
        <v/>
      </c>
      <c r="AO103" s="137" t="str">
        <f t="shared" si="67"/>
        <v/>
      </c>
      <c r="AP103" s="137" t="str">
        <f t="shared" si="67"/>
        <v/>
      </c>
      <c r="AQ103" s="137" t="str">
        <f t="shared" si="67"/>
        <v/>
      </c>
      <c r="AR103" s="137" t="str">
        <f t="shared" si="67"/>
        <v/>
      </c>
      <c r="AS103" s="137" t="str">
        <f t="shared" si="67"/>
        <v/>
      </c>
      <c r="AT103" s="137" t="str">
        <f t="shared" si="67"/>
        <v/>
      </c>
      <c r="AU103" s="137" t="str">
        <f t="shared" si="67"/>
        <v/>
      </c>
      <c r="AV103" s="137" t="str">
        <f t="shared" si="67"/>
        <v/>
      </c>
      <c r="AW103" s="137" t="str">
        <f t="shared" si="67"/>
        <v/>
      </c>
      <c r="AX103" s="137" t="str">
        <f t="shared" si="67"/>
        <v/>
      </c>
      <c r="AY103" s="137" t="str">
        <f t="shared" si="67"/>
        <v/>
      </c>
      <c r="AZ103" s="137" t="str">
        <f t="shared" si="67"/>
        <v/>
      </c>
      <c r="BA103" s="137" t="str">
        <f t="shared" si="67"/>
        <v/>
      </c>
      <c r="BB103" s="137" t="str">
        <f t="shared" si="67"/>
        <v/>
      </c>
      <c r="BC103" s="137" t="str">
        <f t="shared" si="67"/>
        <v/>
      </c>
      <c r="BD103" s="137" t="str">
        <f t="shared" si="67"/>
        <v/>
      </c>
      <c r="BE103" s="137" t="str">
        <f t="shared" si="65"/>
        <v/>
      </c>
      <c r="BF103" s="137" t="str">
        <f t="shared" si="65"/>
        <v/>
      </c>
      <c r="BG103" s="138" t="str">
        <f t="shared" si="65"/>
        <v/>
      </c>
    </row>
    <row r="104" spans="1:59" ht="16.8">
      <c r="A104" s="251">
        <v>6</v>
      </c>
      <c r="B104" s="252"/>
      <c r="C104" s="252"/>
      <c r="D104" s="252"/>
      <c r="E104" s="253"/>
      <c r="F104" s="254" t="s">
        <v>193</v>
      </c>
      <c r="G104" s="255"/>
      <c r="H104" s="256"/>
      <c r="I104" s="257">
        <v>43647</v>
      </c>
      <c r="J104" s="257">
        <v>43658</v>
      </c>
      <c r="K104" s="258"/>
      <c r="L104" s="259"/>
      <c r="M104" s="260"/>
      <c r="N104" s="261"/>
      <c r="O104" s="260"/>
      <c r="P104" s="262"/>
      <c r="Q104" s="133"/>
      <c r="R104" s="134">
        <f>IF($J104="","",IF($J104&lt;=$L$2,$K104,IF($I104&lt;=$L$2,NETWORKDAYS($I104,$L$2,holiday!$C$3:$C$10)/NETWORKDAYS($I104,$J104,holiday!$C$3:$C$10)*$K104,0)))</f>
        <v>0</v>
      </c>
      <c r="S104" s="134">
        <f t="shared" si="1"/>
        <v>0</v>
      </c>
      <c r="T104" s="134">
        <f t="shared" si="2"/>
        <v>0</v>
      </c>
      <c r="U104" s="135"/>
      <c r="V104" s="133"/>
      <c r="W104" s="133"/>
      <c r="Y104" s="136" t="str">
        <f t="shared" si="63"/>
        <v/>
      </c>
      <c r="Z104" s="137" t="str">
        <f t="shared" si="63"/>
        <v/>
      </c>
      <c r="AA104" s="137" t="str">
        <f t="shared" si="63"/>
        <v/>
      </c>
      <c r="AB104" s="137" t="str">
        <f t="shared" si="63"/>
        <v/>
      </c>
      <c r="AC104" s="137" t="str">
        <f t="shared" si="63"/>
        <v/>
      </c>
      <c r="AD104" s="137" t="str">
        <f t="shared" si="63"/>
        <v/>
      </c>
      <c r="AE104" s="137" t="str">
        <f t="shared" si="63"/>
        <v/>
      </c>
      <c r="AF104" s="137" t="str">
        <f t="shared" si="63"/>
        <v/>
      </c>
      <c r="AG104" s="137" t="str">
        <f t="shared" si="63"/>
        <v/>
      </c>
      <c r="AH104" s="137" t="str">
        <f t="shared" si="63"/>
        <v/>
      </c>
      <c r="AI104" s="137" t="str">
        <f t="shared" si="63"/>
        <v/>
      </c>
      <c r="AJ104" s="137" t="str">
        <f t="shared" si="63"/>
        <v/>
      </c>
      <c r="AK104" s="137" t="str">
        <f t="shared" si="63"/>
        <v/>
      </c>
      <c r="AL104" s="137" t="str">
        <f t="shared" si="63"/>
        <v/>
      </c>
      <c r="AM104" s="137" t="str">
        <f t="shared" si="63"/>
        <v/>
      </c>
      <c r="AN104" s="137" t="str">
        <f t="shared" si="63"/>
        <v/>
      </c>
      <c r="AO104" s="137" t="str">
        <f t="shared" si="64"/>
        <v/>
      </c>
      <c r="AP104" s="137" t="str">
        <f t="shared" si="64"/>
        <v/>
      </c>
      <c r="AQ104" s="137" t="str">
        <f t="shared" si="64"/>
        <v/>
      </c>
      <c r="AR104" s="137" t="str">
        <f t="shared" si="64"/>
        <v/>
      </c>
      <c r="AS104" s="137" t="str">
        <f t="shared" si="64"/>
        <v/>
      </c>
      <c r="AT104" s="137" t="str">
        <f t="shared" si="64"/>
        <v/>
      </c>
      <c r="AU104" s="137" t="str">
        <f t="shared" si="64"/>
        <v/>
      </c>
      <c r="AV104" s="137" t="str">
        <f t="shared" si="64"/>
        <v/>
      </c>
      <c r="AW104" s="137" t="str">
        <f t="shared" si="64"/>
        <v/>
      </c>
      <c r="AX104" s="137" t="str">
        <f t="shared" si="64"/>
        <v/>
      </c>
      <c r="AY104" s="137" t="str">
        <f t="shared" si="64"/>
        <v/>
      </c>
      <c r="AZ104" s="137" t="str">
        <f t="shared" si="64"/>
        <v/>
      </c>
      <c r="BA104" s="137" t="str">
        <f t="shared" si="64"/>
        <v/>
      </c>
      <c r="BB104" s="137" t="str">
        <f t="shared" si="64"/>
        <v/>
      </c>
      <c r="BC104" s="137" t="str">
        <f t="shared" si="64"/>
        <v/>
      </c>
      <c r="BD104" s="137" t="str">
        <f t="shared" si="64"/>
        <v/>
      </c>
      <c r="BE104" s="137" t="str">
        <f t="shared" si="65"/>
        <v/>
      </c>
      <c r="BF104" s="137" t="str">
        <f t="shared" si="65"/>
        <v/>
      </c>
      <c r="BG104" s="138" t="str">
        <f t="shared" si="65"/>
        <v/>
      </c>
    </row>
    <row r="105" spans="1:59" ht="16.8">
      <c r="A105" s="165">
        <v>6</v>
      </c>
      <c r="B105" s="166">
        <v>1</v>
      </c>
      <c r="C105" s="166"/>
      <c r="D105" s="166"/>
      <c r="E105" s="167"/>
      <c r="F105" s="215" t="s">
        <v>216</v>
      </c>
      <c r="G105" s="225" t="s">
        <v>238</v>
      </c>
      <c r="H105" s="226" t="s">
        <v>250</v>
      </c>
      <c r="I105" s="169">
        <v>43667</v>
      </c>
      <c r="J105" s="169">
        <v>43667</v>
      </c>
      <c r="K105" s="170"/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0</v>
      </c>
      <c r="S105" s="134">
        <f t="shared" si="1"/>
        <v>0</v>
      </c>
      <c r="T105" s="134">
        <f t="shared" si="2"/>
        <v>0</v>
      </c>
      <c r="U105" s="135"/>
      <c r="V105" s="133"/>
      <c r="W105" s="133"/>
      <c r="Y105" s="136" t="str">
        <f t="shared" si="63"/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4"/>
        <v/>
      </c>
      <c r="AP105" s="137" t="str">
        <f t="shared" si="64"/>
        <v/>
      </c>
      <c r="AQ105" s="137" t="str">
        <f t="shared" si="64"/>
        <v/>
      </c>
      <c r="AR105" s="137" t="str">
        <f t="shared" si="64"/>
        <v/>
      </c>
      <c r="AS105" s="137" t="str">
        <f t="shared" si="64"/>
        <v/>
      </c>
      <c r="AT105" s="137" t="str">
        <f t="shared" si="64"/>
        <v/>
      </c>
      <c r="AU105" s="137" t="str">
        <f t="shared" si="64"/>
        <v/>
      </c>
      <c r="AV105" s="137" t="str">
        <f t="shared" si="64"/>
        <v/>
      </c>
      <c r="AW105" s="137" t="str">
        <f t="shared" si="64"/>
        <v/>
      </c>
      <c r="AX105" s="137" t="str">
        <f t="shared" si="64"/>
        <v/>
      </c>
      <c r="AY105" s="137" t="str">
        <f t="shared" si="64"/>
        <v/>
      </c>
      <c r="AZ105" s="137" t="str">
        <f t="shared" si="64"/>
        <v/>
      </c>
      <c r="BA105" s="137" t="str">
        <f t="shared" si="64"/>
        <v/>
      </c>
      <c r="BB105" s="137" t="str">
        <f t="shared" si="64"/>
        <v/>
      </c>
      <c r="BC105" s="137" t="str">
        <f t="shared" si="64"/>
        <v/>
      </c>
      <c r="BD105" s="137" t="str">
        <f t="shared" si="64"/>
        <v/>
      </c>
      <c r="BE105" s="137" t="str">
        <f t="shared" si="65"/>
        <v/>
      </c>
      <c r="BF105" s="137" t="str">
        <f t="shared" si="65"/>
        <v/>
      </c>
      <c r="BG105" s="138" t="str">
        <f t="shared" si="65"/>
        <v/>
      </c>
    </row>
    <row r="106" spans="1:59" ht="16.8">
      <c r="A106" s="165">
        <v>6</v>
      </c>
      <c r="B106" s="166">
        <v>2</v>
      </c>
      <c r="C106" s="166"/>
      <c r="D106" s="166"/>
      <c r="E106" s="167"/>
      <c r="F106" s="215" t="s">
        <v>214</v>
      </c>
      <c r="G106" s="225" t="s">
        <v>238</v>
      </c>
      <c r="H106" s="226" t="s">
        <v>282</v>
      </c>
      <c r="I106" s="169">
        <v>43667</v>
      </c>
      <c r="J106" s="169">
        <v>43667</v>
      </c>
      <c r="K106" s="170"/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0</v>
      </c>
      <c r="S106" s="134">
        <f t="shared" si="1"/>
        <v>0</v>
      </c>
      <c r="T106" s="134">
        <f t="shared" si="2"/>
        <v>0</v>
      </c>
      <c r="U106" s="135"/>
      <c r="V106" s="133"/>
      <c r="W106" s="133"/>
      <c r="Y106" s="136" t="str">
        <f t="shared" si="63"/>
        <v/>
      </c>
      <c r="Z106" s="137" t="str">
        <f t="shared" si="63"/>
        <v/>
      </c>
      <c r="AA106" s="137" t="str">
        <f t="shared" si="63"/>
        <v/>
      </c>
      <c r="AB106" s="137" t="str">
        <f t="shared" si="63"/>
        <v/>
      </c>
      <c r="AC106" s="137" t="str">
        <f t="shared" si="63"/>
        <v/>
      </c>
      <c r="AD106" s="137" t="str">
        <f t="shared" si="63"/>
        <v/>
      </c>
      <c r="AE106" s="137" t="str">
        <f t="shared" si="63"/>
        <v/>
      </c>
      <c r="AF106" s="137" t="str">
        <f t="shared" si="63"/>
        <v/>
      </c>
      <c r="AG106" s="137" t="str">
        <f t="shared" si="63"/>
        <v/>
      </c>
      <c r="AH106" s="137" t="str">
        <f t="shared" si="63"/>
        <v/>
      </c>
      <c r="AI106" s="137" t="str">
        <f t="shared" si="63"/>
        <v/>
      </c>
      <c r="AJ106" s="137" t="str">
        <f t="shared" si="63"/>
        <v/>
      </c>
      <c r="AK106" s="137" t="str">
        <f t="shared" si="63"/>
        <v/>
      </c>
      <c r="AL106" s="137" t="str">
        <f t="shared" si="63"/>
        <v/>
      </c>
      <c r="AM106" s="137" t="str">
        <f t="shared" si="63"/>
        <v/>
      </c>
      <c r="AN106" s="137" t="str">
        <f t="shared" si="63"/>
        <v/>
      </c>
      <c r="AO106" s="137" t="str">
        <f t="shared" si="64"/>
        <v/>
      </c>
      <c r="AP106" s="137" t="str">
        <f t="shared" si="64"/>
        <v/>
      </c>
      <c r="AQ106" s="137" t="str">
        <f t="shared" si="64"/>
        <v/>
      </c>
      <c r="AR106" s="137" t="str">
        <f t="shared" si="64"/>
        <v/>
      </c>
      <c r="AS106" s="137" t="str">
        <f t="shared" si="64"/>
        <v/>
      </c>
      <c r="AT106" s="137" t="str">
        <f t="shared" si="64"/>
        <v/>
      </c>
      <c r="AU106" s="137" t="str">
        <f t="shared" si="64"/>
        <v/>
      </c>
      <c r="AV106" s="137" t="str">
        <f t="shared" si="64"/>
        <v/>
      </c>
      <c r="AW106" s="137" t="str">
        <f t="shared" si="64"/>
        <v/>
      </c>
      <c r="AX106" s="137" t="str">
        <f t="shared" si="64"/>
        <v/>
      </c>
      <c r="AY106" s="137" t="str">
        <f t="shared" si="64"/>
        <v/>
      </c>
      <c r="AZ106" s="137" t="str">
        <f t="shared" si="64"/>
        <v/>
      </c>
      <c r="BA106" s="137" t="str">
        <f t="shared" si="64"/>
        <v/>
      </c>
      <c r="BB106" s="137" t="str">
        <f t="shared" si="64"/>
        <v/>
      </c>
      <c r="BC106" s="137" t="str">
        <f t="shared" si="64"/>
        <v/>
      </c>
      <c r="BD106" s="137" t="str">
        <f t="shared" si="64"/>
        <v/>
      </c>
      <c r="BE106" s="137" t="str">
        <f t="shared" si="65"/>
        <v/>
      </c>
      <c r="BF106" s="137" t="str">
        <f t="shared" si="65"/>
        <v/>
      </c>
      <c r="BG106" s="138" t="str">
        <f t="shared" si="65"/>
        <v/>
      </c>
    </row>
    <row r="107" spans="1:59" ht="16.8">
      <c r="A107" s="165">
        <v>6</v>
      </c>
      <c r="B107" s="166">
        <v>3</v>
      </c>
      <c r="C107" s="166"/>
      <c r="D107" s="166"/>
      <c r="E107" s="167"/>
      <c r="F107" s="215"/>
      <c r="G107" s="225"/>
      <c r="H107" s="226"/>
      <c r="I107" s="169"/>
      <c r="J107" s="169"/>
      <c r="K107" s="170"/>
      <c r="L107" s="169"/>
      <c r="M107" s="169"/>
      <c r="N107" s="171"/>
      <c r="O107" s="172"/>
      <c r="P107" s="173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1"/>
        <v/>
      </c>
      <c r="T107" s="134" t="str">
        <f t="shared" si="2"/>
        <v/>
      </c>
      <c r="U107" s="135"/>
      <c r="V107" s="133"/>
      <c r="W107" s="133"/>
      <c r="Y107" s="136" t="str">
        <f t="shared" si="63"/>
        <v/>
      </c>
      <c r="Z107" s="137" t="str">
        <f t="shared" si="63"/>
        <v/>
      </c>
      <c r="AA107" s="137" t="str">
        <f t="shared" si="63"/>
        <v/>
      </c>
      <c r="AB107" s="137" t="str">
        <f t="shared" si="63"/>
        <v/>
      </c>
      <c r="AC107" s="137" t="str">
        <f t="shared" si="63"/>
        <v/>
      </c>
      <c r="AD107" s="137" t="str">
        <f t="shared" si="63"/>
        <v/>
      </c>
      <c r="AE107" s="137" t="str">
        <f t="shared" si="63"/>
        <v/>
      </c>
      <c r="AF107" s="137" t="str">
        <f t="shared" si="63"/>
        <v/>
      </c>
      <c r="AG107" s="137" t="str">
        <f t="shared" si="63"/>
        <v/>
      </c>
      <c r="AH107" s="137" t="str">
        <f t="shared" si="63"/>
        <v/>
      </c>
      <c r="AI107" s="137" t="str">
        <f t="shared" si="63"/>
        <v/>
      </c>
      <c r="AJ107" s="137" t="str">
        <f t="shared" si="63"/>
        <v/>
      </c>
      <c r="AK107" s="137" t="str">
        <f t="shared" si="63"/>
        <v/>
      </c>
      <c r="AL107" s="137" t="str">
        <f t="shared" si="63"/>
        <v/>
      </c>
      <c r="AM107" s="137" t="str">
        <f t="shared" si="63"/>
        <v/>
      </c>
      <c r="AN107" s="137" t="str">
        <f t="shared" si="63"/>
        <v/>
      </c>
      <c r="AO107" s="137" t="str">
        <f t="shared" si="64"/>
        <v/>
      </c>
      <c r="AP107" s="137" t="str">
        <f t="shared" si="64"/>
        <v/>
      </c>
      <c r="AQ107" s="137" t="str">
        <f t="shared" si="64"/>
        <v/>
      </c>
      <c r="AR107" s="137" t="str">
        <f t="shared" si="64"/>
        <v/>
      </c>
      <c r="AS107" s="137" t="str">
        <f t="shared" si="64"/>
        <v/>
      </c>
      <c r="AT107" s="137" t="str">
        <f t="shared" si="64"/>
        <v/>
      </c>
      <c r="AU107" s="137" t="str">
        <f t="shared" si="64"/>
        <v/>
      </c>
      <c r="AV107" s="137" t="str">
        <f t="shared" si="64"/>
        <v/>
      </c>
      <c r="AW107" s="137" t="str">
        <f t="shared" si="64"/>
        <v/>
      </c>
      <c r="AX107" s="137" t="str">
        <f t="shared" si="64"/>
        <v/>
      </c>
      <c r="AY107" s="137" t="str">
        <f t="shared" si="64"/>
        <v/>
      </c>
      <c r="AZ107" s="137" t="str">
        <f t="shared" si="64"/>
        <v/>
      </c>
      <c r="BA107" s="137" t="str">
        <f t="shared" si="64"/>
        <v/>
      </c>
      <c r="BB107" s="137" t="str">
        <f t="shared" si="64"/>
        <v/>
      </c>
      <c r="BC107" s="137" t="str">
        <f t="shared" si="64"/>
        <v/>
      </c>
      <c r="BD107" s="137" t="str">
        <f t="shared" si="64"/>
        <v/>
      </c>
      <c r="BE107" s="137" t="str">
        <f t="shared" si="65"/>
        <v/>
      </c>
      <c r="BF107" s="137" t="str">
        <f t="shared" si="65"/>
        <v/>
      </c>
      <c r="BG107" s="138" t="str">
        <f t="shared" si="65"/>
        <v/>
      </c>
    </row>
    <row r="108" spans="1:59" ht="16.8">
      <c r="A108" s="251">
        <v>7</v>
      </c>
      <c r="B108" s="252"/>
      <c r="C108" s="252"/>
      <c r="D108" s="252"/>
      <c r="E108" s="253"/>
      <c r="F108" s="254" t="s">
        <v>194</v>
      </c>
      <c r="G108" s="255"/>
      <c r="H108" s="256"/>
      <c r="I108" s="257">
        <v>43647</v>
      </c>
      <c r="J108" s="257">
        <v>43661</v>
      </c>
      <c r="K108" s="258"/>
      <c r="L108" s="259"/>
      <c r="M108" s="260"/>
      <c r="N108" s="261"/>
      <c r="O108" s="260"/>
      <c r="P108" s="262"/>
      <c r="Q108" s="133"/>
      <c r="R108" s="134">
        <f>IF($J108="","",IF($J108&lt;=$L$2,$K108,IF($I108&lt;=$L$2,NETWORKDAYS($I108,$L$2,holiday!$C$3:$C$10)/NETWORKDAYS($I108,$J108,holiday!$C$3:$C$10)*$K108,0)))</f>
        <v>0</v>
      </c>
      <c r="S108" s="134">
        <f t="shared" si="1"/>
        <v>0</v>
      </c>
      <c r="T108" s="134">
        <f t="shared" si="2"/>
        <v>0</v>
      </c>
      <c r="U108" s="135"/>
      <c r="V108" s="133"/>
      <c r="W108" s="133"/>
      <c r="Y108" s="136" t="str">
        <f t="shared" si="63"/>
        <v/>
      </c>
      <c r="Z108" s="137" t="str">
        <f t="shared" si="63"/>
        <v/>
      </c>
      <c r="AA108" s="137" t="str">
        <f t="shared" si="63"/>
        <v/>
      </c>
      <c r="AB108" s="137" t="str">
        <f t="shared" si="63"/>
        <v/>
      </c>
      <c r="AC108" s="137" t="str">
        <f t="shared" si="63"/>
        <v/>
      </c>
      <c r="AD108" s="137" t="str">
        <f t="shared" si="63"/>
        <v/>
      </c>
      <c r="AE108" s="137" t="str">
        <f t="shared" si="63"/>
        <v/>
      </c>
      <c r="AF108" s="137" t="str">
        <f t="shared" si="63"/>
        <v/>
      </c>
      <c r="AG108" s="137" t="str">
        <f t="shared" si="63"/>
        <v/>
      </c>
      <c r="AH108" s="137" t="str">
        <f t="shared" si="63"/>
        <v/>
      </c>
      <c r="AI108" s="137" t="str">
        <f t="shared" si="63"/>
        <v/>
      </c>
      <c r="AJ108" s="137" t="str">
        <f t="shared" si="63"/>
        <v/>
      </c>
      <c r="AK108" s="137" t="str">
        <f t="shared" si="63"/>
        <v/>
      </c>
      <c r="AL108" s="137" t="str">
        <f t="shared" si="63"/>
        <v/>
      </c>
      <c r="AM108" s="137" t="str">
        <f t="shared" si="63"/>
        <v/>
      </c>
      <c r="AN108" s="137" t="str">
        <f t="shared" si="63"/>
        <v/>
      </c>
      <c r="AO108" s="137" t="str">
        <f t="shared" si="64"/>
        <v/>
      </c>
      <c r="AP108" s="137" t="str">
        <f t="shared" si="64"/>
        <v/>
      </c>
      <c r="AQ108" s="137" t="str">
        <f t="shared" si="64"/>
        <v/>
      </c>
      <c r="AR108" s="137" t="str">
        <f t="shared" si="64"/>
        <v/>
      </c>
      <c r="AS108" s="137" t="str">
        <f t="shared" si="64"/>
        <v/>
      </c>
      <c r="AT108" s="137" t="str">
        <f t="shared" si="64"/>
        <v/>
      </c>
      <c r="AU108" s="137" t="str">
        <f t="shared" si="64"/>
        <v/>
      </c>
      <c r="AV108" s="137" t="str">
        <f t="shared" si="64"/>
        <v/>
      </c>
      <c r="AW108" s="137" t="str">
        <f t="shared" si="64"/>
        <v/>
      </c>
      <c r="AX108" s="137" t="str">
        <f t="shared" si="64"/>
        <v/>
      </c>
      <c r="AY108" s="137" t="str">
        <f t="shared" si="64"/>
        <v/>
      </c>
      <c r="AZ108" s="137" t="str">
        <f t="shared" si="64"/>
        <v/>
      </c>
      <c r="BA108" s="137" t="str">
        <f t="shared" si="64"/>
        <v/>
      </c>
      <c r="BB108" s="137" t="str">
        <f t="shared" si="64"/>
        <v/>
      </c>
      <c r="BC108" s="137" t="str">
        <f t="shared" si="64"/>
        <v/>
      </c>
      <c r="BD108" s="137" t="str">
        <f t="shared" si="64"/>
        <v/>
      </c>
      <c r="BE108" s="137" t="str">
        <f t="shared" si="65"/>
        <v/>
      </c>
      <c r="BF108" s="137" t="str">
        <f t="shared" si="65"/>
        <v/>
      </c>
      <c r="BG108" s="138" t="str">
        <f t="shared" si="65"/>
        <v/>
      </c>
    </row>
    <row r="109" spans="1:59" ht="16.8">
      <c r="A109" s="165">
        <v>7</v>
      </c>
      <c r="B109" s="166">
        <v>1</v>
      </c>
      <c r="C109" s="166"/>
      <c r="D109" s="166"/>
      <c r="E109" s="167"/>
      <c r="F109" s="215" t="s">
        <v>283</v>
      </c>
      <c r="G109" s="225" t="s">
        <v>239</v>
      </c>
      <c r="H109" s="226" t="s">
        <v>242</v>
      </c>
      <c r="I109" s="169">
        <v>43667</v>
      </c>
      <c r="J109" s="169">
        <v>43667</v>
      </c>
      <c r="K109" s="170"/>
      <c r="L109" s="169"/>
      <c r="M109" s="169"/>
      <c r="N109" s="171"/>
      <c r="O109" s="172"/>
      <c r="P109" s="173"/>
      <c r="Q109" s="133"/>
      <c r="R109" s="134">
        <f>IF($J109="","",IF($J109&lt;=$L$2,$K109,IF($I109&lt;=$L$2,NETWORKDAYS($I109,$L$2,holiday!$C$3:$C$10)/NETWORKDAYS($I109,$J109,holiday!$C$3:$C$10)*$K109,0)))</f>
        <v>0</v>
      </c>
      <c r="S109" s="134">
        <f t="shared" si="1"/>
        <v>0</v>
      </c>
      <c r="T109" s="134">
        <f t="shared" si="2"/>
        <v>0</v>
      </c>
      <c r="U109" s="135"/>
      <c r="V109" s="133"/>
      <c r="W109" s="133"/>
      <c r="Y109" s="136" t="str">
        <f t="shared" si="63"/>
        <v/>
      </c>
      <c r="Z109" s="137" t="str">
        <f t="shared" si="63"/>
        <v/>
      </c>
      <c r="AA109" s="137" t="str">
        <f t="shared" si="63"/>
        <v/>
      </c>
      <c r="AB109" s="137" t="str">
        <f t="shared" si="63"/>
        <v/>
      </c>
      <c r="AC109" s="137" t="str">
        <f t="shared" si="63"/>
        <v/>
      </c>
      <c r="AD109" s="137" t="str">
        <f t="shared" si="63"/>
        <v/>
      </c>
      <c r="AE109" s="137" t="str">
        <f t="shared" si="63"/>
        <v/>
      </c>
      <c r="AF109" s="137" t="str">
        <f t="shared" si="63"/>
        <v/>
      </c>
      <c r="AG109" s="137" t="str">
        <f t="shared" si="63"/>
        <v/>
      </c>
      <c r="AH109" s="137" t="str">
        <f t="shared" si="63"/>
        <v/>
      </c>
      <c r="AI109" s="137" t="str">
        <f t="shared" si="63"/>
        <v/>
      </c>
      <c r="AJ109" s="137" t="str">
        <f t="shared" si="63"/>
        <v/>
      </c>
      <c r="AK109" s="137" t="str">
        <f t="shared" si="63"/>
        <v/>
      </c>
      <c r="AL109" s="137" t="str">
        <f t="shared" si="63"/>
        <v/>
      </c>
      <c r="AM109" s="137" t="str">
        <f t="shared" si="63"/>
        <v/>
      </c>
      <c r="AN109" s="137" t="str">
        <f t="shared" si="63"/>
        <v/>
      </c>
      <c r="AO109" s="137" t="str">
        <f t="shared" si="64"/>
        <v/>
      </c>
      <c r="AP109" s="137" t="str">
        <f t="shared" si="64"/>
        <v/>
      </c>
      <c r="AQ109" s="137" t="str">
        <f t="shared" si="64"/>
        <v/>
      </c>
      <c r="AR109" s="137" t="str">
        <f t="shared" si="64"/>
        <v/>
      </c>
      <c r="AS109" s="137" t="str">
        <f t="shared" si="64"/>
        <v/>
      </c>
      <c r="AT109" s="137" t="str">
        <f t="shared" si="64"/>
        <v/>
      </c>
      <c r="AU109" s="137" t="str">
        <f t="shared" si="64"/>
        <v/>
      </c>
      <c r="AV109" s="137" t="str">
        <f t="shared" si="64"/>
        <v/>
      </c>
      <c r="AW109" s="137" t="str">
        <f t="shared" si="64"/>
        <v/>
      </c>
      <c r="AX109" s="137" t="str">
        <f t="shared" si="64"/>
        <v/>
      </c>
      <c r="AY109" s="137" t="str">
        <f t="shared" si="64"/>
        <v/>
      </c>
      <c r="AZ109" s="137" t="str">
        <f t="shared" si="64"/>
        <v/>
      </c>
      <c r="BA109" s="137" t="str">
        <f t="shared" si="64"/>
        <v/>
      </c>
      <c r="BB109" s="137" t="str">
        <f t="shared" si="64"/>
        <v/>
      </c>
      <c r="BC109" s="137" t="str">
        <f t="shared" si="64"/>
        <v/>
      </c>
      <c r="BD109" s="137" t="str">
        <f t="shared" si="64"/>
        <v/>
      </c>
      <c r="BE109" s="137" t="str">
        <f t="shared" si="65"/>
        <v/>
      </c>
      <c r="BF109" s="137" t="str">
        <f t="shared" si="65"/>
        <v/>
      </c>
      <c r="BG109" s="138" t="str">
        <f t="shared" si="65"/>
        <v/>
      </c>
    </row>
    <row r="110" spans="1:59" ht="16.8">
      <c r="A110" s="165">
        <v>7</v>
      </c>
      <c r="B110" s="166">
        <v>2</v>
      </c>
      <c r="C110" s="166"/>
      <c r="D110" s="166"/>
      <c r="E110" s="167"/>
      <c r="F110" s="215" t="s">
        <v>223</v>
      </c>
      <c r="G110" s="225" t="s">
        <v>237</v>
      </c>
      <c r="H110" s="226" t="s">
        <v>242</v>
      </c>
      <c r="I110" s="169">
        <v>43668</v>
      </c>
      <c r="J110" s="169">
        <v>43669</v>
      </c>
      <c r="K110" s="170"/>
      <c r="L110" s="169"/>
      <c r="M110" s="169"/>
      <c r="N110" s="171"/>
      <c r="O110" s="172"/>
      <c r="P110" s="173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1"/>
        <v>0</v>
      </c>
      <c r="T110" s="134">
        <f t="shared" si="2"/>
        <v>0</v>
      </c>
      <c r="U110" s="135"/>
      <c r="V110" s="133"/>
      <c r="W110" s="133"/>
      <c r="Y110" s="136" t="str">
        <f t="shared" si="63"/>
        <v/>
      </c>
      <c r="Z110" s="137" t="str">
        <f t="shared" si="63"/>
        <v/>
      </c>
      <c r="AA110" s="137" t="str">
        <f t="shared" si="63"/>
        <v/>
      </c>
      <c r="AB110" s="137" t="str">
        <f t="shared" si="63"/>
        <v/>
      </c>
      <c r="AC110" s="137" t="str">
        <f t="shared" si="63"/>
        <v/>
      </c>
      <c r="AD110" s="137" t="str">
        <f t="shared" si="63"/>
        <v/>
      </c>
      <c r="AE110" s="137" t="str">
        <f t="shared" si="63"/>
        <v/>
      </c>
      <c r="AF110" s="137" t="str">
        <f t="shared" si="63"/>
        <v/>
      </c>
      <c r="AG110" s="137" t="str">
        <f t="shared" si="63"/>
        <v/>
      </c>
      <c r="AH110" s="137" t="str">
        <f t="shared" si="63"/>
        <v/>
      </c>
      <c r="AI110" s="137" t="str">
        <f t="shared" si="63"/>
        <v/>
      </c>
      <c r="AJ110" s="137" t="str">
        <f t="shared" si="63"/>
        <v/>
      </c>
      <c r="AK110" s="137" t="str">
        <f t="shared" si="63"/>
        <v/>
      </c>
      <c r="AL110" s="137" t="str">
        <f t="shared" si="63"/>
        <v/>
      </c>
      <c r="AM110" s="137" t="str">
        <f t="shared" si="63"/>
        <v/>
      </c>
      <c r="AN110" s="137" t="str">
        <f t="shared" si="63"/>
        <v/>
      </c>
      <c r="AO110" s="137" t="str">
        <f t="shared" si="64"/>
        <v/>
      </c>
      <c r="AP110" s="137" t="str">
        <f t="shared" si="64"/>
        <v/>
      </c>
      <c r="AQ110" s="137" t="str">
        <f t="shared" si="64"/>
        <v/>
      </c>
      <c r="AR110" s="137" t="str">
        <f t="shared" si="64"/>
        <v/>
      </c>
      <c r="AS110" s="137" t="str">
        <f t="shared" si="64"/>
        <v/>
      </c>
      <c r="AT110" s="137" t="str">
        <f t="shared" si="64"/>
        <v/>
      </c>
      <c r="AU110" s="137" t="str">
        <f t="shared" si="64"/>
        <v/>
      </c>
      <c r="AV110" s="137" t="str">
        <f t="shared" si="64"/>
        <v/>
      </c>
      <c r="AW110" s="137" t="str">
        <f t="shared" si="64"/>
        <v/>
      </c>
      <c r="AX110" s="137" t="str">
        <f t="shared" si="64"/>
        <v/>
      </c>
      <c r="AY110" s="137" t="str">
        <f t="shared" si="64"/>
        <v/>
      </c>
      <c r="AZ110" s="137" t="str">
        <f t="shared" si="64"/>
        <v/>
      </c>
      <c r="BA110" s="137" t="str">
        <f t="shared" si="64"/>
        <v/>
      </c>
      <c r="BB110" s="137" t="str">
        <f t="shared" si="64"/>
        <v/>
      </c>
      <c r="BC110" s="137" t="str">
        <f t="shared" si="64"/>
        <v/>
      </c>
      <c r="BD110" s="137" t="str">
        <f t="shared" si="64"/>
        <v/>
      </c>
      <c r="BE110" s="137" t="str">
        <f t="shared" si="65"/>
        <v/>
      </c>
      <c r="BF110" s="137" t="str">
        <f t="shared" si="65"/>
        <v/>
      </c>
      <c r="BG110" s="138" t="str">
        <f t="shared" si="65"/>
        <v/>
      </c>
    </row>
    <row r="111" spans="1:59" ht="16.8">
      <c r="A111" s="165">
        <v>7</v>
      </c>
      <c r="B111" s="166">
        <v>3</v>
      </c>
      <c r="C111" s="166"/>
      <c r="D111" s="166"/>
      <c r="E111" s="167"/>
      <c r="F111" s="215"/>
      <c r="G111" s="225"/>
      <c r="H111" s="226"/>
      <c r="I111" s="169"/>
      <c r="J111" s="169"/>
      <c r="K111" s="170"/>
      <c r="L111" s="169"/>
      <c r="M111" s="169"/>
      <c r="N111" s="171"/>
      <c r="O111" s="172"/>
      <c r="P111" s="173"/>
      <c r="Q111" s="133"/>
      <c r="R111" s="134" t="str">
        <f>IF($J111="","",IF($J111&lt;=$L$2,$K111,IF($I111&lt;=$L$2,NETWORKDAYS($I111,$L$2,holiday!$C$3:$C$10)/NETWORKDAYS($I111,$J111,holiday!$C$3:$C$10)*$K111,0)))</f>
        <v/>
      </c>
      <c r="S111" s="134" t="str">
        <f>IF($J111="","",IF($L111&lt;=$L$2,$K111*IF($O111&lt;&gt;"",$O111,0),0))</f>
        <v/>
      </c>
      <c r="T111" s="134" t="str">
        <f>IF($J111="","",IF($L111&lt;=$L$2,IF($N111&lt;&gt;"",$N111,$K111*IF($O111&lt;&gt;"",$O111,0)),0))</f>
        <v/>
      </c>
      <c r="U111" s="135"/>
      <c r="V111" s="133"/>
      <c r="W111" s="133"/>
      <c r="Y111" s="136" t="str">
        <f t="shared" ref="Y111:AH112" si="68">IF(Y$5&lt;&gt;"周日",IF(Y$5&lt;&gt;"周六",IF($L111="","",IF(Y$4&gt;=$L111,IF(Y$4&lt;=$M111,IF($O111=1,"★",""),""),"")),""),"")</f>
        <v/>
      </c>
      <c r="Z111" s="137" t="str">
        <f t="shared" si="68"/>
        <v/>
      </c>
      <c r="AA111" s="137" t="str">
        <f t="shared" si="68"/>
        <v/>
      </c>
      <c r="AB111" s="137" t="str">
        <f t="shared" si="68"/>
        <v/>
      </c>
      <c r="AC111" s="137" t="str">
        <f t="shared" si="68"/>
        <v/>
      </c>
      <c r="AD111" s="137" t="str">
        <f t="shared" si="68"/>
        <v/>
      </c>
      <c r="AE111" s="137" t="str">
        <f t="shared" si="68"/>
        <v/>
      </c>
      <c r="AF111" s="137" t="str">
        <f t="shared" si="68"/>
        <v/>
      </c>
      <c r="AG111" s="137" t="str">
        <f t="shared" si="68"/>
        <v/>
      </c>
      <c r="AH111" s="137" t="str">
        <f t="shared" si="68"/>
        <v/>
      </c>
      <c r="AI111" s="137" t="str">
        <f t="shared" ref="AI111:AR112" si="69">IF(AI$5&lt;&gt;"周日",IF(AI$5&lt;&gt;"周六",IF($L111="","",IF(AI$4&gt;=$L111,IF(AI$4&lt;=$M111,IF($O111=1,"★",""),""),"")),""),"")</f>
        <v/>
      </c>
      <c r="AJ111" s="137" t="str">
        <f t="shared" si="69"/>
        <v/>
      </c>
      <c r="AK111" s="137" t="str">
        <f t="shared" si="69"/>
        <v/>
      </c>
      <c r="AL111" s="137" t="str">
        <f t="shared" si="69"/>
        <v/>
      </c>
      <c r="AM111" s="137" t="str">
        <f t="shared" si="69"/>
        <v/>
      </c>
      <c r="AN111" s="137" t="str">
        <f t="shared" si="69"/>
        <v/>
      </c>
      <c r="AO111" s="137" t="str">
        <f t="shared" si="69"/>
        <v/>
      </c>
      <c r="AP111" s="137" t="str">
        <f t="shared" si="69"/>
        <v/>
      </c>
      <c r="AQ111" s="137" t="str">
        <f t="shared" si="69"/>
        <v/>
      </c>
      <c r="AR111" s="137" t="str">
        <f t="shared" si="69"/>
        <v/>
      </c>
      <c r="AS111" s="137" t="str">
        <f t="shared" ref="AS111:BG112" si="70">IF(AS$5&lt;&gt;"周日",IF(AS$5&lt;&gt;"周六",IF($L111="","",IF(AS$4&gt;=$L111,IF(AS$4&lt;=$M111,IF($O111=1,"★",""),""),"")),""),"")</f>
        <v/>
      </c>
      <c r="AT111" s="137" t="str">
        <f t="shared" si="70"/>
        <v/>
      </c>
      <c r="AU111" s="137" t="str">
        <f t="shared" si="70"/>
        <v/>
      </c>
      <c r="AV111" s="137" t="str">
        <f t="shared" si="70"/>
        <v/>
      </c>
      <c r="AW111" s="137" t="str">
        <f t="shared" si="70"/>
        <v/>
      </c>
      <c r="AX111" s="137" t="str">
        <f t="shared" si="70"/>
        <v/>
      </c>
      <c r="AY111" s="137" t="str">
        <f t="shared" si="70"/>
        <v/>
      </c>
      <c r="AZ111" s="137" t="str">
        <f t="shared" si="70"/>
        <v/>
      </c>
      <c r="BA111" s="137" t="str">
        <f t="shared" si="70"/>
        <v/>
      </c>
      <c r="BB111" s="137" t="str">
        <f t="shared" si="70"/>
        <v/>
      </c>
      <c r="BC111" s="137" t="str">
        <f t="shared" si="70"/>
        <v/>
      </c>
      <c r="BD111" s="137" t="str">
        <f t="shared" si="70"/>
        <v/>
      </c>
      <c r="BE111" s="137" t="str">
        <f t="shared" si="70"/>
        <v/>
      </c>
      <c r="BF111" s="137" t="str">
        <f t="shared" si="70"/>
        <v/>
      </c>
      <c r="BG111" s="138" t="str">
        <f t="shared" si="70"/>
        <v/>
      </c>
    </row>
    <row r="112" spans="1:59" ht="16.8">
      <c r="A112" s="206"/>
      <c r="B112" s="207"/>
      <c r="C112" s="207"/>
      <c r="D112" s="207"/>
      <c r="E112" s="208"/>
      <c r="F112" s="209"/>
      <c r="G112" s="216"/>
      <c r="H112" s="217"/>
      <c r="I112" s="210"/>
      <c r="J112" s="210"/>
      <c r="K112" s="211"/>
      <c r="L112" s="210"/>
      <c r="M112" s="210"/>
      <c r="N112" s="212"/>
      <c r="O112" s="213"/>
      <c r="P112" s="214"/>
      <c r="Q112" s="133"/>
      <c r="R112" s="134" t="str">
        <f>IF($J112="","",IF($J112&lt;=$L$2,$K112,IF($I112&lt;=$L$2,NETWORKDAYS($I112,$L$2,holiday!$C$3:$C$10)/NETWORKDAYS($I112,$J112,holiday!$C$3:$C$10)*$K112,0)))</f>
        <v/>
      </c>
      <c r="S112" s="134" t="str">
        <f>IF($J112="","",IF($L112&lt;=$L$2,$K112*IF($O112&lt;&gt;"",$O112,0),0))</f>
        <v/>
      </c>
      <c r="T112" s="134" t="str">
        <f>IF($J112="","",IF($L112&lt;=$L$2,IF($N112&lt;&gt;"",$N112,$K112*IF($O112&lt;&gt;"",$O112,0)),0))</f>
        <v/>
      </c>
      <c r="U112" s="135"/>
      <c r="V112" s="133"/>
      <c r="W112" s="133"/>
      <c r="Y112" s="136" t="str">
        <f t="shared" si="68"/>
        <v/>
      </c>
      <c r="Z112" s="137" t="str">
        <f t="shared" si="68"/>
        <v/>
      </c>
      <c r="AA112" s="137" t="str">
        <f t="shared" si="68"/>
        <v/>
      </c>
      <c r="AB112" s="137" t="str">
        <f t="shared" si="68"/>
        <v/>
      </c>
      <c r="AC112" s="137" t="str">
        <f t="shared" si="68"/>
        <v/>
      </c>
      <c r="AD112" s="137" t="str">
        <f t="shared" si="68"/>
        <v/>
      </c>
      <c r="AE112" s="137" t="str">
        <f t="shared" si="68"/>
        <v/>
      </c>
      <c r="AF112" s="137" t="str">
        <f t="shared" si="68"/>
        <v/>
      </c>
      <c r="AG112" s="137" t="str">
        <f t="shared" si="68"/>
        <v/>
      </c>
      <c r="AH112" s="137" t="str">
        <f t="shared" si="68"/>
        <v/>
      </c>
      <c r="AI112" s="137" t="str">
        <f t="shared" si="69"/>
        <v/>
      </c>
      <c r="AJ112" s="137" t="str">
        <f t="shared" si="69"/>
        <v/>
      </c>
      <c r="AK112" s="137" t="str">
        <f t="shared" si="69"/>
        <v/>
      </c>
      <c r="AL112" s="137" t="str">
        <f t="shared" si="69"/>
        <v/>
      </c>
      <c r="AM112" s="137" t="str">
        <f t="shared" si="69"/>
        <v/>
      </c>
      <c r="AN112" s="137" t="str">
        <f t="shared" si="69"/>
        <v/>
      </c>
      <c r="AO112" s="137" t="str">
        <f t="shared" si="69"/>
        <v/>
      </c>
      <c r="AP112" s="137" t="str">
        <f t="shared" si="69"/>
        <v/>
      </c>
      <c r="AQ112" s="137" t="str">
        <f t="shared" si="69"/>
        <v/>
      </c>
      <c r="AR112" s="137" t="str">
        <f t="shared" si="69"/>
        <v/>
      </c>
      <c r="AS112" s="137" t="str">
        <f t="shared" si="70"/>
        <v/>
      </c>
      <c r="AT112" s="137" t="str">
        <f t="shared" si="70"/>
        <v/>
      </c>
      <c r="AU112" s="137" t="str">
        <f t="shared" si="70"/>
        <v/>
      </c>
      <c r="AV112" s="137" t="str">
        <f t="shared" si="70"/>
        <v/>
      </c>
      <c r="AW112" s="137" t="str">
        <f t="shared" si="70"/>
        <v/>
      </c>
      <c r="AX112" s="137" t="str">
        <f t="shared" si="70"/>
        <v/>
      </c>
      <c r="AY112" s="137" t="str">
        <f t="shared" si="70"/>
        <v/>
      </c>
      <c r="AZ112" s="137" t="str">
        <f t="shared" si="70"/>
        <v/>
      </c>
      <c r="BA112" s="137" t="str">
        <f t="shared" si="70"/>
        <v/>
      </c>
      <c r="BB112" s="137" t="str">
        <f t="shared" si="70"/>
        <v/>
      </c>
      <c r="BC112" s="137" t="str">
        <f t="shared" si="70"/>
        <v/>
      </c>
      <c r="BD112" s="137" t="str">
        <f t="shared" si="70"/>
        <v/>
      </c>
      <c r="BE112" s="137" t="str">
        <f t="shared" si="70"/>
        <v/>
      </c>
      <c r="BF112" s="137" t="str">
        <f t="shared" si="70"/>
        <v/>
      </c>
      <c r="BG112" s="138" t="str">
        <f t="shared" si="70"/>
        <v/>
      </c>
    </row>
    <row r="113" spans="1:59" ht="17.399999999999999" thickBot="1">
      <c r="A113" s="174"/>
      <c r="B113" s="175"/>
      <c r="C113" s="175"/>
      <c r="D113" s="175"/>
      <c r="E113" s="176"/>
      <c r="F113" s="168"/>
      <c r="G113" s="218"/>
      <c r="H113" s="219"/>
      <c r="I113" s="169"/>
      <c r="J113" s="179" t="s">
        <v>154</v>
      </c>
      <c r="K113" s="180" t="s">
        <v>155</v>
      </c>
      <c r="L113" s="169"/>
      <c r="M113" s="181" t="s">
        <v>157</v>
      </c>
      <c r="N113" s="180" t="s">
        <v>156</v>
      </c>
      <c r="O113" s="182"/>
      <c r="P113" s="183"/>
      <c r="Q113" s="133"/>
      <c r="R113" s="134"/>
      <c r="S113" s="134"/>
      <c r="T113" s="134"/>
      <c r="U113" s="133"/>
      <c r="V113" s="133"/>
      <c r="W113" s="133"/>
      <c r="Y113" s="139" t="str">
        <f t="shared" ref="Y113:AH113" si="71">IF(Y$5&lt;&gt;"周日",IF(Y$5&lt;&gt;"周六",IF($L113="","",IF(Y$4&gt;=$L113,IF(Y$4&lt;=$M113,IF($O113=1,"★",""),""),"")),""),"")</f>
        <v/>
      </c>
      <c r="Z113" s="140" t="str">
        <f t="shared" si="71"/>
        <v/>
      </c>
      <c r="AA113" s="140" t="str">
        <f t="shared" si="71"/>
        <v/>
      </c>
      <c r="AB113" s="140" t="str">
        <f t="shared" si="71"/>
        <v/>
      </c>
      <c r="AC113" s="140" t="str">
        <f t="shared" si="71"/>
        <v/>
      </c>
      <c r="AD113" s="140" t="str">
        <f t="shared" si="71"/>
        <v/>
      </c>
      <c r="AE113" s="140" t="str">
        <f t="shared" si="71"/>
        <v/>
      </c>
      <c r="AF113" s="140" t="str">
        <f t="shared" si="71"/>
        <v/>
      </c>
      <c r="AG113" s="140" t="str">
        <f t="shared" si="71"/>
        <v/>
      </c>
      <c r="AH113" s="140" t="str">
        <f t="shared" si="71"/>
        <v/>
      </c>
      <c r="AI113" s="140" t="str">
        <f t="shared" ref="AI113:AR113" si="72">IF(AI$5&lt;&gt;"周日",IF(AI$5&lt;&gt;"周六",IF($L113="","",IF(AI$4&gt;=$L113,IF(AI$4&lt;=$M113,IF($O113=1,"★",""),""),"")),""),"")</f>
        <v/>
      </c>
      <c r="AJ113" s="140" t="str">
        <f t="shared" si="72"/>
        <v/>
      </c>
      <c r="AK113" s="140" t="str">
        <f t="shared" si="72"/>
        <v/>
      </c>
      <c r="AL113" s="140" t="str">
        <f t="shared" si="72"/>
        <v/>
      </c>
      <c r="AM113" s="140" t="str">
        <f t="shared" si="72"/>
        <v/>
      </c>
      <c r="AN113" s="140" t="str">
        <f t="shared" si="72"/>
        <v/>
      </c>
      <c r="AO113" s="140" t="str">
        <f t="shared" si="72"/>
        <v/>
      </c>
      <c r="AP113" s="140" t="str">
        <f t="shared" si="72"/>
        <v/>
      </c>
      <c r="AQ113" s="140" t="str">
        <f t="shared" si="72"/>
        <v/>
      </c>
      <c r="AR113" s="140" t="str">
        <f t="shared" si="72"/>
        <v/>
      </c>
      <c r="AS113" s="140" t="str">
        <f t="shared" ref="AS113:BG113" si="73">IF(AS$5&lt;&gt;"周日",IF(AS$5&lt;&gt;"周六",IF($L113="","",IF(AS$4&gt;=$L113,IF(AS$4&lt;=$M113,IF($O113=1,"★",""),""),"")),""),"")</f>
        <v/>
      </c>
      <c r="AT113" s="140" t="str">
        <f t="shared" si="73"/>
        <v/>
      </c>
      <c r="AU113" s="140" t="str">
        <f t="shared" si="73"/>
        <v/>
      </c>
      <c r="AV113" s="140" t="str">
        <f t="shared" si="73"/>
        <v/>
      </c>
      <c r="AW113" s="140" t="str">
        <f t="shared" si="73"/>
        <v/>
      </c>
      <c r="AX113" s="140" t="str">
        <f t="shared" si="73"/>
        <v/>
      </c>
      <c r="AY113" s="140" t="str">
        <f t="shared" si="73"/>
        <v/>
      </c>
      <c r="AZ113" s="140" t="str">
        <f t="shared" si="73"/>
        <v/>
      </c>
      <c r="BA113" s="140" t="str">
        <f t="shared" si="73"/>
        <v/>
      </c>
      <c r="BB113" s="140" t="str">
        <f t="shared" si="73"/>
        <v/>
      </c>
      <c r="BC113" s="140" t="str">
        <f t="shared" si="73"/>
        <v/>
      </c>
      <c r="BD113" s="140" t="str">
        <f t="shared" si="73"/>
        <v/>
      </c>
      <c r="BE113" s="140" t="str">
        <f t="shared" si="73"/>
        <v/>
      </c>
      <c r="BF113" s="140" t="str">
        <f t="shared" si="73"/>
        <v/>
      </c>
      <c r="BG113" s="141" t="str">
        <f t="shared" si="73"/>
        <v/>
      </c>
    </row>
    <row r="114" spans="1:59">
      <c r="A114" s="184"/>
      <c r="B114" s="185"/>
      <c r="C114" s="185"/>
      <c r="D114" s="185"/>
      <c r="E114" s="186"/>
      <c r="F114" s="187"/>
      <c r="G114" s="220"/>
      <c r="H114" s="221"/>
      <c r="I114" s="188"/>
      <c r="J114" s="188">
        <f>MAX(J6:J112)</f>
        <v>43677</v>
      </c>
      <c r="K114" s="189">
        <f>SUM(K6:K112)</f>
        <v>360</v>
      </c>
      <c r="L114" s="190"/>
      <c r="M114" s="188">
        <f>MAX(M6:M112)</f>
        <v>43650</v>
      </c>
      <c r="N114" s="189">
        <f>SUM(N4:N112)</f>
        <v>64</v>
      </c>
      <c r="O114" s="191"/>
      <c r="P114" s="192"/>
      <c r="Q114" s="142"/>
      <c r="R114" s="143"/>
      <c r="S114" s="143"/>
      <c r="T114" s="143"/>
      <c r="U114" s="142"/>
      <c r="V114" s="133"/>
      <c r="W114" s="133"/>
      <c r="X114" s="133"/>
    </row>
    <row r="115" spans="1:59">
      <c r="A115" s="174"/>
      <c r="B115" s="175"/>
      <c r="C115" s="175"/>
      <c r="D115" s="175"/>
      <c r="E115" s="176"/>
      <c r="F115" s="193"/>
      <c r="G115" s="177"/>
      <c r="H115" s="178"/>
      <c r="I115" s="169"/>
      <c r="J115" s="169"/>
      <c r="K115" s="170"/>
      <c r="L115" s="194"/>
      <c r="M115" s="194"/>
      <c r="N115" s="170"/>
      <c r="O115" s="182"/>
      <c r="P115" s="183"/>
      <c r="Q115" s="133"/>
      <c r="R115" s="144" t="s">
        <v>170</v>
      </c>
      <c r="S115" s="144" t="s">
        <v>46</v>
      </c>
      <c r="T115" s="144" t="s">
        <v>47</v>
      </c>
      <c r="U115" s="145" t="s">
        <v>151</v>
      </c>
      <c r="V115" s="133"/>
      <c r="W115" s="133"/>
      <c r="X115" s="133"/>
    </row>
    <row r="116" spans="1:59">
      <c r="A116" s="174"/>
      <c r="B116" s="175"/>
      <c r="C116" s="175"/>
      <c r="D116" s="175"/>
      <c r="E116" s="176"/>
      <c r="F116" s="193"/>
      <c r="G116" s="177"/>
      <c r="H116" s="178"/>
      <c r="I116" s="169"/>
      <c r="J116" s="169"/>
      <c r="K116" s="170"/>
      <c r="L116" s="194"/>
      <c r="M116" s="194"/>
      <c r="N116" s="170"/>
      <c r="O116" s="182"/>
      <c r="P116" s="183"/>
      <c r="Q116" s="133"/>
      <c r="R116" s="146">
        <f>SUM(R6:R112)</f>
        <v>354</v>
      </c>
      <c r="S116" s="146">
        <f>SUM(S6:S112)</f>
        <v>74</v>
      </c>
      <c r="T116" s="146">
        <f>SUM(T6:T112)</f>
        <v>64</v>
      </c>
      <c r="U116" s="146">
        <f>K114</f>
        <v>360</v>
      </c>
      <c r="V116" s="133"/>
      <c r="W116" s="133"/>
      <c r="X116" s="133"/>
    </row>
    <row r="117" spans="1:59" ht="17.399999999999999" thickBot="1">
      <c r="A117" s="195"/>
      <c r="B117" s="196"/>
      <c r="C117" s="196"/>
      <c r="D117" s="196"/>
      <c r="E117" s="197"/>
      <c r="F117" s="198"/>
      <c r="G117" s="199"/>
      <c r="H117" s="200"/>
      <c r="I117" s="201"/>
      <c r="J117" s="201"/>
      <c r="K117" s="202"/>
      <c r="L117" s="201"/>
      <c r="M117" s="201"/>
      <c r="N117" s="202"/>
      <c r="O117" s="203"/>
      <c r="P117" s="204"/>
      <c r="Q117" s="133"/>
      <c r="R117" s="147"/>
      <c r="S117" s="147"/>
      <c r="T117" s="147"/>
      <c r="U117" s="133"/>
      <c r="V117" s="148"/>
      <c r="W117" s="133"/>
      <c r="X117" s="149"/>
    </row>
    <row r="118" spans="1:59" ht="16.8">
      <c r="A118" s="122"/>
      <c r="B118" s="122"/>
      <c r="C118" s="122"/>
      <c r="D118" s="122"/>
      <c r="E118" s="122"/>
      <c r="F118" s="122"/>
      <c r="G118" s="122"/>
      <c r="H118" s="122"/>
      <c r="I118" s="133"/>
      <c r="J118" s="133"/>
      <c r="K118" s="133"/>
      <c r="L118" s="133"/>
      <c r="M118" s="133"/>
      <c r="N118" s="133"/>
      <c r="O118" s="133"/>
      <c r="P118" s="133"/>
      <c r="Q118" s="133"/>
      <c r="R118" s="142"/>
      <c r="S118" s="142"/>
      <c r="T118" s="142"/>
      <c r="U118" s="142"/>
      <c r="V118" s="142"/>
      <c r="W118" s="142"/>
    </row>
    <row r="119" spans="1:59" ht="16.8">
      <c r="A119" s="122"/>
      <c r="B119" s="122"/>
      <c r="C119" s="122"/>
      <c r="D119" s="122"/>
      <c r="E119" s="122"/>
      <c r="F119" s="122"/>
      <c r="G119" s="122"/>
      <c r="H119" s="122"/>
      <c r="I119" s="133"/>
      <c r="J119" s="133"/>
      <c r="K119" s="133"/>
      <c r="L119" s="133"/>
      <c r="M119" s="133"/>
      <c r="N119" s="133"/>
      <c r="O119" s="133"/>
      <c r="P119" s="133"/>
      <c r="Q119" s="133"/>
      <c r="R119" s="145" t="s">
        <v>48</v>
      </c>
      <c r="S119" s="145" t="s">
        <v>143</v>
      </c>
      <c r="T119" s="145" t="s">
        <v>144</v>
      </c>
      <c r="U119" s="145" t="s">
        <v>145</v>
      </c>
      <c r="V119" s="145" t="s">
        <v>171</v>
      </c>
      <c r="W119" s="145" t="s">
        <v>172</v>
      </c>
    </row>
    <row r="120" spans="1:59" ht="16.8">
      <c r="A120" s="122"/>
      <c r="B120" s="122"/>
      <c r="C120" s="122"/>
      <c r="D120" s="122"/>
      <c r="E120" s="122"/>
      <c r="F120" s="122"/>
      <c r="G120" s="122"/>
      <c r="H120" s="122"/>
      <c r="I120" s="133"/>
      <c r="J120" s="133"/>
      <c r="K120" s="133"/>
      <c r="L120" s="133"/>
      <c r="M120" s="133"/>
      <c r="N120" s="133"/>
      <c r="O120" s="133"/>
      <c r="P120" s="133"/>
      <c r="Q120" s="133"/>
      <c r="R120" s="146">
        <f>S116-R116</f>
        <v>-280</v>
      </c>
      <c r="S120" s="150">
        <f>S116-T116</f>
        <v>10</v>
      </c>
      <c r="T120" s="151">
        <f>S116/T116</f>
        <v>1.15625</v>
      </c>
      <c r="U120" s="151">
        <f>S116/R116</f>
        <v>0.20903954802259886</v>
      </c>
      <c r="V120" s="146">
        <f>U116-S116</f>
        <v>286</v>
      </c>
      <c r="W120" s="146" t="e">
        <f>T116+#REF!</f>
        <v>#REF!</v>
      </c>
    </row>
    <row r="121" spans="1:59" ht="16.8">
      <c r="A121" s="122"/>
      <c r="B121" s="122"/>
      <c r="C121" s="122"/>
      <c r="D121" s="122"/>
      <c r="E121" s="122"/>
      <c r="F121" s="122"/>
      <c r="G121" s="122"/>
      <c r="H121" s="122"/>
      <c r="I121" s="133"/>
      <c r="J121" s="133"/>
      <c r="K121" s="133"/>
      <c r="L121" s="133"/>
      <c r="M121" s="133"/>
      <c r="N121" s="133"/>
      <c r="O121" s="133"/>
      <c r="P121" s="133"/>
      <c r="Q121" s="133"/>
    </row>
    <row r="122" spans="1:59" ht="16.8">
      <c r="A122" s="122"/>
      <c r="B122" s="122"/>
      <c r="C122" s="122"/>
      <c r="D122" s="122"/>
      <c r="E122" s="122"/>
      <c r="F122" s="122"/>
      <c r="G122" s="122"/>
      <c r="H122" s="122"/>
      <c r="I122" s="133"/>
      <c r="J122" s="133"/>
      <c r="K122" s="133"/>
      <c r="L122" s="133"/>
      <c r="M122" s="133"/>
      <c r="N122" s="133"/>
      <c r="O122" s="133"/>
      <c r="P122" s="133"/>
      <c r="Q122" s="133"/>
      <c r="R122" s="148" t="s">
        <v>146</v>
      </c>
      <c r="S122" s="147"/>
      <c r="T122" s="147"/>
      <c r="U122" s="122"/>
      <c r="V122" s="122"/>
      <c r="W122" s="122"/>
    </row>
    <row r="123" spans="1:59" ht="16.8">
      <c r="A123" s="122"/>
      <c r="B123" s="122"/>
      <c r="C123" s="122"/>
      <c r="D123" s="122"/>
      <c r="E123" s="122"/>
      <c r="F123" s="122"/>
      <c r="G123" s="122"/>
      <c r="H123" s="122"/>
      <c r="I123" s="133"/>
      <c r="J123" s="133"/>
      <c r="K123" s="133"/>
      <c r="L123" s="133"/>
      <c r="M123" s="133"/>
      <c r="N123" s="133"/>
      <c r="O123" s="133"/>
      <c r="P123" s="133"/>
      <c r="Q123" s="133"/>
      <c r="R123" s="152" t="s">
        <v>150</v>
      </c>
      <c r="S123" s="148"/>
      <c r="T123" s="148"/>
      <c r="U123" s="122"/>
      <c r="V123" s="122"/>
      <c r="W123" s="122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52" t="s">
        <v>173</v>
      </c>
      <c r="S124" s="152"/>
      <c r="T124" s="152"/>
      <c r="U124" s="122"/>
      <c r="V124" s="122"/>
      <c r="W124" s="122"/>
    </row>
    <row r="125" spans="1:59" ht="16.8">
      <c r="R125" s="152" t="s">
        <v>147</v>
      </c>
      <c r="S125" s="152"/>
      <c r="T125" s="152"/>
      <c r="U125" s="122"/>
      <c r="V125" s="122"/>
      <c r="W125" s="122"/>
    </row>
    <row r="126" spans="1:59" ht="16.8">
      <c r="R126" s="153" t="s">
        <v>148</v>
      </c>
      <c r="S126" s="153"/>
      <c r="T126" s="153"/>
      <c r="U126" s="122"/>
      <c r="V126" s="122"/>
      <c r="W126" s="122"/>
    </row>
    <row r="127" spans="1:59">
      <c r="R127" s="153" t="s">
        <v>149</v>
      </c>
    </row>
    <row r="128" spans="1:59">
      <c r="R128" s="153"/>
    </row>
  </sheetData>
  <autoFilter ref="A4:P111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16:L21 L23:L31 L33:L34 L36:L38 L41:L44 L46:L50 L52:L54 L57:L58 L71:L72 L60:L68 L74:L75 L77:L78 L94:L103 L105:L107 L109:L113 L81:L92">
    <cfRule type="expression" dxfId="42" priority="2176" stopIfTrue="1">
      <formula>AND(($L16=""),AND(($I16&lt;&gt;""),($I16&lt;=$L$2)))</formula>
    </cfRule>
  </conditionalFormatting>
  <conditionalFormatting sqref="M16:M18 M20:M21 M38 M23:M31 M33 M41:M44 M46:M50 M52:M54 M57:M58 M71:M72 M61:M68 M74:M75 M77:M78 M81:M82 M94:M103 M105:M107 M109:M113 M84:M92">
    <cfRule type="expression" dxfId="41" priority="2175" stopIfTrue="1">
      <formula>AND(($M16=""),AND(($J16&lt;&gt;""),($J16&lt;=$L$2)))</formula>
    </cfRule>
  </conditionalFormatting>
  <conditionalFormatting sqref="N112 N16:N21 N33:N38 N41:N44 N57:N58 N71:N72 N74:N75 N77:N78">
    <cfRule type="expression" dxfId="40" priority="2174" stopIfTrue="1">
      <formula>AND(($K16&lt;&gt;""),($K16&lt;$N16))</formula>
    </cfRule>
  </conditionalFormatting>
  <conditionalFormatting sqref="O16:O21 O23:O31 O33:O38 O41:O44 O46:O50 O52:O54 O57:O58 O71:O72 O60:O68 O74:O75 O77:O78 O81:O92 O94:O103 O105:O107 O109:O113">
    <cfRule type="expression" dxfId="39" priority="2173" stopIfTrue="1">
      <formula>AND(($O16&lt;1),AND(($J16&lt;&gt;""),($J16&lt;$L$2)))</formula>
    </cfRule>
  </conditionalFormatting>
  <conditionalFormatting sqref="Y6:BG6 Y16:BG113">
    <cfRule type="expression" dxfId="38" priority="2170" stopIfTrue="1">
      <formula>Y$5="土"</formula>
    </cfRule>
    <cfRule type="expression" dxfId="37" priority="2171" stopIfTrue="1">
      <formula>Y$5="日"</formula>
    </cfRule>
    <cfRule type="expression" dxfId="36" priority="2172" stopIfTrue="1">
      <formula>AND(($I6&lt;&gt;""),AND(Y$4&gt;=$I6,Y$4&lt;=$J6))</formula>
    </cfRule>
  </conditionalFormatting>
  <conditionalFormatting sqref="Y14:BG14">
    <cfRule type="expression" dxfId="35" priority="539" stopIfTrue="1">
      <formula>Y$5="土"</formula>
    </cfRule>
    <cfRule type="expression" dxfId="34" priority="540" stopIfTrue="1">
      <formula>Y$5="日"</formula>
    </cfRule>
    <cfRule type="expression" dxfId="33" priority="541" stopIfTrue="1">
      <formula>AND(($I14&lt;&gt;""),AND(Y$4&gt;=$I14,Y$4&lt;=$J14))</formula>
    </cfRule>
  </conditionalFormatting>
  <conditionalFormatting sqref="Y15:BG15">
    <cfRule type="expression" dxfId="32" priority="215" stopIfTrue="1">
      <formula>Y$5="土"</formula>
    </cfRule>
    <cfRule type="expression" dxfId="31" priority="216" stopIfTrue="1">
      <formula>Y$5="日"</formula>
    </cfRule>
    <cfRule type="expression" dxfId="30" priority="217" stopIfTrue="1">
      <formula>AND(($I15&lt;&gt;""),AND(Y$4&gt;=$I15,Y$4&lt;=$J15))</formula>
    </cfRule>
  </conditionalFormatting>
  <conditionalFormatting sqref="L7:L13">
    <cfRule type="expression" dxfId="29" priority="213" stopIfTrue="1">
      <formula>AND(($L7=""),AND(($I7&lt;&gt;""),($I7&lt;=$L$2)))</formula>
    </cfRule>
  </conditionalFormatting>
  <conditionalFormatting sqref="M7:M13">
    <cfRule type="expression" dxfId="28" priority="212" stopIfTrue="1">
      <formula>AND(($M7=""),AND(($J7&lt;&gt;""),($J7&lt;=$L$2)))</formula>
    </cfRule>
  </conditionalFormatting>
  <conditionalFormatting sqref="O7:O13">
    <cfRule type="expression" dxfId="27" priority="211" stopIfTrue="1">
      <formula>AND(($O7&lt;1),AND(($J7&lt;&gt;""),($J7&lt;$L$2)))</formula>
    </cfRule>
  </conditionalFormatting>
  <conditionalFormatting sqref="Y7:BG13">
    <cfRule type="expression" dxfId="26" priority="208" stopIfTrue="1">
      <formula>Y$5="土"</formula>
    </cfRule>
    <cfRule type="expression" dxfId="25" priority="209" stopIfTrue="1">
      <formula>Y$5="日"</formula>
    </cfRule>
    <cfRule type="expression" dxfId="24" priority="210" stopIfTrue="1">
      <formula>AND(($I7&lt;&gt;""),AND(Y$4&gt;=$I7,Y$4&lt;=$J7))</formula>
    </cfRule>
  </conditionalFormatting>
  <conditionalFormatting sqref="N7:N13">
    <cfRule type="expression" dxfId="23" priority="207" stopIfTrue="1">
      <formula>AND(($K7&lt;&gt;""),($K7&lt;$N7))</formula>
    </cfRule>
  </conditionalFormatting>
  <conditionalFormatting sqref="N23:N31">
    <cfRule type="expression" dxfId="22" priority="109" stopIfTrue="1">
      <formula>AND(($K23&lt;&gt;""),($K23&lt;$N23))</formula>
    </cfRule>
  </conditionalFormatting>
  <conditionalFormatting sqref="N46:N50">
    <cfRule type="expression" dxfId="21" priority="88" stopIfTrue="1">
      <formula>AND(($K46&lt;&gt;""),($K46&lt;$N46))</formula>
    </cfRule>
  </conditionalFormatting>
  <conditionalFormatting sqref="N52:N54">
    <cfRule type="expression" dxfId="20" priority="81" stopIfTrue="1">
      <formula>AND(($K52&lt;&gt;""),($K52&lt;$N52))</formula>
    </cfRule>
  </conditionalFormatting>
  <conditionalFormatting sqref="N60:N68">
    <cfRule type="expression" dxfId="19" priority="67" stopIfTrue="1">
      <formula>AND(($K60&lt;&gt;""),($K60&lt;$N60))</formula>
    </cfRule>
  </conditionalFormatting>
  <conditionalFormatting sqref="N81:N86 N88:N92">
    <cfRule type="expression" dxfId="18" priority="39" stopIfTrue="1">
      <formula>AND(($K81&lt;&gt;""),($K81&lt;$N81))</formula>
    </cfRule>
  </conditionalFormatting>
  <conditionalFormatting sqref="N94:N103">
    <cfRule type="expression" dxfId="17" priority="32" stopIfTrue="1">
      <formula>AND(($K94&lt;&gt;""),($K94&lt;$N94))</formula>
    </cfRule>
  </conditionalFormatting>
  <conditionalFormatting sqref="N105:N107">
    <cfRule type="expression" dxfId="16" priority="25" stopIfTrue="1">
      <formula>AND(($K105&lt;&gt;""),($K105&lt;$N105))</formula>
    </cfRule>
  </conditionalFormatting>
  <conditionalFormatting sqref="N109:N111">
    <cfRule type="expression" dxfId="15" priority="18" stopIfTrue="1">
      <formula>AND(($K109&lt;&gt;""),($K109&lt;$N109))</formula>
    </cfRule>
  </conditionalFormatting>
  <conditionalFormatting sqref="N87">
    <cfRule type="expression" dxfId="14" priority="11" stopIfTrue="1">
      <formula>AND(($K87&lt;&gt;""),($K87&lt;$N87))</formula>
    </cfRule>
  </conditionalFormatting>
  <conditionalFormatting sqref="M19">
    <cfRule type="expression" dxfId="13" priority="10" stopIfTrue="1">
      <formula>AND(($L19=""),AND(($I19&lt;&gt;""),($I19&lt;=$L$2)))</formula>
    </cfRule>
  </conditionalFormatting>
  <conditionalFormatting sqref="M34">
    <cfRule type="expression" dxfId="12" priority="9" stopIfTrue="1">
      <formula>AND(($L34=""),AND(($I34&lt;&gt;""),($I34&lt;=$L$2)))</formula>
    </cfRule>
  </conditionalFormatting>
  <conditionalFormatting sqref="L35">
    <cfRule type="expression" dxfId="11" priority="8" stopIfTrue="1">
      <formula>AND(($L35=""),AND(($I35&lt;&gt;""),($I35&lt;=$L$2)))</formula>
    </cfRule>
  </conditionalFormatting>
  <conditionalFormatting sqref="M35">
    <cfRule type="expression" dxfId="10" priority="7" stopIfTrue="1">
      <formula>AND(($L35=""),AND(($I35&lt;&gt;""),($I35&lt;=$L$2)))</formula>
    </cfRule>
  </conditionalFormatting>
  <conditionalFormatting sqref="M36">
    <cfRule type="expression" dxfId="9" priority="6" stopIfTrue="1">
      <formula>AND(($L36=""),AND(($I36&lt;&gt;""),($I36&lt;=$L$2)))</formula>
    </cfRule>
  </conditionalFormatting>
  <conditionalFormatting sqref="M37">
    <cfRule type="expression" dxfId="8" priority="5" stopIfTrue="1">
      <formula>AND(($L37=""),AND(($I37&lt;&gt;""),($I37&lt;=$L$2)))</formula>
    </cfRule>
  </conditionalFormatting>
  <conditionalFormatting sqref="M60">
    <cfRule type="expression" dxfId="7" priority="4" stopIfTrue="1">
      <formula>AND(($L60=""),AND(($I60&lt;&gt;""),($I60&lt;=$L$2)))</formula>
    </cfRule>
  </conditionalFormatting>
  <conditionalFormatting sqref="M83">
    <cfRule type="expression" dxfId="6" priority="3" stopIfTrue="1">
      <formula>AND(($L83=""),AND(($I83&lt;&gt;""),($I83&lt;=$L$2)))</formula>
    </cfRule>
  </conditionalFormatting>
  <conditionalFormatting sqref="I83">
    <cfRule type="expression" dxfId="4" priority="2" stopIfTrue="1">
      <formula>AND(($L83=""),AND(($I83&lt;&gt;""),($I83&lt;=$L$2)))</formula>
    </cfRule>
  </conditionalFormatting>
  <conditionalFormatting sqref="J83">
    <cfRule type="expression" dxfId="2" priority="1" stopIfTrue="1">
      <formula>AND(($L83=""),AND(($I83&lt;&gt;""),($I83&lt;=$L$2)))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20" t="s">
        <v>17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9"/>
    </row>
    <row r="2" spans="1:25" s="31" customFormat="1" ht="17.25" customHeight="1" thickBot="1">
      <c r="A2" s="322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16" t="s">
        <v>18</v>
      </c>
      <c r="O2" s="17">
        <v>39141</v>
      </c>
      <c r="P2" s="18"/>
      <c r="Q2" s="17"/>
      <c r="R2" s="19"/>
      <c r="S2" s="20"/>
      <c r="T2" s="21"/>
      <c r="U2" s="310"/>
    </row>
    <row r="3" spans="1:25" ht="9.75" customHeight="1" thickTop="1" thickBot="1"/>
    <row r="4" spans="1:25" ht="12.6" customHeight="1">
      <c r="A4" s="324" t="s">
        <v>67</v>
      </c>
      <c r="B4" s="325"/>
      <c r="C4" s="325"/>
      <c r="D4" s="326"/>
      <c r="E4" s="326"/>
      <c r="F4" s="329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08" t="s">
        <v>68</v>
      </c>
      <c r="L4" s="306" t="s">
        <v>25</v>
      </c>
      <c r="M4" s="316" t="s">
        <v>69</v>
      </c>
      <c r="N4" s="313" t="s">
        <v>65</v>
      </c>
      <c r="O4" s="314"/>
      <c r="P4" s="315"/>
      <c r="Q4" s="313" t="s">
        <v>66</v>
      </c>
      <c r="R4" s="314"/>
      <c r="S4" s="315"/>
      <c r="T4" s="318" t="s">
        <v>70</v>
      </c>
      <c r="U4" s="311" t="s">
        <v>54</v>
      </c>
    </row>
    <row r="5" spans="1:25" ht="24.9" customHeight="1" thickBot="1">
      <c r="A5" s="327"/>
      <c r="B5" s="328"/>
      <c r="C5" s="328"/>
      <c r="D5" s="328"/>
      <c r="E5" s="328"/>
      <c r="F5" s="330"/>
      <c r="G5" s="35"/>
      <c r="H5" s="37" t="s">
        <v>26</v>
      </c>
      <c r="I5" s="38" t="s">
        <v>27</v>
      </c>
      <c r="J5" s="41" t="s">
        <v>28</v>
      </c>
      <c r="K5" s="307"/>
      <c r="L5" s="307"/>
      <c r="M5" s="317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9"/>
      <c r="U5" s="312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7" t="s">
        <v>152</v>
      </c>
      <c r="C2" s="227" t="s">
        <v>234</v>
      </c>
      <c r="D2" s="227" t="s">
        <v>233</v>
      </c>
      <c r="E2" s="227" t="s">
        <v>235</v>
      </c>
    </row>
    <row r="3" spans="2:5">
      <c r="B3" s="228">
        <v>1</v>
      </c>
      <c r="C3" s="230">
        <v>43623</v>
      </c>
      <c r="D3" s="229" t="s">
        <v>231</v>
      </c>
      <c r="E3" s="231"/>
    </row>
    <row r="4" spans="2:5">
      <c r="B4" s="228">
        <v>2</v>
      </c>
      <c r="C4" s="230">
        <v>43661</v>
      </c>
      <c r="D4" s="229" t="s">
        <v>232</v>
      </c>
      <c r="E4" s="232"/>
    </row>
    <row r="5" spans="2:5">
      <c r="B5" s="228">
        <v>3</v>
      </c>
      <c r="C5" s="230"/>
      <c r="D5" s="229"/>
      <c r="E5" s="232"/>
    </row>
    <row r="6" spans="2:5">
      <c r="B6" s="228">
        <v>4</v>
      </c>
      <c r="C6" s="230"/>
      <c r="D6" s="229"/>
      <c r="E6" s="232"/>
    </row>
    <row r="7" spans="2:5">
      <c r="B7" s="228">
        <v>5</v>
      </c>
      <c r="C7" s="230"/>
      <c r="D7" s="229"/>
      <c r="E7" s="232"/>
    </row>
    <row r="8" spans="2:5">
      <c r="B8" s="228">
        <v>6</v>
      </c>
      <c r="C8" s="230"/>
      <c r="D8" s="229"/>
      <c r="E8" s="232"/>
    </row>
    <row r="9" spans="2:5">
      <c r="B9" s="228">
        <v>7</v>
      </c>
      <c r="C9" s="230"/>
      <c r="D9" s="229"/>
      <c r="E9" s="232"/>
    </row>
    <row r="10" spans="2:5">
      <c r="B10" s="228">
        <v>8</v>
      </c>
      <c r="C10" s="230"/>
      <c r="D10" s="229"/>
      <c r="E10" s="232"/>
    </row>
    <row r="11" spans="2:5">
      <c r="B11" s="228">
        <v>9</v>
      </c>
      <c r="C11" s="230"/>
      <c r="D11" s="229"/>
      <c r="E11" s="232"/>
    </row>
    <row r="12" spans="2:5">
      <c r="B12" s="228">
        <v>10</v>
      </c>
      <c r="C12" s="230"/>
      <c r="D12" s="229"/>
      <c r="E12" s="232"/>
    </row>
    <row r="13" spans="2:5">
      <c r="B13" s="228">
        <v>11</v>
      </c>
      <c r="C13" s="230"/>
      <c r="D13" s="229"/>
      <c r="E13" s="232"/>
    </row>
    <row r="14" spans="2:5">
      <c r="B14" s="228">
        <v>12</v>
      </c>
      <c r="C14" s="230"/>
      <c r="D14" s="229"/>
      <c r="E14" s="232"/>
    </row>
    <row r="15" spans="2:5">
      <c r="B15" s="228">
        <v>13</v>
      </c>
      <c r="C15" s="230"/>
      <c r="D15" s="229"/>
      <c r="E15" s="232"/>
    </row>
    <row r="16" spans="2:5">
      <c r="B16" s="228">
        <v>14</v>
      </c>
      <c r="C16" s="230"/>
      <c r="D16" s="229"/>
      <c r="E16" s="232"/>
    </row>
    <row r="17" spans="2:5">
      <c r="B17" s="228">
        <v>15</v>
      </c>
      <c r="C17" s="230"/>
      <c r="D17" s="229"/>
      <c r="E17" s="232"/>
    </row>
    <row r="18" spans="2:5">
      <c r="B18" s="228">
        <v>16</v>
      </c>
      <c r="C18" s="230"/>
      <c r="D18" s="229"/>
      <c r="E18" s="232"/>
    </row>
    <row r="19" spans="2:5">
      <c r="B19" s="228">
        <v>17</v>
      </c>
      <c r="C19" s="230"/>
      <c r="D19" s="229"/>
      <c r="E19" s="233"/>
    </row>
    <row r="20" spans="2:5">
      <c r="B20" s="228">
        <v>18</v>
      </c>
      <c r="C20" s="230"/>
      <c r="D20" s="229"/>
      <c r="E20" s="233"/>
    </row>
    <row r="21" spans="2:5">
      <c r="B21" s="228">
        <v>19</v>
      </c>
      <c r="C21" s="230"/>
      <c r="D21" s="229"/>
      <c r="E21" s="233"/>
    </row>
    <row r="22" spans="2:5">
      <c r="B22" s="228">
        <v>20</v>
      </c>
      <c r="C22" s="230"/>
      <c r="D22" s="229"/>
      <c r="E22" s="229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guowenbo</cp:lastModifiedBy>
  <cp:lastPrinted>2010-11-29T06:03:32Z</cp:lastPrinted>
  <dcterms:created xsi:type="dcterms:W3CDTF">2004-10-04T09:57:44Z</dcterms:created>
  <dcterms:modified xsi:type="dcterms:W3CDTF">2019-07-10T14:28:58Z</dcterms:modified>
</cp:coreProperties>
</file>