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2185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Sibuya'!$A$4:$P$109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111" i="41" l="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D83" i="41"/>
  <c r="BC83" i="41"/>
  <c r="AW83" i="41"/>
  <c r="AV83" i="41"/>
  <c r="AP83" i="41"/>
  <c r="AO83" i="41"/>
  <c r="AI83" i="41"/>
  <c r="AH83" i="41"/>
  <c r="AB83" i="41"/>
  <c r="AA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5" i="41" l="1"/>
  <c r="S85" i="41"/>
  <c r="R85" i="41"/>
  <c r="T81" i="41" l="1"/>
  <c r="S81" i="41"/>
  <c r="R81" i="41"/>
  <c r="T101" i="41" l="1"/>
  <c r="S101" i="41"/>
  <c r="R101" i="41"/>
  <c r="T100" i="41"/>
  <c r="S100" i="41"/>
  <c r="R100" i="41"/>
  <c r="T75" i="41"/>
  <c r="S75" i="41"/>
  <c r="R75" i="41"/>
  <c r="T76" i="41"/>
  <c r="S76" i="41"/>
  <c r="R76" i="41"/>
  <c r="T74" i="41"/>
  <c r="S74" i="41"/>
  <c r="R74" i="41"/>
  <c r="T52" i="41"/>
  <c r="S52" i="41"/>
  <c r="R52" i="41"/>
  <c r="T54" i="41"/>
  <c r="S54" i="41"/>
  <c r="R54" i="41"/>
  <c r="T53" i="41"/>
  <c r="S53" i="41"/>
  <c r="R53" i="41"/>
  <c r="T51" i="41"/>
  <c r="S51" i="41"/>
  <c r="R51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60" i="41"/>
  <c r="S60" i="41"/>
  <c r="R60" i="41"/>
  <c r="T97" i="41"/>
  <c r="S97" i="41"/>
  <c r="R97" i="41"/>
  <c r="T13" i="41"/>
  <c r="S13" i="41"/>
  <c r="R13" i="41"/>
  <c r="T28" i="41"/>
  <c r="S28" i="41"/>
  <c r="R28" i="41"/>
  <c r="T87" i="41"/>
  <c r="S87" i="41"/>
  <c r="R87" i="41"/>
  <c r="T99" i="41"/>
  <c r="S99" i="41"/>
  <c r="R99" i="41"/>
  <c r="T89" i="41"/>
  <c r="S89" i="41"/>
  <c r="R89" i="41"/>
  <c r="T25" i="41"/>
  <c r="S25" i="41"/>
  <c r="R25" i="41"/>
  <c r="T17" i="41"/>
  <c r="S17" i="41"/>
  <c r="R17" i="41"/>
  <c r="T90" i="41"/>
  <c r="S90" i="41"/>
  <c r="R90" i="41"/>
  <c r="T84" i="41"/>
  <c r="S84" i="41"/>
  <c r="R84" i="41"/>
  <c r="T83" i="41"/>
  <c r="S83" i="41"/>
  <c r="R83" i="41"/>
  <c r="T82" i="41"/>
  <c r="S82" i="41"/>
  <c r="R82" i="41"/>
  <c r="T80" i="41"/>
  <c r="S80" i="41"/>
  <c r="R80" i="41"/>
  <c r="T79" i="41"/>
  <c r="S79" i="41"/>
  <c r="R79" i="41"/>
  <c r="T91" i="41"/>
  <c r="S91" i="41"/>
  <c r="R91" i="41"/>
  <c r="T78" i="41"/>
  <c r="S78" i="41"/>
  <c r="R78" i="41"/>
  <c r="T94" i="41"/>
  <c r="S94" i="41"/>
  <c r="R94" i="41"/>
  <c r="T93" i="41"/>
  <c r="S93" i="41"/>
  <c r="R93" i="41"/>
  <c r="T73" i="41"/>
  <c r="S73" i="41"/>
  <c r="R73" i="41"/>
  <c r="T72" i="41"/>
  <c r="S72" i="41"/>
  <c r="R72" i="41"/>
  <c r="T69" i="41"/>
  <c r="S69" i="41"/>
  <c r="R69" i="41"/>
  <c r="T71" i="41"/>
  <c r="S71" i="41"/>
  <c r="R71" i="41"/>
  <c r="T70" i="41"/>
  <c r="S70" i="41"/>
  <c r="R70" i="41"/>
  <c r="T68" i="41"/>
  <c r="S68" i="41"/>
  <c r="R68" i="41"/>
  <c r="T42" i="41"/>
  <c r="S42" i="41"/>
  <c r="R42" i="41"/>
  <c r="T18" i="41"/>
  <c r="S18" i="41"/>
  <c r="R18" i="41"/>
  <c r="T58" i="41"/>
  <c r="S58" i="41"/>
  <c r="R58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57" i="41"/>
  <c r="S57" i="41"/>
  <c r="R57" i="41"/>
  <c r="T66" i="41"/>
  <c r="S66" i="41"/>
  <c r="R66" i="41"/>
  <c r="T59" i="41"/>
  <c r="S59" i="41"/>
  <c r="R59" i="41"/>
  <c r="T56" i="41"/>
  <c r="S56" i="41"/>
  <c r="R56" i="41"/>
  <c r="R44" i="41"/>
  <c r="S44" i="41"/>
  <c r="T44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3" i="41"/>
  <c r="S43" i="41"/>
  <c r="R43" i="41"/>
  <c r="T41" i="41"/>
  <c r="S41" i="41"/>
  <c r="R41" i="41"/>
  <c r="T40" i="41"/>
  <c r="S40" i="41"/>
  <c r="R40" i="41"/>
  <c r="T30" i="41"/>
  <c r="S30" i="41"/>
  <c r="R30" i="41"/>
  <c r="T29" i="41"/>
  <c r="S29" i="41"/>
  <c r="R29" i="41"/>
  <c r="T27" i="41"/>
  <c r="S27" i="41"/>
  <c r="R27" i="41"/>
  <c r="T26" i="41"/>
  <c r="S26" i="41"/>
  <c r="R26" i="41"/>
  <c r="T21" i="41"/>
  <c r="S21" i="41"/>
  <c r="R21" i="41"/>
  <c r="T20" i="41"/>
  <c r="S20" i="41"/>
  <c r="R20" i="41"/>
  <c r="T19" i="41"/>
  <c r="S19" i="41"/>
  <c r="R1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88" i="41"/>
  <c r="S88" i="41"/>
  <c r="R88" i="41"/>
  <c r="T86" i="41"/>
  <c r="S86" i="41"/>
  <c r="R86" i="41"/>
  <c r="T98" i="41"/>
  <c r="S98" i="41"/>
  <c r="R98" i="41"/>
  <c r="T96" i="41"/>
  <c r="S96" i="41"/>
  <c r="T95" i="41"/>
  <c r="S95" i="41"/>
  <c r="R95" i="41"/>
  <c r="T92" i="41"/>
  <c r="S92" i="41"/>
  <c r="R92" i="41"/>
  <c r="T77" i="41"/>
  <c r="S77" i="41"/>
  <c r="R77" i="41"/>
  <c r="T67" i="41"/>
  <c r="S67" i="41"/>
  <c r="R67" i="41"/>
  <c r="T55" i="41"/>
  <c r="S55" i="41"/>
  <c r="R55" i="41"/>
  <c r="T50" i="41"/>
  <c r="S50" i="41"/>
  <c r="R50" i="41"/>
  <c r="T39" i="41"/>
  <c r="S39" i="41"/>
  <c r="R39" i="41"/>
  <c r="T31" i="41"/>
  <c r="S31" i="41"/>
  <c r="R31" i="41"/>
  <c r="T24" i="41"/>
  <c r="S24" i="41"/>
  <c r="R24" i="41"/>
  <c r="T23" i="41"/>
  <c r="S23" i="41"/>
  <c r="R23" i="41"/>
  <c r="T22" i="41"/>
  <c r="S22" i="41"/>
  <c r="R22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09" i="41"/>
  <c r="T110" i="41"/>
  <c r="R8" i="41"/>
  <c r="K112" i="41"/>
  <c r="U114" i="41" s="1"/>
  <c r="S6" i="41"/>
  <c r="S7" i="41"/>
  <c r="S8" i="41"/>
  <c r="S9" i="41"/>
  <c r="S10" i="41"/>
  <c r="S11" i="41"/>
  <c r="S12" i="41"/>
  <c r="S109" i="41"/>
  <c r="S110" i="41"/>
  <c r="R6" i="41"/>
  <c r="R7" i="41"/>
  <c r="R9" i="41"/>
  <c r="R10" i="41"/>
  <c r="R11" i="41"/>
  <c r="R12" i="41"/>
  <c r="R109" i="41"/>
  <c r="R110" i="41"/>
  <c r="Z4" i="41"/>
  <c r="M112" i="41"/>
  <c r="J112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2" i="41"/>
  <c r="Z85" i="41" l="1"/>
  <c r="Z8" i="41"/>
  <c r="Z83" i="41"/>
  <c r="Z9" i="41"/>
  <c r="Z84" i="41"/>
  <c r="AA4" i="41"/>
  <c r="AB4" i="41" s="1"/>
  <c r="AC4" i="41" s="1"/>
  <c r="R114" i="41"/>
  <c r="S114" i="41"/>
  <c r="V118" i="41" s="1"/>
  <c r="T114" i="41"/>
  <c r="Y113" i="36"/>
  <c r="W113" i="36"/>
  <c r="X113" i="36"/>
  <c r="AC84" i="41" l="1"/>
  <c r="AC9" i="41"/>
  <c r="AC85" i="41"/>
  <c r="AC8" i="41"/>
  <c r="AC83" i="41"/>
  <c r="AD4" i="41"/>
  <c r="T118" i="41"/>
  <c r="W118" i="41"/>
  <c r="U118" i="41"/>
  <c r="R118" i="41"/>
  <c r="Z113" i="36"/>
  <c r="S118" i="41"/>
  <c r="AD85" i="41" l="1"/>
  <c r="AD8" i="41"/>
  <c r="AD83" i="41"/>
  <c r="AD9" i="41"/>
  <c r="AD84" i="41"/>
  <c r="AE4" i="41"/>
  <c r="AE8" i="41" l="1"/>
  <c r="AE83" i="41"/>
  <c r="AE9" i="41"/>
  <c r="AE84" i="41"/>
  <c r="AE85" i="41"/>
  <c r="AF4" i="41"/>
  <c r="AF83" i="41" l="1"/>
  <c r="AF9" i="41"/>
  <c r="AF8" i="41"/>
  <c r="AF84" i="41"/>
  <c r="AF85" i="41"/>
  <c r="AG4" i="41"/>
  <c r="AG84" i="41" l="1"/>
  <c r="AG85" i="41"/>
  <c r="AG9" i="41"/>
  <c r="AG8" i="41"/>
  <c r="AG83" i="41"/>
  <c r="AH4" i="41"/>
  <c r="AI4" i="41" s="1"/>
  <c r="AJ4" i="41" s="1"/>
  <c r="AJ83" i="41" l="1"/>
  <c r="AJ9" i="41"/>
  <c r="AJ84" i="41"/>
  <c r="AJ8" i="41"/>
  <c r="AJ85" i="41"/>
  <c r="AK4" i="41"/>
  <c r="AK84" i="41" l="1"/>
  <c r="AK85" i="41"/>
  <c r="AK8" i="41"/>
  <c r="AK9" i="41"/>
  <c r="AK83" i="41"/>
  <c r="AL4" i="41"/>
  <c r="AL85" i="41" l="1"/>
  <c r="AL8" i="41"/>
  <c r="AL83" i="41"/>
  <c r="AL9" i="41"/>
  <c r="AL84" i="41"/>
  <c r="AM4" i="41"/>
  <c r="AM8" i="41" l="1"/>
  <c r="AM83" i="41"/>
  <c r="AM9" i="41"/>
  <c r="AM84" i="41"/>
  <c r="AM85" i="41"/>
  <c r="AN4" i="41"/>
  <c r="AN83" i="41" l="1"/>
  <c r="AN9" i="41"/>
  <c r="AN84" i="41"/>
  <c r="AN85" i="41"/>
  <c r="AN8" i="41"/>
  <c r="AO4" i="41"/>
  <c r="AP4" i="41" s="1"/>
  <c r="AQ4" i="41" s="1"/>
  <c r="AQ8" i="41" l="1"/>
  <c r="AQ83" i="41"/>
  <c r="AQ9" i="41"/>
  <c r="AQ84" i="41"/>
  <c r="AQ85" i="41"/>
  <c r="AR4" i="41"/>
  <c r="AR83" i="41" l="1"/>
  <c r="AR9" i="41"/>
  <c r="AR8" i="41"/>
  <c r="AR84" i="41"/>
  <c r="AR85" i="41"/>
  <c r="AS4" i="41"/>
  <c r="AS84" i="41" l="1"/>
  <c r="AS85" i="41"/>
  <c r="AS9" i="41"/>
  <c r="AS8" i="41"/>
  <c r="AS83" i="41"/>
  <c r="AT4" i="41"/>
  <c r="AT85" i="41" l="1"/>
  <c r="AT8" i="41"/>
  <c r="AT83" i="41"/>
  <c r="AT9" i="41"/>
  <c r="AT84" i="41"/>
  <c r="AU4" i="41"/>
  <c r="AU8" i="41" l="1"/>
  <c r="AU83" i="41"/>
  <c r="AU9" i="41"/>
  <c r="AU84" i="41"/>
  <c r="AU85" i="41"/>
  <c r="AV4" i="41"/>
  <c r="AW4" i="41" s="1"/>
  <c r="AX4" i="41" s="1"/>
  <c r="AX85" i="41" l="1"/>
  <c r="AX8" i="41"/>
  <c r="AX83" i="41"/>
  <c r="AX9" i="41"/>
  <c r="AX84" i="41"/>
  <c r="AY4" i="41"/>
  <c r="AY8" i="41" l="1"/>
  <c r="AY83" i="41"/>
  <c r="AY9" i="41"/>
  <c r="AY84" i="41"/>
  <c r="AY85" i="41"/>
  <c r="AZ4" i="41"/>
  <c r="AZ83" i="41" l="1"/>
  <c r="AZ9" i="41"/>
  <c r="AZ8" i="41"/>
  <c r="AZ84" i="41"/>
  <c r="AZ85" i="41"/>
  <c r="BA4" i="41"/>
  <c r="BA84" i="41" l="1"/>
  <c r="BA85" i="41"/>
  <c r="BA8" i="41"/>
  <c r="BA9" i="41"/>
  <c r="BA83" i="41"/>
  <c r="BB4" i="41"/>
  <c r="BB85" i="41" l="1"/>
  <c r="BB8" i="41"/>
  <c r="BB83" i="41"/>
  <c r="BB9" i="41"/>
  <c r="BB84" i="41"/>
  <c r="BC4" i="41"/>
  <c r="BD4" i="41" s="1"/>
  <c r="BE4" i="41" s="1"/>
  <c r="BE84" i="41" l="1"/>
  <c r="BE85" i="41"/>
  <c r="BE9" i="41"/>
  <c r="BE8" i="41"/>
  <c r="BE83" i="41"/>
  <c r="BF4" i="41"/>
  <c r="BF85" i="41" l="1"/>
  <c r="BF8" i="41"/>
  <c r="BF83" i="41"/>
  <c r="BF9" i="41"/>
  <c r="BF84" i="41"/>
  <c r="BG4" i="41"/>
  <c r="BG8" i="41" l="1"/>
  <c r="BG83" i="41"/>
  <c r="BG9" i="41"/>
  <c r="BG84" i="41"/>
  <c r="BG85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3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3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3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3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7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7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7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7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7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7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<sst xmlns="http://schemas.openxmlformats.org/spreadsheetml/2006/main" count="706" uniqueCount="299">
  <si>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</si>
  <si>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</si>
  <si>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</si>
  <si>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</si>
  <si>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</si>
  <si>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</si>
  <si>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</si>
  <si>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</si>
  <si>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</si>
  <si>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</si>
  <si>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</si>
  <si>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</si>
  <si>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</si>
  <si>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</si>
  <si>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</si>
  <si>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</si>
  <si>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</si>
  <si>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</si>
  <si>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</si>
  <si>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</si>
  <si>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</si>
  <si>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</si>
  <si>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</si>
  <si>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</si>
  <si>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</si>
  <si>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</si>
  <si>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</si>
  <si>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</si>
  <si>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</si>
  <si>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</si>
  <si>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</si>
  <si>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</si>
  <si>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</si>
  <si>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</si>
  <si>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</si>
  <si>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</si>
  <si>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</si>
  <si>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</si>
  <si>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</si>
  <si>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</si>
  <si>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</si>
  <si>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</si>
  <si>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</si>
  <si>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</si>
  <si>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</si>
  <si>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</si>
  <si>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</si>
  <si>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</si>
  <si>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</si>
  <si>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</si>
  <si>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</si>
  <si>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</si>
  <si>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</si>
  <si>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</si>
  <si>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</si>
  <si>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</si>
  <si>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</si>
  <si>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</si>
  <si>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</si>
  <si>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</si>
  <si>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</si>
  <si>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</si>
  <si>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</si>
  <si>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</si>
  <si>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</si>
  <si>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</si>
  <si>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</si>
  <si>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</si>
  <si>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</si>
  <si>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</si>
  <si>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</si>
  <si>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</si>
  <si>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</si>
  <si>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</si>
  <si>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</si>
  <si>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</si>
  <si>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</si>
  <si>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</si>
  <si>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</si>
  <si>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</si>
  <si>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</si>
  <si>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</si>
  <si>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</si>
  <si>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</si>
  <si>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</si>
  <si>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</si>
  <si>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</si>
  <si>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</si>
  <si>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</si>
  <si>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</si>
  <si>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</si>
  <si>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</si>
  <si>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</si>
  <si>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</si>
  <si>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</si>
  <si>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</si>
  <si>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</si>
  <si>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</si>
  <si>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</si>
  <si>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</si>
  <si>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</si>
  <si>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</si>
  <si>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</si>
  <si>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</si>
  <si>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</si>
  <si>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</si>
  <si>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</si>
  <si>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</si>
  <si>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</si>
  <si>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</si>
  <si>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</si>
  <si>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</si>
  <si>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</si>
  <si>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</si>
  <si>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</si>
  <si>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</si>
  <si>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</si>
  <si>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</si>
  <si>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</si>
  <si>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</si>
  <si>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</si>
  <si>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</si>
  <si>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</si>
  <si>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</si>
  <si>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</si>
  <si>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</si>
  <si>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</si>
  <si>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</si>
  <si>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</si>
  <si>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</si>
  <si>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</si>
  <si>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</si>
  <si>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</si>
  <si>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</si>
  <si>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</si>
  <si>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</si>
  <si>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</si>
  <si>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</si>
  <si>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</si>
  <si>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</si>
  <si>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</si>
  <si>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</si>
  <si>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</si>
  <si>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</si>
  <si>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</si>
  <si>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</si>
  <si>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</si>
  <si>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</si>
  <si>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</si>
  <si>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</si>
  <si>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</si>
  <si>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</si>
  <si>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</si>
  <si>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</si>
  <si>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</si>
  <si>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</si>
  <si>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</si>
  <si>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</si>
  <si>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</si>
  <si>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</si>
  <si>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</si>
  <si>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</si>
  <si>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</si>
  <si>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</si>
  <si>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</si>
  <si>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</si>
  <si>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</si>
  <si>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</si>
  <si>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</si>
  <si>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</si>
  <si>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</si>
  <si>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</si>
  <si>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</si>
  <si>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</si>
  <si>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</si>
  <si>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</si>
  <si>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</si>
  <si>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</si>
  <si>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</si>
  <si>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</si>
  <si>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</si>
  <si>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</si>
  <si>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</si>
  <si>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</si>
  <si>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</si>
  <si>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</si>
  <si>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</si>
  <si>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</si>
  <si>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</si>
  <si>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</si>
  <si>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</si>
  <si>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</si>
  <si>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</si>
  <si>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</si>
  <si>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</si>
  <si>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</si>
  <si>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</si>
  <si>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</si>
  <si>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</si>
  <si>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</si>
  <si>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</si>
  <si>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</si>
  <si>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</si>
  <si>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</si>
  <si>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</si>
  <si>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</si>
  <si>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</si>
  <si>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</si>
  <si>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</si>
  <si>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</si>
  <si>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</si>
  <si>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</si>
  <si>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</si>
  <si>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</si>
  <si>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</si>
  <si>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</si>
  <si>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</si>
  <si>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</si>
  <si>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</si>
  <si>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</si>
  <si>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</si>
  <si>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</si>
  <si>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</si>
  <si>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</si>
  <si>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</si>
  <si>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</si>
  <si>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</si>
  <si>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</si>
  <si>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</si>
  <si>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</si>
  <si>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</si>
  <si>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</si>
  <si>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</si>
  <si>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</si>
  <si>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</si>
  <si>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</si>
  <si>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</si>
  <si>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</si>
  <si>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</si>
  <si>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</si>
  <si>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</si>
  <si>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</si>
  <si>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</si>
  <si>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</si>
  <si>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</si>
  <si>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</si>
  <si>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</si>
  <si>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</si>
  <si>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LED设备交付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</si>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</sst>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28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6"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6"/>
  <sheetViews>
    <sheetView tabSelected="1" zoomScale="85" zoomScaleNormal="85" zoomScaleSheetLayoutView="100" workbookViewId="0">
      <pane ySplit="5" topLeftCell="A96" activePane="bottomLeft" state="frozen"/>
      <selection activeCell="F1" sqref="F1"/>
      <selection pane="bottomLeft" activeCell="O18" sqref="O18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88671875" style="117"/>
  </cols>
  <sheetData>
    <row r="1" spans="1:59" ht="19.5" customHeight="1" thickTop="1">
      <c r="A1" s="272" t="s">
        <v>269</v>
      </c>
      <c r="B1" s="273"/>
      <c r="C1" s="273"/>
      <c r="D1" s="273"/>
      <c r="E1" s="273"/>
      <c r="F1" s="273"/>
      <c r="G1" s="273"/>
      <c r="H1" s="273"/>
      <c r="I1" s="118" t="s">
        <v>169</v>
      </c>
      <c r="J1" s="297" t="s">
        <v>172</v>
      </c>
      <c r="K1" s="298"/>
      <c r="L1" s="118" t="s">
        <v>170</v>
      </c>
      <c r="M1" s="297" t="s">
        <v>173</v>
      </c>
      <c r="N1" s="299"/>
      <c r="O1" s="293"/>
      <c r="P1" s="294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74"/>
      <c r="B2" s="275"/>
      <c r="C2" s="275"/>
      <c r="D2" s="275"/>
      <c r="E2" s="275"/>
      <c r="F2" s="275"/>
      <c r="G2" s="275"/>
      <c r="H2" s="275"/>
      <c r="I2" s="120" t="s">
        <v>233</v>
      </c>
      <c r="J2" s="300">
        <v>43678</v>
      </c>
      <c r="K2" s="301"/>
      <c r="L2" s="121" t="s">
        <v>233</v>
      </c>
      <c r="M2" s="300">
        <v>43685</v>
      </c>
      <c r="N2" s="302"/>
      <c r="O2" s="295"/>
      <c r="P2" s="296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80" t="s">
        <v>153</v>
      </c>
      <c r="B4" s="281"/>
      <c r="C4" s="281"/>
      <c r="D4" s="282"/>
      <c r="E4" s="282"/>
      <c r="F4" s="285" t="s">
        <v>171</v>
      </c>
      <c r="G4" s="287" t="s">
        <v>185</v>
      </c>
      <c r="H4" s="289" t="s">
        <v>164</v>
      </c>
      <c r="I4" s="290" t="s">
        <v>165</v>
      </c>
      <c r="J4" s="291"/>
      <c r="K4" s="292"/>
      <c r="L4" s="290" t="s">
        <v>166</v>
      </c>
      <c r="M4" s="291"/>
      <c r="N4" s="292"/>
      <c r="O4" s="276" t="s">
        <v>174</v>
      </c>
      <c r="P4" s="278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283"/>
      <c r="B5" s="284"/>
      <c r="C5" s="284"/>
      <c r="D5" s="284"/>
      <c r="E5" s="284"/>
      <c r="F5" s="286"/>
      <c r="G5" s="288"/>
      <c r="H5" s="288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277"/>
      <c r="P5" s="279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292</v>
      </c>
      <c r="Z5" s="270" t="s">
        <v>293</v>
      </c>
      <c r="AA5" s="270" t="s">
        <v>294</v>
      </c>
      <c r="AB5" s="270" t="s">
        <v>295</v>
      </c>
      <c r="AC5" s="270" t="s">
        <v>296</v>
      </c>
      <c r="AD5" s="270" t="s">
        <v>297</v>
      </c>
      <c r="AE5" s="270" t="s">
        <v>298</v>
      </c>
      <c r="AF5" s="270" t="s">
        <v>292</v>
      </c>
      <c r="AG5" s="270" t="s">
        <v>293</v>
      </c>
      <c r="AH5" s="270" t="s">
        <v>294</v>
      </c>
      <c r="AI5" s="270" t="s">
        <v>295</v>
      </c>
      <c r="AJ5" s="270" t="s">
        <v>296</v>
      </c>
      <c r="AK5" s="270" t="s">
        <v>297</v>
      </c>
      <c r="AL5" s="270" t="s">
        <v>298</v>
      </c>
      <c r="AM5" s="270" t="s">
        <v>292</v>
      </c>
      <c r="AN5" s="270" t="s">
        <v>293</v>
      </c>
      <c r="AO5" s="270" t="s">
        <v>294</v>
      </c>
      <c r="AP5" s="270" t="s">
        <v>295</v>
      </c>
      <c r="AQ5" s="270" t="s">
        <v>296</v>
      </c>
      <c r="AR5" s="270" t="s">
        <v>297</v>
      </c>
      <c r="AS5" s="270" t="s">
        <v>298</v>
      </c>
      <c r="AT5" s="270" t="s">
        <v>292</v>
      </c>
      <c r="AU5" s="270" t="s">
        <v>293</v>
      </c>
      <c r="AV5" s="270" t="s">
        <v>294</v>
      </c>
      <c r="AW5" s="270" t="s">
        <v>295</v>
      </c>
      <c r="AX5" s="270" t="s">
        <v>296</v>
      </c>
      <c r="AY5" s="270" t="s">
        <v>297</v>
      </c>
      <c r="AZ5" s="270" t="s">
        <v>298</v>
      </c>
      <c r="BA5" s="270" t="s">
        <v>292</v>
      </c>
      <c r="BB5" s="270" t="s">
        <v>293</v>
      </c>
      <c r="BC5" s="270" t="s">
        <v>294</v>
      </c>
      <c r="BD5" s="270" t="s">
        <v>295</v>
      </c>
      <c r="BE5" s="270" t="s">
        <v>296</v>
      </c>
      <c r="BF5" s="270" t="s">
        <v>297</v>
      </c>
      <c r="BG5" s="271" t="s">
        <v>298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8" si="1">IF($J6="","",IF($L6&lt;=$L$2,$K6*IF($O6&lt;&gt;"",$O6,0),0))</f>
        <v/>
      </c>
      <c r="T6" s="131" t="str">
        <f t="shared" ref="T6:T108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238</v>
      </c>
      <c r="G7" s="231" t="s">
        <v>281</v>
      </c>
      <c r="H7" s="223" t="s">
        <v>224</v>
      </c>
      <c r="I7" s="166"/>
      <c r="J7" s="166"/>
      <c r="K7" s="167"/>
      <c r="L7" s="166"/>
      <c r="M7" s="166"/>
      <c r="N7" s="168"/>
      <c r="O7" s="169"/>
      <c r="P7" s="170" t="s">
        <v>228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235</v>
      </c>
      <c r="G8" s="222" t="s">
        <v>282</v>
      </c>
      <c r="H8" s="223" t="s">
        <v>226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239</v>
      </c>
      <c r="G9" s="222" t="s">
        <v>282</v>
      </c>
      <c r="H9" s="223" t="s">
        <v>226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240</v>
      </c>
      <c r="G10" s="267" t="s">
        <v>282</v>
      </c>
      <c r="H10" s="268" t="s">
        <v>223</v>
      </c>
      <c r="I10" s="207"/>
      <c r="J10" s="207"/>
      <c r="K10" s="208"/>
      <c r="L10" s="207"/>
      <c r="M10" s="207"/>
      <c r="N10" s="209"/>
      <c r="O10" s="210"/>
      <c r="P10" s="211" t="s">
        <v>227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236</v>
      </c>
      <c r="G11" s="267" t="s">
        <v>282</v>
      </c>
      <c r="H11" s="268" t="s">
        <v>223</v>
      </c>
      <c r="I11" s="207"/>
      <c r="J11" s="207"/>
      <c r="K11" s="208"/>
      <c r="L11" s="207"/>
      <c r="M11" s="207"/>
      <c r="N11" s="209"/>
      <c r="O11" s="210"/>
      <c r="P11" s="211" t="s">
        <v>227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237</v>
      </c>
      <c r="G12" s="267" t="s">
        <v>282</v>
      </c>
      <c r="H12" s="268" t="s">
        <v>225</v>
      </c>
      <c r="I12" s="207"/>
      <c r="J12" s="207"/>
      <c r="K12" s="208"/>
      <c r="L12" s="207"/>
      <c r="M12" s="207"/>
      <c r="N12" s="209"/>
      <c r="O12" s="210"/>
      <c r="P12" s="211" t="s">
        <v>227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234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6.8">
      <c r="A16" s="162">
        <v>1</v>
      </c>
      <c r="B16" s="163">
        <v>1</v>
      </c>
      <c r="C16" s="163">
        <v>1</v>
      </c>
      <c r="D16" s="163"/>
      <c r="E16" s="164"/>
      <c r="F16" s="219" t="s">
        <v>241</v>
      </c>
      <c r="G16" s="231" t="s">
        <v>271</v>
      </c>
      <c r="H16" s="223" t="s">
        <v>273</v>
      </c>
      <c r="I16" s="166"/>
      <c r="J16" s="166"/>
      <c r="K16" s="167"/>
      <c r="L16" s="166"/>
      <c r="M16" s="166"/>
      <c r="N16" s="168"/>
      <c r="O16" s="169"/>
      <c r="P16" s="170"/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0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0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0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6.8">
      <c r="A17" s="162">
        <v>1</v>
      </c>
      <c r="B17" s="163">
        <v>1</v>
      </c>
      <c r="C17" s="163">
        <v>2</v>
      </c>
      <c r="D17" s="163"/>
      <c r="E17" s="164"/>
      <c r="F17" s="233" t="s">
        <v>242</v>
      </c>
      <c r="G17" s="231" t="s">
        <v>272</v>
      </c>
      <c r="H17" s="232" t="s">
        <v>274</v>
      </c>
      <c r="I17" s="166"/>
      <c r="J17" s="166"/>
      <c r="K17" s="167"/>
      <c r="L17" s="166"/>
      <c r="M17" s="166"/>
      <c r="N17" s="168"/>
      <c r="O17" s="169"/>
      <c r="P17" s="170"/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16.8">
      <c r="A18" s="162">
        <v>1</v>
      </c>
      <c r="B18" s="163">
        <v>1</v>
      </c>
      <c r="C18" s="163">
        <v>3</v>
      </c>
      <c r="D18" s="163"/>
      <c r="E18" s="164"/>
      <c r="F18" s="233" t="s">
        <v>197</v>
      </c>
      <c r="G18" s="231" t="s">
        <v>275</v>
      </c>
      <c r="H18" s="223" t="s">
        <v>230</v>
      </c>
      <c r="I18" s="166"/>
      <c r="J18" s="166"/>
      <c r="K18" s="167"/>
      <c r="L18" s="166"/>
      <c r="M18" s="166"/>
      <c r="N18" s="168"/>
      <c r="O18" s="169"/>
      <c r="P18" s="234"/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16.8">
      <c r="A19" s="162">
        <v>1</v>
      </c>
      <c r="B19" s="163">
        <v>1</v>
      </c>
      <c r="C19" s="163">
        <v>4</v>
      </c>
      <c r="D19" s="163"/>
      <c r="E19" s="164"/>
      <c r="F19" s="233" t="s">
        <v>260</v>
      </c>
      <c r="G19" s="231" t="s">
        <v>271</v>
      </c>
      <c r="H19" s="223" t="s">
        <v>273</v>
      </c>
      <c r="I19" s="166"/>
      <c r="J19" s="166"/>
      <c r="K19" s="167"/>
      <c r="L19" s="166"/>
      <c r="M19" s="166"/>
      <c r="N19" s="168"/>
      <c r="O19" s="169"/>
      <c r="P19" s="234"/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261</v>
      </c>
      <c r="G20" s="231" t="s">
        <v>276</v>
      </c>
      <c r="H20" s="232" t="s">
        <v>277</v>
      </c>
      <c r="I20" s="166"/>
      <c r="J20" s="166"/>
      <c r="K20" s="167"/>
      <c r="L20" s="166"/>
      <c r="M20" s="166"/>
      <c r="N20" s="168"/>
      <c r="O20" s="169"/>
      <c r="P20" s="170"/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16.8">
      <c r="A21" s="162">
        <v>1</v>
      </c>
      <c r="B21" s="163">
        <v>1</v>
      </c>
      <c r="C21" s="163">
        <v>6</v>
      </c>
      <c r="D21" s="163"/>
      <c r="E21" s="164"/>
      <c r="F21" s="219"/>
      <c r="G21" s="222"/>
      <c r="H21" s="223"/>
      <c r="I21" s="166"/>
      <c r="J21" s="166"/>
      <c r="K21" s="167"/>
      <c r="L21" s="166"/>
      <c r="M21" s="166"/>
      <c r="N21" s="168"/>
      <c r="O21" s="169"/>
      <c r="P21" s="170"/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254">
        <v>1</v>
      </c>
      <c r="B22" s="255">
        <v>2</v>
      </c>
      <c r="C22" s="255"/>
      <c r="D22" s="255"/>
      <c r="E22" s="256"/>
      <c r="F22" s="265" t="s">
        <v>184</v>
      </c>
      <c r="G22" s="257"/>
      <c r="H22" s="258"/>
      <c r="I22" s="259"/>
      <c r="J22" s="259"/>
      <c r="K22" s="260"/>
      <c r="L22" s="261"/>
      <c r="M22" s="262"/>
      <c r="N22" s="263"/>
      <c r="O22" s="262"/>
      <c r="P22" s="264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162">
        <v>1</v>
      </c>
      <c r="B23" s="163">
        <v>2</v>
      </c>
      <c r="C23" s="163">
        <v>1</v>
      </c>
      <c r="D23" s="163"/>
      <c r="E23" s="164"/>
      <c r="F23" s="233" t="s">
        <v>259</v>
      </c>
      <c r="G23" s="231" t="s">
        <v>271</v>
      </c>
      <c r="H23" s="223" t="s">
        <v>273</v>
      </c>
      <c r="I23" s="166"/>
      <c r="J23" s="166"/>
      <c r="K23" s="167"/>
      <c r="L23" s="166"/>
      <c r="M23" s="166"/>
      <c r="N23" s="168"/>
      <c r="O23" s="169"/>
      <c r="P23" s="170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6.8">
      <c r="A24" s="162">
        <v>1</v>
      </c>
      <c r="B24" s="163">
        <v>2</v>
      </c>
      <c r="C24" s="163">
        <v>2</v>
      </c>
      <c r="D24" s="163"/>
      <c r="E24" s="164"/>
      <c r="F24" s="219" t="s">
        <v>206</v>
      </c>
      <c r="G24" s="231" t="s">
        <v>276</v>
      </c>
      <c r="H24" s="223" t="s">
        <v>277</v>
      </c>
      <c r="I24" s="166"/>
      <c r="J24" s="166"/>
      <c r="K24" s="167"/>
      <c r="L24" s="166"/>
      <c r="M24" s="166"/>
      <c r="N24" s="168"/>
      <c r="O24" s="169"/>
      <c r="P24" s="170"/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3</v>
      </c>
      <c r="D25" s="163"/>
      <c r="E25" s="164"/>
      <c r="F25" s="233" t="s">
        <v>262</v>
      </c>
      <c r="G25" s="231" t="s">
        <v>278</v>
      </c>
      <c r="H25" s="223" t="s">
        <v>279</v>
      </c>
      <c r="I25" s="166"/>
      <c r="J25" s="166"/>
      <c r="K25" s="167"/>
      <c r="L25" s="166"/>
      <c r="M25" s="166"/>
      <c r="N25" s="168"/>
      <c r="O25" s="169"/>
      <c r="P25" s="170"/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16.8">
      <c r="A26" s="162">
        <v>1</v>
      </c>
      <c r="B26" s="163">
        <v>2</v>
      </c>
      <c r="C26" s="163">
        <v>4</v>
      </c>
      <c r="D26" s="163"/>
      <c r="E26" s="164"/>
      <c r="F26" s="219" t="s">
        <v>186</v>
      </c>
      <c r="G26" s="231" t="s">
        <v>271</v>
      </c>
      <c r="H26" s="223" t="s">
        <v>273</v>
      </c>
      <c r="I26" s="166"/>
      <c r="J26" s="166"/>
      <c r="K26" s="167"/>
      <c r="L26" s="166"/>
      <c r="M26" s="166"/>
      <c r="N26" s="168"/>
      <c r="O26" s="169"/>
      <c r="P26" s="234"/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5</v>
      </c>
      <c r="D27" s="163"/>
      <c r="E27" s="164"/>
      <c r="F27" s="233" t="s">
        <v>207</v>
      </c>
      <c r="G27" s="231" t="s">
        <v>276</v>
      </c>
      <c r="H27" s="232" t="s">
        <v>277</v>
      </c>
      <c r="I27" s="166"/>
      <c r="J27" s="166"/>
      <c r="K27" s="167"/>
      <c r="L27" s="166"/>
      <c r="M27" s="166"/>
      <c r="N27" s="168"/>
      <c r="O27" s="169"/>
      <c r="P27" s="234"/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6</v>
      </c>
      <c r="D28" s="163"/>
      <c r="E28" s="164"/>
      <c r="F28" s="233" t="s">
        <v>208</v>
      </c>
      <c r="G28" s="231" t="s">
        <v>276</v>
      </c>
      <c r="H28" s="223" t="s">
        <v>277</v>
      </c>
      <c r="I28" s="166"/>
      <c r="J28" s="166"/>
      <c r="K28" s="167"/>
      <c r="L28" s="166"/>
      <c r="M28" s="166"/>
      <c r="N28" s="168"/>
      <c r="O28" s="169"/>
      <c r="P28" s="170"/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16.8">
      <c r="A29" s="162">
        <v>1</v>
      </c>
      <c r="B29" s="163">
        <v>2</v>
      </c>
      <c r="C29" s="163">
        <v>7</v>
      </c>
      <c r="D29" s="163"/>
      <c r="E29" s="164"/>
      <c r="F29" s="233" t="s">
        <v>263</v>
      </c>
      <c r="G29" s="231" t="s">
        <v>276</v>
      </c>
      <c r="H29" s="223" t="s">
        <v>277</v>
      </c>
      <c r="I29" s="166"/>
      <c r="J29" s="166"/>
      <c r="K29" s="167"/>
      <c r="L29" s="166"/>
      <c r="M29" s="166"/>
      <c r="N29" s="168"/>
      <c r="O29" s="169"/>
      <c r="P29" s="234"/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16.8">
      <c r="A30" s="162">
        <v>1</v>
      </c>
      <c r="B30" s="163">
        <v>2</v>
      </c>
      <c r="C30" s="163">
        <v>8</v>
      </c>
      <c r="D30" s="163"/>
      <c r="E30" s="164"/>
      <c r="F30" s="219" t="s">
        <v>187</v>
      </c>
      <c r="G30" s="222" t="s">
        <v>276</v>
      </c>
      <c r="H30" s="223" t="s">
        <v>277</v>
      </c>
      <c r="I30" s="166"/>
      <c r="J30" s="166"/>
      <c r="K30" s="167"/>
      <c r="L30" s="166"/>
      <c r="M30" s="166"/>
      <c r="N30" s="168"/>
      <c r="O30" s="169"/>
      <c r="P30" s="170"/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16.8">
      <c r="A31" s="162">
        <v>1</v>
      </c>
      <c r="B31" s="163">
        <v>2</v>
      </c>
      <c r="C31" s="163">
        <v>9</v>
      </c>
      <c r="D31" s="163"/>
      <c r="E31" s="164"/>
      <c r="F31" s="219"/>
      <c r="G31" s="222"/>
      <c r="H31" s="223"/>
      <c r="I31" s="166"/>
      <c r="J31" s="166"/>
      <c r="K31" s="167"/>
      <c r="L31" s="166"/>
      <c r="M31" s="166"/>
      <c r="N31" s="168"/>
      <c r="O31" s="169"/>
      <c r="P31" s="170"/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5"/>
    </row>
    <row r="32" spans="1:59" ht="16.8">
      <c r="A32" s="254">
        <v>1</v>
      </c>
      <c r="B32" s="255">
        <v>3</v>
      </c>
      <c r="C32" s="255"/>
      <c r="D32" s="255"/>
      <c r="E32" s="256"/>
      <c r="F32" s="265" t="s">
        <v>268</v>
      </c>
      <c r="G32" s="257"/>
      <c r="H32" s="258"/>
      <c r="I32" s="259"/>
      <c r="J32" s="259"/>
      <c r="K32" s="260"/>
      <c r="L32" s="261"/>
      <c r="M32" s="262"/>
      <c r="N32" s="263"/>
      <c r="O32" s="262"/>
      <c r="P32" s="264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 t="str">
        <f t="shared" ref="Y32:AH37" si="9">IF(Y$5&lt;&gt;"日",IF(Y$5&lt;&gt;"六",IF($L32="","",IF(Y$4&gt;=$L32,IF(Y$4&lt;=$M32,IF($O32=1,"★",""),""),"")),""),"")</f>
        <v/>
      </c>
      <c r="Z32" s="134" t="str">
        <f t="shared" si="9"/>
        <v/>
      </c>
      <c r="AA32" s="134" t="str">
        <f t="shared" si="9"/>
        <v/>
      </c>
      <c r="AB32" s="134" t="str">
        <f t="shared" si="9"/>
        <v/>
      </c>
      <c r="AC32" s="134" t="str">
        <f t="shared" si="9"/>
        <v/>
      </c>
      <c r="AD32" s="134" t="str">
        <f t="shared" si="9"/>
        <v/>
      </c>
      <c r="AE32" s="134" t="str">
        <f t="shared" si="9"/>
        <v/>
      </c>
      <c r="AF32" s="134" t="str">
        <f t="shared" si="9"/>
        <v/>
      </c>
      <c r="AG32" s="134" t="str">
        <f t="shared" si="9"/>
        <v/>
      </c>
      <c r="AH32" s="134" t="str">
        <f t="shared" si="9"/>
        <v/>
      </c>
      <c r="AI32" s="134" t="str">
        <f t="shared" ref="AI32:AR37" si="10">IF(AI$5&lt;&gt;"日",IF(AI$5&lt;&gt;"六",IF($L32="","",IF(AI$4&gt;=$L32,IF(AI$4&lt;=$M32,IF($O32=1,"★",""),""),"")),""),"")</f>
        <v/>
      </c>
      <c r="AJ32" s="134" t="str">
        <f t="shared" si="10"/>
        <v/>
      </c>
      <c r="AK32" s="134" t="str">
        <f t="shared" si="10"/>
        <v/>
      </c>
      <c r="AL32" s="134" t="str">
        <f t="shared" si="10"/>
        <v/>
      </c>
      <c r="AM32" s="134" t="str">
        <f t="shared" si="10"/>
        <v/>
      </c>
      <c r="AN32" s="134" t="str">
        <f t="shared" si="10"/>
        <v/>
      </c>
      <c r="AO32" s="134" t="str">
        <f t="shared" si="10"/>
        <v/>
      </c>
      <c r="AP32" s="134" t="str">
        <f t="shared" si="10"/>
        <v/>
      </c>
      <c r="AQ32" s="134" t="str">
        <f t="shared" si="10"/>
        <v/>
      </c>
      <c r="AR32" s="134" t="str">
        <f t="shared" si="10"/>
        <v/>
      </c>
      <c r="AS32" s="134" t="str">
        <f t="shared" ref="AS32:BG37" si="11">IF(AS$5&lt;&gt;"日",IF(AS$5&lt;&gt;"六",IF($L32="","",IF(AS$4&gt;=$L32,IF(AS$4&lt;=$M32,IF($O32=1,"★",""),""),"")),""),"")</f>
        <v/>
      </c>
      <c r="AT32" s="134" t="str">
        <f t="shared" si="11"/>
        <v/>
      </c>
      <c r="AU32" s="134" t="str">
        <f t="shared" si="11"/>
        <v/>
      </c>
      <c r="AV32" s="134" t="str">
        <f t="shared" si="11"/>
        <v/>
      </c>
      <c r="AW32" s="134" t="str">
        <f t="shared" si="11"/>
        <v/>
      </c>
      <c r="AX32" s="134" t="str">
        <f t="shared" si="11"/>
        <v/>
      </c>
      <c r="AY32" s="134" t="str">
        <f t="shared" si="11"/>
        <v/>
      </c>
      <c r="AZ32" s="134" t="str">
        <f t="shared" si="11"/>
        <v/>
      </c>
      <c r="BA32" s="134" t="str">
        <f t="shared" si="11"/>
        <v/>
      </c>
      <c r="BB32" s="134" t="str">
        <f t="shared" si="11"/>
        <v/>
      </c>
      <c r="BC32" s="134" t="str">
        <f t="shared" si="11"/>
        <v/>
      </c>
      <c r="BD32" s="134" t="str">
        <f t="shared" si="11"/>
        <v/>
      </c>
      <c r="BE32" s="134" t="str">
        <f t="shared" si="11"/>
        <v/>
      </c>
      <c r="BF32" s="134" t="str">
        <f t="shared" si="11"/>
        <v/>
      </c>
      <c r="BG32" s="135" t="str">
        <f t="shared" si="11"/>
        <v/>
      </c>
    </row>
    <row r="33" spans="1:59" ht="16.8">
      <c r="A33" s="162">
        <v>1</v>
      </c>
      <c r="B33" s="163">
        <v>3</v>
      </c>
      <c r="C33" s="163">
        <v>1</v>
      </c>
      <c r="D33" s="163"/>
      <c r="E33" s="164"/>
      <c r="F33" s="219" t="s">
        <v>243</v>
      </c>
      <c r="G33" s="222" t="s">
        <v>271</v>
      </c>
      <c r="H33" s="223" t="s">
        <v>273</v>
      </c>
      <c r="I33" s="166"/>
      <c r="J33" s="166"/>
      <c r="K33" s="167"/>
      <c r="L33" s="166"/>
      <c r="M33" s="166"/>
      <c r="N33" s="168"/>
      <c r="O33" s="169"/>
      <c r="P33" s="170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si="9"/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si="10"/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si="11"/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162">
        <v>1</v>
      </c>
      <c r="B34" s="163">
        <v>3</v>
      </c>
      <c r="C34" s="163">
        <v>2</v>
      </c>
      <c r="D34" s="163"/>
      <c r="E34" s="164"/>
      <c r="F34" s="219" t="s">
        <v>244</v>
      </c>
      <c r="G34" s="231" t="s">
        <v>276</v>
      </c>
      <c r="H34" s="223" t="s">
        <v>277</v>
      </c>
      <c r="I34" s="166"/>
      <c r="J34" s="166"/>
      <c r="K34" s="167"/>
      <c r="L34" s="166"/>
      <c r="M34" s="166"/>
      <c r="N34" s="168"/>
      <c r="O34" s="169"/>
      <c r="P34" s="170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162">
        <v>1</v>
      </c>
      <c r="B35" s="163">
        <v>3</v>
      </c>
      <c r="C35" s="163">
        <v>3</v>
      </c>
      <c r="D35" s="163"/>
      <c r="E35" s="164"/>
      <c r="F35" s="233" t="s">
        <v>264</v>
      </c>
      <c r="G35" s="222" t="s">
        <v>278</v>
      </c>
      <c r="H35" s="223" t="s">
        <v>279</v>
      </c>
      <c r="I35" s="166"/>
      <c r="J35" s="166"/>
      <c r="K35" s="167"/>
      <c r="L35" s="166"/>
      <c r="M35" s="166"/>
      <c r="N35" s="168"/>
      <c r="O35" s="169"/>
      <c r="P35" s="170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162">
        <v>1</v>
      </c>
      <c r="B36" s="163">
        <v>3</v>
      </c>
      <c r="C36" s="163">
        <v>4</v>
      </c>
      <c r="D36" s="163"/>
      <c r="E36" s="164"/>
      <c r="F36" s="219" t="s">
        <v>245</v>
      </c>
      <c r="G36" s="222" t="s">
        <v>278</v>
      </c>
      <c r="H36" s="223" t="s">
        <v>279</v>
      </c>
      <c r="I36" s="166"/>
      <c r="J36" s="166"/>
      <c r="K36" s="167"/>
      <c r="L36" s="166"/>
      <c r="M36" s="166"/>
      <c r="N36" s="168"/>
      <c r="O36" s="169"/>
      <c r="P36" s="170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162">
        <v>1</v>
      </c>
      <c r="B37" s="163">
        <v>3</v>
      </c>
      <c r="C37" s="163">
        <v>5</v>
      </c>
      <c r="D37" s="163"/>
      <c r="E37" s="164"/>
      <c r="F37" s="219" t="s">
        <v>246</v>
      </c>
      <c r="G37" s="222" t="s">
        <v>278</v>
      </c>
      <c r="H37" s="223" t="s">
        <v>279</v>
      </c>
      <c r="I37" s="166"/>
      <c r="J37" s="166"/>
      <c r="K37" s="167"/>
      <c r="L37" s="166"/>
      <c r="M37" s="166"/>
      <c r="N37" s="168"/>
      <c r="O37" s="169"/>
      <c r="P37" s="170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162">
        <v>1</v>
      </c>
      <c r="B38" s="163">
        <v>3</v>
      </c>
      <c r="C38" s="163">
        <v>6</v>
      </c>
      <c r="D38" s="163"/>
      <c r="E38" s="164"/>
      <c r="F38" s="219"/>
      <c r="G38" s="222"/>
      <c r="H38" s="223"/>
      <c r="I38" s="166"/>
      <c r="J38" s="166"/>
      <c r="K38" s="167"/>
      <c r="L38" s="166"/>
      <c r="M38" s="166"/>
      <c r="N38" s="168"/>
      <c r="O38" s="169"/>
      <c r="P38" s="170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5"/>
    </row>
    <row r="39" spans="1:59" ht="16.8">
      <c r="A39" s="242">
        <v>2</v>
      </c>
      <c r="B39" s="243"/>
      <c r="C39" s="243"/>
      <c r="D39" s="243"/>
      <c r="E39" s="244"/>
      <c r="F39" s="245" t="s">
        <v>178</v>
      </c>
      <c r="G39" s="246"/>
      <c r="H39" s="247"/>
      <c r="I39" s="248"/>
      <c r="J39" s="248"/>
      <c r="K39" s="249"/>
      <c r="L39" s="250"/>
      <c r="M39" s="251"/>
      <c r="N39" s="252"/>
      <c r="O39" s="251"/>
      <c r="P39" s="253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 t="str">
        <f t="shared" ref="Y39:AH48" si="12">IF(Y$5&lt;&gt;"日",IF(Y$5&lt;&gt;"六",IF($L39="","",IF(Y$4&gt;=$L39,IF(Y$4&lt;=$M39,IF($O39=1,"★",""),""),"")),""),"")</f>
        <v/>
      </c>
      <c r="Z39" s="134" t="str">
        <f t="shared" si="12"/>
        <v/>
      </c>
      <c r="AA39" s="134" t="str">
        <f t="shared" si="12"/>
        <v/>
      </c>
      <c r="AB39" s="134" t="str">
        <f t="shared" si="12"/>
        <v/>
      </c>
      <c r="AC39" s="134" t="str">
        <f t="shared" si="12"/>
        <v/>
      </c>
      <c r="AD39" s="134" t="str">
        <f t="shared" si="12"/>
        <v/>
      </c>
      <c r="AE39" s="134" t="str">
        <f t="shared" si="12"/>
        <v/>
      </c>
      <c r="AF39" s="134" t="str">
        <f t="shared" si="12"/>
        <v/>
      </c>
      <c r="AG39" s="134" t="str">
        <f t="shared" si="12"/>
        <v/>
      </c>
      <c r="AH39" s="134" t="str">
        <f t="shared" si="12"/>
        <v/>
      </c>
      <c r="AI39" s="134" t="str">
        <f t="shared" ref="AI39:AR48" si="13">IF(AI$5&lt;&gt;"日",IF(AI$5&lt;&gt;"六",IF($L39="","",IF(AI$4&gt;=$L39,IF(AI$4&lt;=$M39,IF($O39=1,"★",""),""),"")),""),"")</f>
        <v/>
      </c>
      <c r="AJ39" s="134" t="str">
        <f t="shared" si="13"/>
        <v/>
      </c>
      <c r="AK39" s="134" t="str">
        <f t="shared" si="13"/>
        <v/>
      </c>
      <c r="AL39" s="134" t="str">
        <f t="shared" si="13"/>
        <v/>
      </c>
      <c r="AM39" s="134" t="str">
        <f t="shared" si="13"/>
        <v/>
      </c>
      <c r="AN39" s="134" t="str">
        <f t="shared" si="13"/>
        <v/>
      </c>
      <c r="AO39" s="134" t="str">
        <f t="shared" si="13"/>
        <v/>
      </c>
      <c r="AP39" s="134" t="str">
        <f t="shared" si="13"/>
        <v/>
      </c>
      <c r="AQ39" s="134" t="str">
        <f t="shared" si="13"/>
        <v/>
      </c>
      <c r="AR39" s="134" t="str">
        <f t="shared" si="13"/>
        <v/>
      </c>
      <c r="AS39" s="134" t="str">
        <f t="shared" ref="AS39:BG48" si="14">IF(AS$5&lt;&gt;"日",IF(AS$5&lt;&gt;"六",IF($L39="","",IF(AS$4&gt;=$L39,IF(AS$4&lt;=$M39,IF($O39=1,"★",""),""),"")),""),"")</f>
        <v/>
      </c>
      <c r="AT39" s="134" t="str">
        <f t="shared" si="14"/>
        <v/>
      </c>
      <c r="AU39" s="134" t="str">
        <f t="shared" si="14"/>
        <v/>
      </c>
      <c r="AV39" s="134" t="str">
        <f t="shared" si="14"/>
        <v/>
      </c>
      <c r="AW39" s="134" t="str">
        <f t="shared" si="14"/>
        <v/>
      </c>
      <c r="AX39" s="134" t="str">
        <f t="shared" si="14"/>
        <v/>
      </c>
      <c r="AY39" s="134" t="str">
        <f t="shared" si="14"/>
        <v/>
      </c>
      <c r="AZ39" s="134" t="str">
        <f t="shared" si="14"/>
        <v/>
      </c>
      <c r="BA39" s="134" t="str">
        <f t="shared" si="14"/>
        <v/>
      </c>
      <c r="BB39" s="134" t="str">
        <f t="shared" si="14"/>
        <v/>
      </c>
      <c r="BC39" s="134" t="str">
        <f t="shared" si="14"/>
        <v/>
      </c>
      <c r="BD39" s="134" t="str">
        <f t="shared" si="14"/>
        <v/>
      </c>
      <c r="BE39" s="134" t="str">
        <f t="shared" si="14"/>
        <v/>
      </c>
      <c r="BF39" s="134" t="str">
        <f t="shared" si="14"/>
        <v/>
      </c>
      <c r="BG39" s="135" t="str">
        <f t="shared" si="14"/>
        <v/>
      </c>
    </row>
    <row r="40" spans="1:59" ht="16.8">
      <c r="A40" s="254">
        <v>2</v>
      </c>
      <c r="B40" s="255">
        <v>1</v>
      </c>
      <c r="C40" s="255"/>
      <c r="D40" s="255"/>
      <c r="E40" s="256"/>
      <c r="F40" s="265" t="s">
        <v>234</v>
      </c>
      <c r="G40" s="257"/>
      <c r="H40" s="258"/>
      <c r="I40" s="259" t="s">
        <v>222</v>
      </c>
      <c r="J40" s="259" t="s">
        <v>222</v>
      </c>
      <c r="K40" s="260"/>
      <c r="L40" s="261"/>
      <c r="M40" s="262"/>
      <c r="N40" s="263"/>
      <c r="O40" s="262"/>
      <c r="P40" s="264"/>
      <c r="Q40" s="130"/>
      <c r="R40" s="131">
        <f>IF($J40="","",IF($J40&lt;=$L$2,$K40,IF($I40&lt;=$L$2,NETWORKDAYS($I40,$L$2,holiday!$C$3:$C$10)/NETWORKDAYS($I40,$J40,holiday!$C$3:$C$10)*$K40,0)))</f>
        <v>0</v>
      </c>
      <c r="S40" s="131">
        <f t="shared" si="1"/>
        <v>0</v>
      </c>
      <c r="T40" s="131">
        <f t="shared" si="2"/>
        <v>0</v>
      </c>
      <c r="U40" s="132"/>
      <c r="V40" s="130"/>
      <c r="W40" s="130"/>
      <c r="Y40" s="133" t="str">
        <f t="shared" si="12"/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si="13"/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si="14"/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162">
        <v>2</v>
      </c>
      <c r="B41" s="163">
        <v>1</v>
      </c>
      <c r="C41" s="163">
        <v>1</v>
      </c>
      <c r="D41" s="163"/>
      <c r="E41" s="164"/>
      <c r="F41" s="233" t="s">
        <v>267</v>
      </c>
      <c r="G41" s="231" t="s">
        <v>271</v>
      </c>
      <c r="H41" s="232" t="s">
        <v>273</v>
      </c>
      <c r="I41" s="166"/>
      <c r="J41" s="166"/>
      <c r="K41" s="167"/>
      <c r="L41" s="166"/>
      <c r="M41" s="166"/>
      <c r="N41" s="168"/>
      <c r="O41" s="169"/>
      <c r="P41" s="170"/>
      <c r="Q41" s="130"/>
      <c r="R41" s="131" t="str">
        <f>IF($J41="","",IF($J41&lt;=$L$2,$K41,IF($I41&lt;=$L$2,NETWORKDAYS($I41,$L$2,holiday!$C$3:$C$10)/NETWORKDAYS($I41,$J41,holiday!$C$3:$C$10)*$K41,0)))</f>
        <v/>
      </c>
      <c r="S41" s="131" t="str">
        <f t="shared" si="1"/>
        <v/>
      </c>
      <c r="T41" s="131" t="str">
        <f t="shared" si="2"/>
        <v/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2</v>
      </c>
      <c r="D42" s="163"/>
      <c r="E42" s="164"/>
      <c r="F42" s="233" t="s">
        <v>198</v>
      </c>
      <c r="G42" s="222" t="s">
        <v>278</v>
      </c>
      <c r="H42" s="223" t="s">
        <v>279</v>
      </c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3</v>
      </c>
      <c r="D43" s="163"/>
      <c r="E43" s="164"/>
      <c r="F43" s="233" t="s">
        <v>266</v>
      </c>
      <c r="G43" s="222" t="s">
        <v>278</v>
      </c>
      <c r="H43" s="223" t="s">
        <v>279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162">
        <v>2</v>
      </c>
      <c r="B44" s="163">
        <v>1</v>
      </c>
      <c r="C44" s="163">
        <v>4</v>
      </c>
      <c r="D44" s="163"/>
      <c r="E44" s="164"/>
      <c r="F44" s="219"/>
      <c r="G44" s="222"/>
      <c r="H44" s="223"/>
      <c r="I44" s="166"/>
      <c r="J44" s="166"/>
      <c r="K44" s="167"/>
      <c r="L44" s="166"/>
      <c r="M44" s="166"/>
      <c r="N44" s="168"/>
      <c r="O44" s="169"/>
      <c r="P44" s="170"/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254">
        <v>2</v>
      </c>
      <c r="B45" s="255">
        <v>2</v>
      </c>
      <c r="C45" s="255"/>
      <c r="D45" s="255"/>
      <c r="E45" s="256"/>
      <c r="F45" s="265" t="s">
        <v>184</v>
      </c>
      <c r="G45" s="257"/>
      <c r="H45" s="258"/>
      <c r="I45" s="259"/>
      <c r="J45" s="259"/>
      <c r="K45" s="260"/>
      <c r="L45" s="261"/>
      <c r="M45" s="262"/>
      <c r="N45" s="263"/>
      <c r="O45" s="262"/>
      <c r="P45" s="264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162">
        <v>2</v>
      </c>
      <c r="B46" s="163">
        <v>2</v>
      </c>
      <c r="C46" s="163">
        <v>1</v>
      </c>
      <c r="D46" s="163"/>
      <c r="E46" s="164"/>
      <c r="F46" s="219" t="s">
        <v>188</v>
      </c>
      <c r="G46" s="222" t="s">
        <v>276</v>
      </c>
      <c r="H46" s="223" t="s">
        <v>277</v>
      </c>
      <c r="I46" s="166"/>
      <c r="J46" s="166"/>
      <c r="K46" s="167"/>
      <c r="L46" s="166"/>
      <c r="M46" s="166"/>
      <c r="N46" s="168"/>
      <c r="O46" s="169"/>
      <c r="P46" s="170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2</v>
      </c>
      <c r="D47" s="163"/>
      <c r="E47" s="164"/>
      <c r="F47" s="219" t="s">
        <v>189</v>
      </c>
      <c r="G47" s="231" t="s">
        <v>276</v>
      </c>
      <c r="H47" s="223" t="s">
        <v>277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3</v>
      </c>
      <c r="D48" s="163"/>
      <c r="E48" s="164"/>
      <c r="F48" s="219" t="s">
        <v>190</v>
      </c>
      <c r="G48" s="222" t="s">
        <v>278</v>
      </c>
      <c r="H48" s="223" t="s">
        <v>279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6.8">
      <c r="A49" s="162">
        <v>2</v>
      </c>
      <c r="B49" s="163">
        <v>2</v>
      </c>
      <c r="C49" s="163">
        <v>4</v>
      </c>
      <c r="D49" s="163"/>
      <c r="E49" s="164"/>
      <c r="F49" s="219" t="s">
        <v>191</v>
      </c>
      <c r="G49" s="222" t="s">
        <v>278</v>
      </c>
      <c r="H49" s="223" t="s">
        <v>279</v>
      </c>
      <c r="I49" s="166"/>
      <c r="J49" s="166"/>
      <c r="K49" s="167"/>
      <c r="L49" s="166"/>
      <c r="M49" s="166"/>
      <c r="N49" s="168"/>
      <c r="O49" s="169"/>
      <c r="P49" s="234"/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ref="Y49:AH58" si="15">IF(Y$5&lt;&gt;"日",IF(Y$5&lt;&gt;"六",IF($L49="","",IF(Y$4&gt;=$L49,IF(Y$4&lt;=$M49,IF($O49=1,"★",""),""),"")),""),"")</f>
        <v/>
      </c>
      <c r="Z49" s="134" t="str">
        <f t="shared" si="15"/>
        <v/>
      </c>
      <c r="AA49" s="134" t="str">
        <f t="shared" si="15"/>
        <v/>
      </c>
      <c r="AB49" s="134" t="str">
        <f t="shared" si="15"/>
        <v/>
      </c>
      <c r="AC49" s="134" t="str">
        <f t="shared" si="15"/>
        <v/>
      </c>
      <c r="AD49" s="134" t="str">
        <f t="shared" si="15"/>
        <v/>
      </c>
      <c r="AE49" s="134" t="str">
        <f t="shared" si="15"/>
        <v/>
      </c>
      <c r="AF49" s="134" t="str">
        <f t="shared" si="15"/>
        <v/>
      </c>
      <c r="AG49" s="134" t="str">
        <f t="shared" si="15"/>
        <v/>
      </c>
      <c r="AH49" s="134" t="str">
        <f t="shared" si="15"/>
        <v/>
      </c>
      <c r="AI49" s="134" t="str">
        <f t="shared" ref="AI49:AR58" si="16">IF(AI$5&lt;&gt;"日",IF(AI$5&lt;&gt;"六",IF($L49="","",IF(AI$4&gt;=$L49,IF(AI$4&lt;=$M49,IF($O49=1,"★",""),""),"")),""),"")</f>
        <v/>
      </c>
      <c r="AJ49" s="134" t="str">
        <f t="shared" si="16"/>
        <v/>
      </c>
      <c r="AK49" s="134" t="str">
        <f t="shared" si="16"/>
        <v/>
      </c>
      <c r="AL49" s="134" t="str">
        <f t="shared" si="16"/>
        <v/>
      </c>
      <c r="AM49" s="134" t="str">
        <f t="shared" si="16"/>
        <v/>
      </c>
      <c r="AN49" s="134" t="str">
        <f t="shared" si="16"/>
        <v/>
      </c>
      <c r="AO49" s="134" t="str">
        <f t="shared" si="16"/>
        <v/>
      </c>
      <c r="AP49" s="134" t="str">
        <f t="shared" si="16"/>
        <v/>
      </c>
      <c r="AQ49" s="134" t="str">
        <f t="shared" si="16"/>
        <v/>
      </c>
      <c r="AR49" s="134" t="str">
        <f t="shared" si="16"/>
        <v/>
      </c>
      <c r="AS49" s="134" t="str">
        <f t="shared" ref="AS49:BG58" si="17">IF(AS$5&lt;&gt;"日",IF(AS$5&lt;&gt;"六",IF($L49="","",IF(AS$4&gt;=$L49,IF(AS$4&lt;=$M49,IF($O49=1,"★",""),""),"")),""),"")</f>
        <v/>
      </c>
      <c r="AT49" s="134" t="str">
        <f t="shared" si="17"/>
        <v/>
      </c>
      <c r="AU49" s="134" t="str">
        <f t="shared" si="17"/>
        <v/>
      </c>
      <c r="AV49" s="134" t="str">
        <f t="shared" si="17"/>
        <v/>
      </c>
      <c r="AW49" s="134" t="str">
        <f t="shared" si="17"/>
        <v/>
      </c>
      <c r="AX49" s="134" t="str">
        <f t="shared" si="17"/>
        <v/>
      </c>
      <c r="AY49" s="134" t="str">
        <f t="shared" si="17"/>
        <v/>
      </c>
      <c r="AZ49" s="134" t="str">
        <f t="shared" si="17"/>
        <v/>
      </c>
      <c r="BA49" s="134" t="str">
        <f t="shared" si="17"/>
        <v/>
      </c>
      <c r="BB49" s="134" t="str">
        <f t="shared" si="17"/>
        <v/>
      </c>
      <c r="BC49" s="134" t="str">
        <f t="shared" si="17"/>
        <v/>
      </c>
      <c r="BD49" s="134" t="str">
        <f t="shared" si="17"/>
        <v/>
      </c>
      <c r="BE49" s="134" t="str">
        <f t="shared" si="17"/>
        <v/>
      </c>
      <c r="BF49" s="134" t="str">
        <f t="shared" si="17"/>
        <v/>
      </c>
      <c r="BG49" s="135" t="str">
        <f t="shared" si="17"/>
        <v/>
      </c>
    </row>
    <row r="50" spans="1:59" ht="16.8">
      <c r="A50" s="162">
        <v>2</v>
      </c>
      <c r="B50" s="163">
        <v>2</v>
      </c>
      <c r="C50" s="163">
        <v>5</v>
      </c>
      <c r="D50" s="163"/>
      <c r="E50" s="164"/>
      <c r="F50" s="219"/>
      <c r="G50" s="222"/>
      <c r="H50" s="223"/>
      <c r="I50" s="166"/>
      <c r="J50" s="166"/>
      <c r="K50" s="167"/>
      <c r="L50" s="166"/>
      <c r="M50" s="166"/>
      <c r="N50" s="168"/>
      <c r="O50" s="169"/>
      <c r="P50" s="170"/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si="15"/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si="16"/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si="17"/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254">
        <v>2</v>
      </c>
      <c r="B51" s="255">
        <v>3</v>
      </c>
      <c r="C51" s="255"/>
      <c r="D51" s="255"/>
      <c r="E51" s="256"/>
      <c r="F51" s="265" t="s">
        <v>211</v>
      </c>
      <c r="G51" s="257"/>
      <c r="H51" s="258"/>
      <c r="I51" s="259"/>
      <c r="J51" s="259"/>
      <c r="K51" s="260"/>
      <c r="L51" s="261"/>
      <c r="M51" s="262"/>
      <c r="N51" s="263"/>
      <c r="O51" s="262"/>
      <c r="P51" s="264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162">
        <v>2</v>
      </c>
      <c r="B52" s="163">
        <v>3</v>
      </c>
      <c r="C52" s="163">
        <v>1</v>
      </c>
      <c r="D52" s="163"/>
      <c r="E52" s="164"/>
      <c r="F52" s="219" t="s">
        <v>231</v>
      </c>
      <c r="G52" s="222" t="s">
        <v>278</v>
      </c>
      <c r="H52" s="223" t="s">
        <v>279</v>
      </c>
      <c r="I52" s="166"/>
      <c r="J52" s="166"/>
      <c r="K52" s="167"/>
      <c r="L52" s="166"/>
      <c r="M52" s="166"/>
      <c r="N52" s="168"/>
      <c r="O52" s="169"/>
      <c r="P52" s="170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162">
        <v>2</v>
      </c>
      <c r="B53" s="163">
        <v>3</v>
      </c>
      <c r="C53" s="163">
        <v>2</v>
      </c>
      <c r="D53" s="163"/>
      <c r="E53" s="164"/>
      <c r="F53" s="219" t="s">
        <v>232</v>
      </c>
      <c r="G53" s="231" t="s">
        <v>276</v>
      </c>
      <c r="H53" s="223" t="s">
        <v>277</v>
      </c>
      <c r="I53" s="166"/>
      <c r="J53" s="166"/>
      <c r="K53" s="167"/>
      <c r="L53" s="166"/>
      <c r="M53" s="166"/>
      <c r="N53" s="168"/>
      <c r="O53" s="169"/>
      <c r="P53" s="170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162">
        <v>2</v>
      </c>
      <c r="B54" s="163">
        <v>3</v>
      </c>
      <c r="C54" s="163">
        <v>3</v>
      </c>
      <c r="D54" s="163"/>
      <c r="E54" s="164"/>
      <c r="F54" s="219"/>
      <c r="G54" s="222"/>
      <c r="H54" s="223"/>
      <c r="I54" s="166"/>
      <c r="J54" s="166"/>
      <c r="K54" s="167"/>
      <c r="L54" s="166"/>
      <c r="M54" s="166"/>
      <c r="N54" s="168"/>
      <c r="O54" s="169"/>
      <c r="P54" s="170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242">
        <v>3</v>
      </c>
      <c r="B55" s="243"/>
      <c r="C55" s="243"/>
      <c r="D55" s="243"/>
      <c r="E55" s="244"/>
      <c r="F55" s="245" t="s">
        <v>179</v>
      </c>
      <c r="G55" s="246"/>
      <c r="H55" s="247"/>
      <c r="I55" s="248"/>
      <c r="J55" s="248"/>
      <c r="K55" s="249"/>
      <c r="L55" s="250"/>
      <c r="M55" s="251"/>
      <c r="N55" s="252"/>
      <c r="O55" s="251"/>
      <c r="P55" s="253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54">
        <v>3</v>
      </c>
      <c r="B56" s="255">
        <v>1</v>
      </c>
      <c r="C56" s="255"/>
      <c r="D56" s="255"/>
      <c r="E56" s="256"/>
      <c r="F56" s="265" t="s">
        <v>234</v>
      </c>
      <c r="G56" s="257"/>
      <c r="H56" s="258"/>
      <c r="I56" s="259"/>
      <c r="J56" s="259"/>
      <c r="K56" s="260"/>
      <c r="L56" s="261"/>
      <c r="M56" s="262"/>
      <c r="N56" s="263"/>
      <c r="O56" s="262"/>
      <c r="P56" s="264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162">
        <v>3</v>
      </c>
      <c r="B57" s="163">
        <v>1</v>
      </c>
      <c r="C57" s="163">
        <v>1</v>
      </c>
      <c r="D57" s="163"/>
      <c r="E57" s="164"/>
      <c r="F57" s="219" t="s">
        <v>247</v>
      </c>
      <c r="G57" s="231" t="s">
        <v>271</v>
      </c>
      <c r="H57" s="232" t="s">
        <v>273</v>
      </c>
      <c r="I57" s="166"/>
      <c r="J57" s="166"/>
      <c r="K57" s="167"/>
      <c r="L57" s="166"/>
      <c r="M57" s="166"/>
      <c r="N57" s="168"/>
      <c r="O57" s="169"/>
      <c r="P57" s="170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2</v>
      </c>
      <c r="D58" s="163"/>
      <c r="E58" s="164"/>
      <c r="F58" s="219"/>
      <c r="G58" s="222"/>
      <c r="H58" s="223"/>
      <c r="I58" s="166"/>
      <c r="J58" s="166"/>
      <c r="K58" s="167"/>
      <c r="L58" s="166"/>
      <c r="M58" s="166"/>
      <c r="N58" s="168"/>
      <c r="O58" s="169"/>
      <c r="P58" s="170"/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254">
        <v>3</v>
      </c>
      <c r="B59" s="255">
        <v>2</v>
      </c>
      <c r="C59" s="255"/>
      <c r="D59" s="255"/>
      <c r="E59" s="256"/>
      <c r="F59" s="265" t="s">
        <v>184</v>
      </c>
      <c r="G59" s="257"/>
      <c r="H59" s="258"/>
      <c r="I59" s="259"/>
      <c r="J59" s="259"/>
      <c r="K59" s="260"/>
      <c r="L59" s="261"/>
      <c r="M59" s="262"/>
      <c r="N59" s="263"/>
      <c r="O59" s="262"/>
      <c r="P59" s="264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ref="Y59:AH68" si="18">IF(Y$5&lt;&gt;"日",IF(Y$5&lt;&gt;"六",IF($L59="","",IF(Y$4&gt;=$L59,IF(Y$4&lt;=$M59,IF($O59=1,"★",""),""),"")),""),"")</f>
        <v/>
      </c>
      <c r="Z59" s="134" t="str">
        <f t="shared" si="18"/>
        <v/>
      </c>
      <c r="AA59" s="134" t="str">
        <f t="shared" si="18"/>
        <v/>
      </c>
      <c r="AB59" s="134" t="str">
        <f t="shared" si="18"/>
        <v/>
      </c>
      <c r="AC59" s="134" t="str">
        <f t="shared" si="18"/>
        <v/>
      </c>
      <c r="AD59" s="134" t="str">
        <f t="shared" si="18"/>
        <v/>
      </c>
      <c r="AE59" s="134" t="str">
        <f t="shared" si="18"/>
        <v/>
      </c>
      <c r="AF59" s="134" t="str">
        <f t="shared" si="18"/>
        <v/>
      </c>
      <c r="AG59" s="134" t="str">
        <f t="shared" si="18"/>
        <v/>
      </c>
      <c r="AH59" s="134" t="str">
        <f t="shared" si="18"/>
        <v/>
      </c>
      <c r="AI59" s="134" t="str">
        <f t="shared" ref="AI59:AR68" si="19">IF(AI$5&lt;&gt;"日",IF(AI$5&lt;&gt;"六",IF($L59="","",IF(AI$4&gt;=$L59,IF(AI$4&lt;=$M59,IF($O59=1,"★",""),""),"")),""),"")</f>
        <v/>
      </c>
      <c r="AJ59" s="134" t="str">
        <f t="shared" si="19"/>
        <v/>
      </c>
      <c r="AK59" s="134" t="str">
        <f t="shared" si="19"/>
        <v/>
      </c>
      <c r="AL59" s="134" t="str">
        <f t="shared" si="19"/>
        <v/>
      </c>
      <c r="AM59" s="134" t="str">
        <f t="shared" si="19"/>
        <v/>
      </c>
      <c r="AN59" s="134" t="str">
        <f t="shared" si="19"/>
        <v/>
      </c>
      <c r="AO59" s="134" t="str">
        <f t="shared" si="19"/>
        <v/>
      </c>
      <c r="AP59" s="134" t="str">
        <f t="shared" si="19"/>
        <v/>
      </c>
      <c r="AQ59" s="134" t="str">
        <f t="shared" si="19"/>
        <v/>
      </c>
      <c r="AR59" s="134" t="str">
        <f t="shared" si="19"/>
        <v/>
      </c>
      <c r="AS59" s="134" t="str">
        <f t="shared" ref="AS59:BG68" si="20">IF(AS$5&lt;&gt;"日",IF(AS$5&lt;&gt;"六",IF($L59="","",IF(AS$4&gt;=$L59,IF(AS$4&lt;=$M59,IF($O59=1,"★",""),""),"")),""),"")</f>
        <v/>
      </c>
      <c r="AT59" s="134" t="str">
        <f t="shared" si="20"/>
        <v/>
      </c>
      <c r="AU59" s="134" t="str">
        <f t="shared" si="20"/>
        <v/>
      </c>
      <c r="AV59" s="134" t="str">
        <f t="shared" si="20"/>
        <v/>
      </c>
      <c r="AW59" s="134" t="str">
        <f t="shared" si="20"/>
        <v/>
      </c>
      <c r="AX59" s="134" t="str">
        <f t="shared" si="20"/>
        <v/>
      </c>
      <c r="AY59" s="134" t="str">
        <f t="shared" si="20"/>
        <v/>
      </c>
      <c r="AZ59" s="134" t="str">
        <f t="shared" si="20"/>
        <v/>
      </c>
      <c r="BA59" s="134" t="str">
        <f t="shared" si="20"/>
        <v/>
      </c>
      <c r="BB59" s="134" t="str">
        <f t="shared" si="20"/>
        <v/>
      </c>
      <c r="BC59" s="134" t="str">
        <f t="shared" si="20"/>
        <v/>
      </c>
      <c r="BD59" s="134" t="str">
        <f t="shared" si="20"/>
        <v/>
      </c>
      <c r="BE59" s="134" t="str">
        <f t="shared" si="20"/>
        <v/>
      </c>
      <c r="BF59" s="134" t="str">
        <f t="shared" si="20"/>
        <v/>
      </c>
      <c r="BG59" s="135" t="str">
        <f t="shared" si="20"/>
        <v/>
      </c>
    </row>
    <row r="60" spans="1:59" ht="16.8">
      <c r="A60" s="162">
        <v>3</v>
      </c>
      <c r="B60" s="163">
        <v>2</v>
      </c>
      <c r="C60" s="163">
        <v>1</v>
      </c>
      <c r="D60" s="163"/>
      <c r="E60" s="164"/>
      <c r="F60" s="219" t="s">
        <v>210</v>
      </c>
      <c r="G60" s="231" t="s">
        <v>276</v>
      </c>
      <c r="H60" s="223" t="s">
        <v>277</v>
      </c>
      <c r="I60" s="166"/>
      <c r="J60" s="166"/>
      <c r="K60" s="167"/>
      <c r="L60" s="166"/>
      <c r="M60" s="166"/>
      <c r="N60" s="168"/>
      <c r="O60" s="169"/>
      <c r="P60" s="170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si="18"/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si="19"/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si="20"/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2</v>
      </c>
      <c r="D61" s="163"/>
      <c r="E61" s="164"/>
      <c r="F61" s="219" t="s">
        <v>192</v>
      </c>
      <c r="G61" s="231" t="s">
        <v>276</v>
      </c>
      <c r="H61" s="223" t="s">
        <v>277</v>
      </c>
      <c r="I61" s="166"/>
      <c r="J61" s="166"/>
      <c r="K61" s="167"/>
      <c r="L61" s="166"/>
      <c r="M61" s="166"/>
      <c r="N61" s="168"/>
      <c r="O61" s="169"/>
      <c r="P61" s="170"/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3</v>
      </c>
      <c r="D62" s="163"/>
      <c r="E62" s="164"/>
      <c r="F62" s="219" t="s">
        <v>193</v>
      </c>
      <c r="G62" s="231" t="s">
        <v>276</v>
      </c>
      <c r="H62" s="223" t="s">
        <v>277</v>
      </c>
      <c r="I62" s="166"/>
      <c r="J62" s="166"/>
      <c r="K62" s="167"/>
      <c r="L62" s="166"/>
      <c r="M62" s="166"/>
      <c r="N62" s="168"/>
      <c r="O62" s="169"/>
      <c r="P62" s="170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4</v>
      </c>
      <c r="D63" s="163"/>
      <c r="E63" s="164"/>
      <c r="F63" s="219" t="s">
        <v>194</v>
      </c>
      <c r="G63" s="231" t="s">
        <v>276</v>
      </c>
      <c r="H63" s="223" t="s">
        <v>277</v>
      </c>
      <c r="I63" s="166"/>
      <c r="J63" s="166"/>
      <c r="K63" s="167"/>
      <c r="L63" s="166"/>
      <c r="M63" s="166"/>
      <c r="N63" s="168"/>
      <c r="O63" s="169"/>
      <c r="P63" s="170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5</v>
      </c>
      <c r="D64" s="163"/>
      <c r="E64" s="164"/>
      <c r="F64" s="219" t="s">
        <v>195</v>
      </c>
      <c r="G64" s="231" t="s">
        <v>276</v>
      </c>
      <c r="H64" s="223" t="s">
        <v>277</v>
      </c>
      <c r="I64" s="166"/>
      <c r="J64" s="166"/>
      <c r="K64" s="167"/>
      <c r="L64" s="166"/>
      <c r="M64" s="166"/>
      <c r="N64" s="168"/>
      <c r="O64" s="169"/>
      <c r="P64" s="170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6</v>
      </c>
      <c r="D65" s="163"/>
      <c r="E65" s="164"/>
      <c r="F65" s="219" t="s">
        <v>196</v>
      </c>
      <c r="G65" s="231" t="s">
        <v>276</v>
      </c>
      <c r="H65" s="223" t="s">
        <v>277</v>
      </c>
      <c r="I65" s="166"/>
      <c r="J65" s="166"/>
      <c r="K65" s="167"/>
      <c r="L65" s="166"/>
      <c r="M65" s="166"/>
      <c r="N65" s="168"/>
      <c r="O65" s="169"/>
      <c r="P65" s="170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7</v>
      </c>
      <c r="D66" s="163"/>
      <c r="E66" s="164"/>
      <c r="F66" s="219"/>
      <c r="G66" s="222"/>
      <c r="H66" s="223"/>
      <c r="I66" s="166"/>
      <c r="J66" s="166"/>
      <c r="K66" s="167"/>
      <c r="L66" s="166"/>
      <c r="M66" s="166"/>
      <c r="N66" s="168"/>
      <c r="O66" s="169"/>
      <c r="P66" s="170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242">
        <v>4</v>
      </c>
      <c r="B67" s="243"/>
      <c r="C67" s="243"/>
      <c r="D67" s="243"/>
      <c r="E67" s="244"/>
      <c r="F67" s="245" t="s">
        <v>180</v>
      </c>
      <c r="G67" s="246"/>
      <c r="H67" s="247"/>
      <c r="I67" s="248">
        <v>43703</v>
      </c>
      <c r="J67" s="248">
        <v>43707</v>
      </c>
      <c r="K67" s="249"/>
      <c r="L67" s="250"/>
      <c r="M67" s="251"/>
      <c r="N67" s="252"/>
      <c r="O67" s="251"/>
      <c r="P67" s="253"/>
      <c r="Q67" s="130"/>
      <c r="R67" s="131">
        <f>IF($J67="","",IF($J67&lt;=$L$2,$K67,IF($I67&lt;=$L$2,NETWORKDAYS($I67,$L$2,holiday!$C$3:$C$10)/NETWORKDAYS($I67,$J67,holiday!$C$3:$C$10)*$K67,0)))</f>
        <v>0</v>
      </c>
      <c r="S67" s="131">
        <f t="shared" si="1"/>
        <v>0</v>
      </c>
      <c r="T67" s="131">
        <f t="shared" si="2"/>
        <v>0</v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54">
        <v>4</v>
      </c>
      <c r="B68" s="255">
        <v>1</v>
      </c>
      <c r="C68" s="255"/>
      <c r="D68" s="255"/>
      <c r="E68" s="256"/>
      <c r="F68" s="265" t="s">
        <v>234</v>
      </c>
      <c r="G68" s="257"/>
      <c r="H68" s="258"/>
      <c r="I68" s="259"/>
      <c r="J68" s="259"/>
      <c r="K68" s="260"/>
      <c r="L68" s="261"/>
      <c r="M68" s="262"/>
      <c r="N68" s="263"/>
      <c r="O68" s="262"/>
      <c r="P68" s="264"/>
      <c r="Q68" s="130"/>
      <c r="R68" s="131" t="str">
        <f>IF($J68="","",IF($J68&lt;=$L$2,$K68,IF($I68&lt;=$L$2,NETWORKDAYS($I68,$L$2,holiday!$C$3:$C$10)/NETWORKDAYS($I68,$J68,holiday!$C$3:$C$10)*$K68,0)))</f>
        <v/>
      </c>
      <c r="S68" s="131" t="str">
        <f t="shared" si="1"/>
        <v/>
      </c>
      <c r="T68" s="131" t="str">
        <f t="shared" si="2"/>
        <v/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162">
        <v>4</v>
      </c>
      <c r="B69" s="163">
        <v>1</v>
      </c>
      <c r="C69" s="163">
        <v>1</v>
      </c>
      <c r="D69" s="163"/>
      <c r="E69" s="164"/>
      <c r="F69" s="219" t="s">
        <v>248</v>
      </c>
      <c r="G69" s="231" t="s">
        <v>271</v>
      </c>
      <c r="H69" s="232" t="s">
        <v>273</v>
      </c>
      <c r="I69" s="166">
        <v>43703</v>
      </c>
      <c r="J69" s="166">
        <v>43707</v>
      </c>
      <c r="K69" s="167"/>
      <c r="L69" s="166"/>
      <c r="M69" s="166"/>
      <c r="N69" s="168"/>
      <c r="O69" s="169"/>
      <c r="P69" s="170"/>
      <c r="Q69" s="130"/>
      <c r="R69" s="131">
        <f>IF($J69="","",IF($J69&lt;=$L$2,$K69,IF($I69&lt;=$L$2,NETWORKDAYS($I69,$L$2,holiday!$C$3:$C$10)/NETWORKDAYS($I69,$J69,holiday!$C$3:$C$10)*$K69,0)))</f>
        <v>0</v>
      </c>
      <c r="S69" s="131">
        <f t="shared" si="1"/>
        <v>0</v>
      </c>
      <c r="T69" s="131">
        <f t="shared" si="2"/>
        <v>0</v>
      </c>
      <c r="U69" s="132"/>
      <c r="V69" s="130"/>
      <c r="W69" s="130"/>
      <c r="Y69" s="133" t="str">
        <f t="shared" ref="Y69:AH78" si="21">IF(Y$5&lt;&gt;"日",IF(Y$5&lt;&gt;"六",IF($L69="","",IF(Y$4&gt;=$L69,IF(Y$4&lt;=$M69,IF($O69=1,"★",""),""),"")),""),"")</f>
        <v/>
      </c>
      <c r="Z69" s="134" t="str">
        <f t="shared" si="21"/>
        <v/>
      </c>
      <c r="AA69" s="134" t="str">
        <f t="shared" si="21"/>
        <v/>
      </c>
      <c r="AB69" s="134" t="str">
        <f t="shared" si="21"/>
        <v/>
      </c>
      <c r="AC69" s="134" t="str">
        <f t="shared" si="21"/>
        <v/>
      </c>
      <c r="AD69" s="134" t="str">
        <f t="shared" si="21"/>
        <v/>
      </c>
      <c r="AE69" s="134" t="str">
        <f t="shared" si="21"/>
        <v/>
      </c>
      <c r="AF69" s="134" t="str">
        <f t="shared" si="21"/>
        <v/>
      </c>
      <c r="AG69" s="134" t="str">
        <f t="shared" si="21"/>
        <v/>
      </c>
      <c r="AH69" s="134" t="str">
        <f t="shared" si="21"/>
        <v/>
      </c>
      <c r="AI69" s="134" t="str">
        <f t="shared" ref="AI69:AR78" si="22">IF(AI$5&lt;&gt;"日",IF(AI$5&lt;&gt;"六",IF($L69="","",IF(AI$4&gt;=$L69,IF(AI$4&lt;=$M69,IF($O69=1,"★",""),""),"")),""),"")</f>
        <v/>
      </c>
      <c r="AJ69" s="134" t="str">
        <f t="shared" si="22"/>
        <v/>
      </c>
      <c r="AK69" s="134" t="str">
        <f t="shared" si="22"/>
        <v/>
      </c>
      <c r="AL69" s="134" t="str">
        <f t="shared" si="22"/>
        <v/>
      </c>
      <c r="AM69" s="134" t="str">
        <f t="shared" si="22"/>
        <v/>
      </c>
      <c r="AN69" s="134" t="str">
        <f t="shared" si="22"/>
        <v/>
      </c>
      <c r="AO69" s="134" t="str">
        <f t="shared" si="22"/>
        <v/>
      </c>
      <c r="AP69" s="134" t="str">
        <f t="shared" si="22"/>
        <v/>
      </c>
      <c r="AQ69" s="134" t="str">
        <f t="shared" si="22"/>
        <v/>
      </c>
      <c r="AR69" s="134" t="str">
        <f t="shared" si="22"/>
        <v/>
      </c>
      <c r="AS69" s="134" t="str">
        <f t="shared" ref="AS69:BG78" si="23">IF(AS$5&lt;&gt;"日",IF(AS$5&lt;&gt;"六",IF($L69="","",IF(AS$4&gt;=$L69,IF(AS$4&lt;=$M69,IF($O69=1,"★",""),""),"")),""),"")</f>
        <v/>
      </c>
      <c r="AT69" s="134" t="str">
        <f t="shared" si="23"/>
        <v/>
      </c>
      <c r="AU69" s="134" t="str">
        <f t="shared" si="23"/>
        <v/>
      </c>
      <c r="AV69" s="134" t="str">
        <f t="shared" si="23"/>
        <v/>
      </c>
      <c r="AW69" s="134" t="str">
        <f t="shared" si="23"/>
        <v/>
      </c>
      <c r="AX69" s="134" t="str">
        <f t="shared" si="23"/>
        <v/>
      </c>
      <c r="AY69" s="134" t="str">
        <f t="shared" si="23"/>
        <v/>
      </c>
      <c r="AZ69" s="134" t="str">
        <f t="shared" si="23"/>
        <v/>
      </c>
      <c r="BA69" s="134" t="str">
        <f t="shared" si="23"/>
        <v/>
      </c>
      <c r="BB69" s="134" t="str">
        <f t="shared" si="23"/>
        <v/>
      </c>
      <c r="BC69" s="134" t="str">
        <f t="shared" si="23"/>
        <v/>
      </c>
      <c r="BD69" s="134" t="str">
        <f t="shared" si="23"/>
        <v/>
      </c>
      <c r="BE69" s="134" t="str">
        <f t="shared" si="23"/>
        <v/>
      </c>
      <c r="BF69" s="134" t="str">
        <f t="shared" si="23"/>
        <v/>
      </c>
      <c r="BG69" s="135" t="str">
        <f t="shared" si="23"/>
        <v/>
      </c>
    </row>
    <row r="70" spans="1:59" ht="16.8">
      <c r="A70" s="162">
        <v>4</v>
      </c>
      <c r="B70" s="163">
        <v>1</v>
      </c>
      <c r="C70" s="163">
        <v>2</v>
      </c>
      <c r="D70" s="163"/>
      <c r="E70" s="164"/>
      <c r="F70" s="219"/>
      <c r="G70" s="222"/>
      <c r="H70" s="223"/>
      <c r="I70" s="166"/>
      <c r="J70" s="166"/>
      <c r="K70" s="167"/>
      <c r="L70" s="166"/>
      <c r="M70" s="166"/>
      <c r="N70" s="168"/>
      <c r="O70" s="169"/>
      <c r="P70" s="170"/>
      <c r="Q70" s="130"/>
      <c r="R70" s="131" t="str">
        <f>IF($J70="","",IF($J70&lt;=$L$2,$K70,IF($I70&lt;=$L$2,NETWORKDAYS($I70,$L$2,holiday!$C$3:$C$10)/NETWORKDAYS($I70,$J70,holiday!$C$3:$C$10)*$K70,0)))</f>
        <v/>
      </c>
      <c r="S70" s="131" t="str">
        <f t="shared" si="1"/>
        <v/>
      </c>
      <c r="T70" s="131" t="str">
        <f t="shared" si="2"/>
        <v/>
      </c>
      <c r="U70" s="132"/>
      <c r="V70" s="130"/>
      <c r="W70" s="130"/>
      <c r="Y70" s="133" t="str">
        <f t="shared" si="21"/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si="22"/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si="23"/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254">
        <v>4</v>
      </c>
      <c r="B71" s="255">
        <v>2</v>
      </c>
      <c r="C71" s="255"/>
      <c r="D71" s="255"/>
      <c r="E71" s="256"/>
      <c r="F71" s="265" t="s">
        <v>184</v>
      </c>
      <c r="G71" s="257"/>
      <c r="H71" s="258"/>
      <c r="I71" s="259"/>
      <c r="J71" s="259"/>
      <c r="K71" s="260"/>
      <c r="L71" s="261"/>
      <c r="M71" s="262"/>
      <c r="N71" s="263"/>
      <c r="O71" s="262"/>
      <c r="P71" s="264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162">
        <v>4</v>
      </c>
      <c r="B72" s="163">
        <v>2</v>
      </c>
      <c r="C72" s="163">
        <v>1</v>
      </c>
      <c r="D72" s="163"/>
      <c r="E72" s="164"/>
      <c r="F72" s="219" t="s">
        <v>199</v>
      </c>
      <c r="G72" s="231" t="s">
        <v>271</v>
      </c>
      <c r="H72" s="232" t="s">
        <v>273</v>
      </c>
      <c r="I72" s="166">
        <v>43703</v>
      </c>
      <c r="J72" s="166">
        <v>43707</v>
      </c>
      <c r="K72" s="167"/>
      <c r="L72" s="166"/>
      <c r="M72" s="166"/>
      <c r="N72" s="168"/>
      <c r="O72" s="169"/>
      <c r="P72" s="170"/>
      <c r="Q72" s="130"/>
      <c r="R72" s="131">
        <f>IF($J72="","",IF($J72&lt;=$L$2,$K72,IF($I72&lt;=$L$2,NETWORKDAYS($I72,$L$2,holiday!$C$3:$C$10)/NETWORKDAYS($I72,$J72,holiday!$C$3:$C$10)*$K72,0)))</f>
        <v>0</v>
      </c>
      <c r="S72" s="131">
        <f t="shared" si="1"/>
        <v>0</v>
      </c>
      <c r="T72" s="131">
        <f t="shared" si="2"/>
        <v>0</v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2</v>
      </c>
      <c r="D73" s="163"/>
      <c r="E73" s="164"/>
      <c r="F73" s="219"/>
      <c r="G73" s="222"/>
      <c r="H73" s="223"/>
      <c r="I73" s="166"/>
      <c r="J73" s="166"/>
      <c r="K73" s="167"/>
      <c r="L73" s="166"/>
      <c r="M73" s="166"/>
      <c r="N73" s="168"/>
      <c r="O73" s="169"/>
      <c r="P73" s="170"/>
      <c r="Q73" s="130"/>
      <c r="R73" s="131" t="str">
        <f>IF($J73="","",IF($J73&lt;=$L$2,$K73,IF($I73&lt;=$L$2,NETWORKDAYS($I73,$L$2,holiday!$C$3:$C$10)/NETWORKDAYS($I73,$J73,holiday!$C$3:$C$10)*$K73,0)))</f>
        <v/>
      </c>
      <c r="S73" s="131" t="str">
        <f t="shared" si="1"/>
        <v/>
      </c>
      <c r="T73" s="131" t="str">
        <f t="shared" si="2"/>
        <v/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254">
        <v>4</v>
      </c>
      <c r="B74" s="255">
        <v>3</v>
      </c>
      <c r="C74" s="255"/>
      <c r="D74" s="255"/>
      <c r="E74" s="256"/>
      <c r="F74" s="265" t="s">
        <v>211</v>
      </c>
      <c r="G74" s="257"/>
      <c r="H74" s="258"/>
      <c r="I74" s="259"/>
      <c r="J74" s="259"/>
      <c r="K74" s="260"/>
      <c r="L74" s="261"/>
      <c r="M74" s="262"/>
      <c r="N74" s="263"/>
      <c r="O74" s="262"/>
      <c r="P74" s="264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162">
        <v>4</v>
      </c>
      <c r="B75" s="163">
        <v>3</v>
      </c>
      <c r="C75" s="163">
        <v>1</v>
      </c>
      <c r="D75" s="163"/>
      <c r="E75" s="164"/>
      <c r="F75" s="219" t="s">
        <v>212</v>
      </c>
      <c r="G75" s="231" t="s">
        <v>271</v>
      </c>
      <c r="H75" s="232" t="s">
        <v>273</v>
      </c>
      <c r="I75" s="166">
        <v>43703</v>
      </c>
      <c r="J75" s="166">
        <v>43707</v>
      </c>
      <c r="K75" s="167"/>
      <c r="L75" s="166"/>
      <c r="M75" s="166"/>
      <c r="N75" s="168"/>
      <c r="O75" s="169"/>
      <c r="P75" s="170"/>
      <c r="Q75" s="130"/>
      <c r="R75" s="131">
        <f>IF($J75="","",IF($J75&lt;=$L$2,$K75,IF($I75&lt;=$L$2,NETWORKDAYS($I75,$L$2,holiday!$C$3:$C$10)/NETWORKDAYS($I75,$J75,holiday!$C$3:$C$10)*$K75,0)))</f>
        <v>0</v>
      </c>
      <c r="S75" s="131">
        <f t="shared" si="1"/>
        <v>0</v>
      </c>
      <c r="T75" s="131">
        <f t="shared" si="2"/>
        <v>0</v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162">
        <v>4</v>
      </c>
      <c r="B76" s="163">
        <v>3</v>
      </c>
      <c r="C76" s="163">
        <v>2</v>
      </c>
      <c r="D76" s="163"/>
      <c r="E76" s="164"/>
      <c r="F76" s="219"/>
      <c r="G76" s="222"/>
      <c r="H76" s="223"/>
      <c r="I76" s="166"/>
      <c r="J76" s="166"/>
      <c r="K76" s="167"/>
      <c r="L76" s="166"/>
      <c r="M76" s="166"/>
      <c r="N76" s="168"/>
      <c r="O76" s="169"/>
      <c r="P76" s="170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42">
        <v>5</v>
      </c>
      <c r="B77" s="243"/>
      <c r="C77" s="243"/>
      <c r="D77" s="243"/>
      <c r="E77" s="244"/>
      <c r="F77" s="245" t="s">
        <v>181</v>
      </c>
      <c r="G77" s="246"/>
      <c r="H77" s="247"/>
      <c r="I77" s="248"/>
      <c r="J77" s="248"/>
      <c r="K77" s="249"/>
      <c r="L77" s="250"/>
      <c r="M77" s="251"/>
      <c r="N77" s="252"/>
      <c r="O77" s="251"/>
      <c r="P77" s="253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54">
        <v>5</v>
      </c>
      <c r="B78" s="255">
        <v>1</v>
      </c>
      <c r="C78" s="255"/>
      <c r="D78" s="255"/>
      <c r="E78" s="256"/>
      <c r="F78" s="265" t="s">
        <v>204</v>
      </c>
      <c r="G78" s="257"/>
      <c r="H78" s="258"/>
      <c r="I78" s="259"/>
      <c r="J78" s="259"/>
      <c r="K78" s="260"/>
      <c r="L78" s="261"/>
      <c r="M78" s="262"/>
      <c r="N78" s="263"/>
      <c r="O78" s="262"/>
      <c r="P78" s="264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162">
        <v>5</v>
      </c>
      <c r="B79" s="163">
        <v>1</v>
      </c>
      <c r="C79" s="163">
        <v>1</v>
      </c>
      <c r="D79" s="163"/>
      <c r="E79" s="164"/>
      <c r="F79" s="233" t="s">
        <v>249</v>
      </c>
      <c r="G79" s="222" t="s">
        <v>276</v>
      </c>
      <c r="H79" s="232" t="s">
        <v>277</v>
      </c>
      <c r="I79" s="166"/>
      <c r="J79" s="166"/>
      <c r="K79" s="167"/>
      <c r="L79" s="166"/>
      <c r="M79" s="166"/>
      <c r="N79" s="168"/>
      <c r="O79" s="169"/>
      <c r="P79" s="170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ref="S79:S90" si="24">IF($J79="","",IF($L79&lt;=$L$2,$K79*IF($O79&lt;&gt;"",$O79,0),0))</f>
        <v/>
      </c>
      <c r="T79" s="131" t="str">
        <f t="shared" ref="T79:T90" si="25">IF($J79="","",IF($L79&lt;=$L$2,IF($N79&lt;&gt;"",$N79,$K79*IF($O79&lt;&gt;"",$O79,0)),0))</f>
        <v/>
      </c>
      <c r="U79" s="132"/>
      <c r="V79" s="130"/>
      <c r="W79" s="130"/>
      <c r="Y79" s="133" t="str">
        <f t="shared" ref="Y79:AH88" si="26">IF(Y$5&lt;&gt;"日",IF(Y$5&lt;&gt;"六",IF($L79="","",IF(Y$4&gt;=$L79,IF(Y$4&lt;=$M79,IF($O79=1,"★",""),""),"")),""),"")</f>
        <v/>
      </c>
      <c r="Z79" s="134" t="str">
        <f t="shared" si="26"/>
        <v/>
      </c>
      <c r="AA79" s="134" t="str">
        <f t="shared" si="26"/>
        <v/>
      </c>
      <c r="AB79" s="134" t="str">
        <f t="shared" si="26"/>
        <v/>
      </c>
      <c r="AC79" s="134" t="str">
        <f t="shared" si="26"/>
        <v/>
      </c>
      <c r="AD79" s="134" t="str">
        <f t="shared" si="26"/>
        <v/>
      </c>
      <c r="AE79" s="134" t="str">
        <f t="shared" si="26"/>
        <v/>
      </c>
      <c r="AF79" s="134" t="str">
        <f t="shared" si="26"/>
        <v/>
      </c>
      <c r="AG79" s="134" t="str">
        <f t="shared" si="26"/>
        <v/>
      </c>
      <c r="AH79" s="134" t="str">
        <f t="shared" si="26"/>
        <v/>
      </c>
      <c r="AI79" s="134" t="str">
        <f t="shared" ref="AI79:AR88" si="27">IF(AI$5&lt;&gt;"日",IF(AI$5&lt;&gt;"六",IF($L79="","",IF(AI$4&gt;=$L79,IF(AI$4&lt;=$M79,IF($O79=1,"★",""),""),"")),""),"")</f>
        <v/>
      </c>
      <c r="AJ79" s="134" t="str">
        <f t="shared" si="27"/>
        <v/>
      </c>
      <c r="AK79" s="134" t="str">
        <f t="shared" si="27"/>
        <v/>
      </c>
      <c r="AL79" s="134" t="str">
        <f t="shared" si="27"/>
        <v/>
      </c>
      <c r="AM79" s="134" t="str">
        <f t="shared" si="27"/>
        <v/>
      </c>
      <c r="AN79" s="134" t="str">
        <f t="shared" si="27"/>
        <v/>
      </c>
      <c r="AO79" s="134" t="str">
        <f t="shared" si="27"/>
        <v/>
      </c>
      <c r="AP79" s="134" t="str">
        <f t="shared" si="27"/>
        <v/>
      </c>
      <c r="AQ79" s="134" t="str">
        <f t="shared" si="27"/>
        <v/>
      </c>
      <c r="AR79" s="134" t="str">
        <f t="shared" si="27"/>
        <v/>
      </c>
      <c r="AS79" s="134" t="str">
        <f t="shared" ref="AS79:BG88" si="28">IF(AS$5&lt;&gt;"日",IF(AS$5&lt;&gt;"六",IF($L79="","",IF(AS$4&gt;=$L79,IF(AS$4&lt;=$M79,IF($O79=1,"★",""),""),"")),""),"")</f>
        <v/>
      </c>
      <c r="AT79" s="134" t="str">
        <f t="shared" si="28"/>
        <v/>
      </c>
      <c r="AU79" s="134" t="str">
        <f t="shared" si="28"/>
        <v/>
      </c>
      <c r="AV79" s="134" t="str">
        <f t="shared" si="28"/>
        <v/>
      </c>
      <c r="AW79" s="134" t="str">
        <f t="shared" si="28"/>
        <v/>
      </c>
      <c r="AX79" s="134" t="str">
        <f t="shared" si="28"/>
        <v/>
      </c>
      <c r="AY79" s="134" t="str">
        <f t="shared" si="28"/>
        <v/>
      </c>
      <c r="AZ79" s="134" t="str">
        <f t="shared" si="28"/>
        <v/>
      </c>
      <c r="BA79" s="134" t="str">
        <f t="shared" si="28"/>
        <v/>
      </c>
      <c r="BB79" s="134" t="str">
        <f t="shared" si="28"/>
        <v/>
      </c>
      <c r="BC79" s="134" t="str">
        <f t="shared" si="28"/>
        <v/>
      </c>
      <c r="BD79" s="134" t="str">
        <f t="shared" si="28"/>
        <v/>
      </c>
      <c r="BE79" s="134" t="str">
        <f t="shared" si="28"/>
        <v/>
      </c>
      <c r="BF79" s="134" t="str">
        <f t="shared" si="28"/>
        <v/>
      </c>
      <c r="BG79" s="135" t="str">
        <f t="shared" si="28"/>
        <v/>
      </c>
    </row>
    <row r="80" spans="1:59" ht="16.8">
      <c r="A80" s="162">
        <v>5</v>
      </c>
      <c r="B80" s="163">
        <v>1</v>
      </c>
      <c r="C80" s="163">
        <v>2</v>
      </c>
      <c r="D80" s="163"/>
      <c r="E80" s="164"/>
      <c r="F80" s="233" t="s">
        <v>265</v>
      </c>
      <c r="G80" s="231" t="s">
        <v>276</v>
      </c>
      <c r="H80" s="223" t="s">
        <v>277</v>
      </c>
      <c r="I80" s="166"/>
      <c r="J80" s="166"/>
      <c r="K80" s="167"/>
      <c r="L80" s="166"/>
      <c r="M80" s="166"/>
      <c r="N80" s="168"/>
      <c r="O80" s="169"/>
      <c r="P80" s="170"/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si="24"/>
        <v/>
      </c>
      <c r="T80" s="131" t="str">
        <f t="shared" si="25"/>
        <v/>
      </c>
      <c r="U80" s="132"/>
      <c r="V80" s="130"/>
      <c r="W80" s="130"/>
      <c r="Y80" s="133" t="str">
        <f t="shared" si="26"/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si="27"/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si="28"/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3</v>
      </c>
      <c r="D81" s="163"/>
      <c r="E81" s="164"/>
      <c r="F81" s="233" t="s">
        <v>250</v>
      </c>
      <c r="G81" s="231" t="s">
        <v>276</v>
      </c>
      <c r="H81" s="223" t="s">
        <v>277</v>
      </c>
      <c r="I81" s="166"/>
      <c r="J81" s="166"/>
      <c r="K81" s="167"/>
      <c r="L81" s="166"/>
      <c r="M81" s="166"/>
      <c r="N81" s="168"/>
      <c r="O81" s="169"/>
      <c r="P81" s="170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4</v>
      </c>
      <c r="D82" s="163"/>
      <c r="E82" s="164"/>
      <c r="F82" s="233" t="s">
        <v>251</v>
      </c>
      <c r="G82" s="231" t="s">
        <v>283</v>
      </c>
      <c r="H82" s="232" t="s">
        <v>284</v>
      </c>
      <c r="I82" s="166">
        <v>43696</v>
      </c>
      <c r="J82" s="166">
        <v>43696</v>
      </c>
      <c r="K82" s="167">
        <v>4</v>
      </c>
      <c r="L82" s="166"/>
      <c r="M82" s="166"/>
      <c r="N82" s="168"/>
      <c r="O82" s="169">
        <v>0</v>
      </c>
      <c r="P82" s="170"/>
      <c r="Q82" s="130"/>
      <c r="R82" s="131">
        <f>IF($J82="","",IF($J82&lt;=$L$2,$K82,IF($I82&lt;=$L$2,NETWORKDAYS($I82,$L$2,holiday!$C$3:$C$10)/NETWORKDAYS($I82,$J82,holiday!$C$3:$C$10)*$K82,0)))</f>
        <v>4</v>
      </c>
      <c r="S82" s="131">
        <f t="shared" si="24"/>
        <v>0</v>
      </c>
      <c r="T82" s="131">
        <f t="shared" si="25"/>
        <v>0</v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5</v>
      </c>
      <c r="D83" s="163"/>
      <c r="E83" s="164"/>
      <c r="F83" s="233" t="s">
        <v>285</v>
      </c>
      <c r="G83" s="222" t="s">
        <v>282</v>
      </c>
      <c r="H83" s="232" t="s">
        <v>287</v>
      </c>
      <c r="I83" s="166">
        <v>43696</v>
      </c>
      <c r="J83" s="166">
        <v>43700</v>
      </c>
      <c r="K83" s="167">
        <v>4</v>
      </c>
      <c r="L83" s="166">
        <v>43678</v>
      </c>
      <c r="M83" s="166">
        <v>43685</v>
      </c>
      <c r="N83" s="168">
        <v>4</v>
      </c>
      <c r="O83" s="169">
        <v>1</v>
      </c>
      <c r="P83" s="170"/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4</v>
      </c>
      <c r="T83" s="131">
        <f t="shared" si="25"/>
        <v>4</v>
      </c>
      <c r="U83" s="132"/>
      <c r="V83" s="130"/>
      <c r="W83" s="130"/>
      <c r="Y83" s="133" t="str">
        <f t="shared" si="26"/>
        <v>★</v>
      </c>
      <c r="Z83" s="134" t="str">
        <f t="shared" si="26"/>
        <v>★</v>
      </c>
      <c r="AA83" s="134" t="str">
        <f t="shared" si="26"/>
        <v/>
      </c>
      <c r="AB83" s="134" t="str">
        <f t="shared" si="26"/>
        <v/>
      </c>
      <c r="AC83" s="134" t="str">
        <f t="shared" si="26"/>
        <v>★</v>
      </c>
      <c r="AD83" s="134" t="str">
        <f t="shared" si="26"/>
        <v>★</v>
      </c>
      <c r="AE83" s="134" t="str">
        <f t="shared" si="26"/>
        <v>★</v>
      </c>
      <c r="AF83" s="134" t="str">
        <f t="shared" si="26"/>
        <v>★</v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16.8">
      <c r="A84" s="162">
        <v>5</v>
      </c>
      <c r="B84" s="163">
        <v>1</v>
      </c>
      <c r="C84" s="163">
        <v>6</v>
      </c>
      <c r="D84" s="163"/>
      <c r="E84" s="164"/>
      <c r="F84" s="233" t="s">
        <v>288</v>
      </c>
      <c r="G84" s="222" t="s">
        <v>282</v>
      </c>
      <c r="H84" s="232" t="s">
        <v>286</v>
      </c>
      <c r="I84" s="166">
        <v>43696</v>
      </c>
      <c r="J84" s="166">
        <v>43700</v>
      </c>
      <c r="K84" s="167">
        <v>20</v>
      </c>
      <c r="L84" s="166">
        <v>43678</v>
      </c>
      <c r="M84" s="166"/>
      <c r="N84" s="168">
        <v>12</v>
      </c>
      <c r="O84" s="169">
        <v>0.6</v>
      </c>
      <c r="P84" s="170"/>
      <c r="Q84" s="130"/>
      <c r="R84" s="131">
        <f>IF($J84="","",IF($J84&lt;=$L$2,$K84,IF($I84&lt;=$L$2,NETWORKDAYS($I84,$L$2,holiday!$C$3:$C$10)/NETWORKDAYS($I84,$J84,holiday!$C$3:$C$10)*$K84,0)))</f>
        <v>20</v>
      </c>
      <c r="S84" s="131">
        <f t="shared" si="24"/>
        <v>12</v>
      </c>
      <c r="T84" s="131">
        <f t="shared" si="25"/>
        <v>12</v>
      </c>
      <c r="U84" s="132"/>
      <c r="V84" s="130"/>
      <c r="W84" s="130"/>
      <c r="Y84" s="133" t="str">
        <f t="shared" si="26"/>
        <v/>
      </c>
      <c r="Z84" s="134" t="str">
        <f t="shared" si="26"/>
        <v/>
      </c>
      <c r="AA84" s="134" t="str">
        <f t="shared" si="26"/>
        <v/>
      </c>
      <c r="AB84" s="134" t="str">
        <f t="shared" si="26"/>
        <v/>
      </c>
      <c r="AC84" s="134" t="str">
        <f t="shared" si="26"/>
        <v/>
      </c>
      <c r="AD84" s="134" t="str">
        <f t="shared" si="26"/>
        <v/>
      </c>
      <c r="AE84" s="134" t="str">
        <f t="shared" si="26"/>
        <v/>
      </c>
      <c r="AF84" s="134" t="str">
        <f t="shared" si="26"/>
        <v/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16.8">
      <c r="A85" s="162">
        <v>5</v>
      </c>
      <c r="B85" s="163">
        <v>1</v>
      </c>
      <c r="C85" s="163">
        <v>7</v>
      </c>
      <c r="D85" s="163"/>
      <c r="E85" s="164"/>
      <c r="F85" s="233" t="s">
        <v>289</v>
      </c>
      <c r="G85" s="222" t="s">
        <v>282</v>
      </c>
      <c r="H85" s="232" t="s">
        <v>286</v>
      </c>
      <c r="I85" s="166">
        <v>43696</v>
      </c>
      <c r="J85" s="166">
        <v>43700</v>
      </c>
      <c r="K85" s="167">
        <v>8</v>
      </c>
      <c r="L85" s="166">
        <v>43678</v>
      </c>
      <c r="M85" s="166">
        <v>43685</v>
      </c>
      <c r="N85" s="168">
        <v>8</v>
      </c>
      <c r="O85" s="169">
        <v>1</v>
      </c>
      <c r="P85" s="170"/>
      <c r="Q85" s="130"/>
      <c r="R85" s="131">
        <f>IF($J85="","",IF($J85&lt;=$L$2,$K85,IF($I85&lt;=$L$2,NETWORKDAYS($I85,$L$2,holiday!$C$3:$C$10)/NETWORKDAYS($I85,$J85,holiday!$C$3:$C$10)*$K85,0)))</f>
        <v>8</v>
      </c>
      <c r="S85" s="131">
        <f t="shared" si="24"/>
        <v>8</v>
      </c>
      <c r="T85" s="131">
        <f t="shared" si="25"/>
        <v>8</v>
      </c>
      <c r="U85" s="132"/>
      <c r="V85" s="130"/>
      <c r="W85" s="130"/>
      <c r="Y85" s="133" t="str">
        <f t="shared" si="26"/>
        <v>★</v>
      </c>
      <c r="Z85" s="134" t="str">
        <f t="shared" si="26"/>
        <v>★</v>
      </c>
      <c r="AA85" s="134" t="str">
        <f t="shared" si="26"/>
        <v/>
      </c>
      <c r="AB85" s="134" t="str">
        <f t="shared" si="26"/>
        <v/>
      </c>
      <c r="AC85" s="134" t="str">
        <f t="shared" si="26"/>
        <v>★</v>
      </c>
      <c r="AD85" s="134" t="str">
        <f t="shared" si="26"/>
        <v>★</v>
      </c>
      <c r="AE85" s="134" t="str">
        <f t="shared" si="26"/>
        <v>★</v>
      </c>
      <c r="AF85" s="134" t="str">
        <f t="shared" si="26"/>
        <v>★</v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8</v>
      </c>
      <c r="D86" s="163"/>
      <c r="E86" s="164"/>
      <c r="F86" s="233" t="s">
        <v>252</v>
      </c>
      <c r="G86" s="231" t="s">
        <v>290</v>
      </c>
      <c r="H86" s="232" t="s">
        <v>229</v>
      </c>
      <c r="I86" s="166"/>
      <c r="J86" s="166"/>
      <c r="K86" s="167"/>
      <c r="L86" s="166"/>
      <c r="M86" s="166"/>
      <c r="N86" s="168"/>
      <c r="O86" s="169"/>
      <c r="P86" s="170"/>
      <c r="Q86" s="130"/>
      <c r="R86" s="131" t="str">
        <f>IF($J86="","",IF($J86&lt;=$L$2,$K86,IF($I86&lt;=$L$2,NETWORKDAYS($I86,$L$2,holiday!$C$3:$C$10)/NETWORKDAYS($I86,$J86,holiday!$C$3:$C$10)*$K86,0)))</f>
        <v/>
      </c>
      <c r="S86" s="131" t="str">
        <f>IF($J86="","",IF($L86&lt;=$L$2,$K86*IF($O86&lt;&gt;"",$O86,0),0))</f>
        <v/>
      </c>
      <c r="T86" s="131" t="str">
        <f>IF($J86="","",IF($L86&lt;=$L$2,IF($N86&lt;&gt;"",$N86,$K86*IF($O86&lt;&gt;"",$O86,0)),0))</f>
        <v/>
      </c>
      <c r="U86" s="132"/>
      <c r="V86" s="130"/>
      <c r="W86" s="130"/>
      <c r="Y86" s="133" t="str">
        <f t="shared" si="26"/>
        <v/>
      </c>
      <c r="Z86" s="134" t="str">
        <f t="shared" si="26"/>
        <v/>
      </c>
      <c r="AA86" s="134" t="str">
        <f t="shared" si="26"/>
        <v/>
      </c>
      <c r="AB86" s="134" t="str">
        <f t="shared" si="26"/>
        <v/>
      </c>
      <c r="AC86" s="134" t="str">
        <f t="shared" si="26"/>
        <v/>
      </c>
      <c r="AD86" s="134" t="str">
        <f t="shared" si="26"/>
        <v/>
      </c>
      <c r="AE86" s="134" t="str">
        <f t="shared" si="26"/>
        <v/>
      </c>
      <c r="AF86" s="134" t="str">
        <f t="shared" si="26"/>
        <v/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9</v>
      </c>
      <c r="D87" s="163"/>
      <c r="E87" s="164"/>
      <c r="F87" s="219" t="s">
        <v>253</v>
      </c>
      <c r="G87" s="231" t="s">
        <v>271</v>
      </c>
      <c r="H87" s="223" t="s">
        <v>273</v>
      </c>
      <c r="I87" s="166"/>
      <c r="J87" s="166"/>
      <c r="K87" s="167"/>
      <c r="L87" s="166"/>
      <c r="M87" s="166"/>
      <c r="N87" s="168"/>
      <c r="O87" s="169"/>
      <c r="P87" s="170"/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10</v>
      </c>
      <c r="D88" s="163"/>
      <c r="E88" s="164"/>
      <c r="F88" s="219" t="s">
        <v>254</v>
      </c>
      <c r="G88" s="222" t="s">
        <v>278</v>
      </c>
      <c r="H88" s="223" t="s">
        <v>279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11</v>
      </c>
      <c r="D89" s="163"/>
      <c r="E89" s="164"/>
      <c r="F89" s="219" t="s">
        <v>255</v>
      </c>
      <c r="G89" s="222" t="s">
        <v>271</v>
      </c>
      <c r="H89" s="223" t="s">
        <v>273</v>
      </c>
      <c r="I89" s="166"/>
      <c r="J89" s="166"/>
      <c r="K89" s="167"/>
      <c r="L89" s="166"/>
      <c r="M89" s="166"/>
      <c r="N89" s="168"/>
      <c r="O89" s="169"/>
      <c r="P89" s="170"/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ref="Y89:AH95" si="29">IF(Y$5&lt;&gt;"日",IF(Y$5&lt;&gt;"六",IF($L89="","",IF(Y$4&gt;=$L89,IF(Y$4&lt;=$M89,IF($O89=1,"★",""),""),"")),""),"")</f>
        <v/>
      </c>
      <c r="Z89" s="134" t="str">
        <f t="shared" si="29"/>
        <v/>
      </c>
      <c r="AA89" s="134" t="str">
        <f t="shared" si="29"/>
        <v/>
      </c>
      <c r="AB89" s="134" t="str">
        <f t="shared" si="29"/>
        <v/>
      </c>
      <c r="AC89" s="134" t="str">
        <f t="shared" si="29"/>
        <v/>
      </c>
      <c r="AD89" s="134" t="str">
        <f t="shared" si="29"/>
        <v/>
      </c>
      <c r="AE89" s="134" t="str">
        <f t="shared" si="29"/>
        <v/>
      </c>
      <c r="AF89" s="134" t="str">
        <f t="shared" si="29"/>
        <v/>
      </c>
      <c r="AG89" s="134" t="str">
        <f t="shared" si="29"/>
        <v/>
      </c>
      <c r="AH89" s="134" t="str">
        <f t="shared" si="29"/>
        <v/>
      </c>
      <c r="AI89" s="134" t="str">
        <f t="shared" ref="AI89:AR95" si="30">IF(AI$5&lt;&gt;"日",IF(AI$5&lt;&gt;"六",IF($L89="","",IF(AI$4&gt;=$L89,IF(AI$4&lt;=$M89,IF($O89=1,"★",""),""),"")),""),"")</f>
        <v/>
      </c>
      <c r="AJ89" s="134" t="str">
        <f t="shared" si="30"/>
        <v/>
      </c>
      <c r="AK89" s="134" t="str">
        <f t="shared" si="30"/>
        <v/>
      </c>
      <c r="AL89" s="134" t="str">
        <f t="shared" si="30"/>
        <v/>
      </c>
      <c r="AM89" s="134" t="str">
        <f t="shared" si="30"/>
        <v/>
      </c>
      <c r="AN89" s="134" t="str">
        <f t="shared" si="30"/>
        <v/>
      </c>
      <c r="AO89" s="134" t="str">
        <f t="shared" si="30"/>
        <v/>
      </c>
      <c r="AP89" s="134" t="str">
        <f t="shared" si="30"/>
        <v/>
      </c>
      <c r="AQ89" s="134" t="str">
        <f t="shared" si="30"/>
        <v/>
      </c>
      <c r="AR89" s="134" t="str">
        <f t="shared" si="30"/>
        <v/>
      </c>
      <c r="AS89" s="134" t="str">
        <f t="shared" ref="AS89:BG95" si="31">IF(AS$5&lt;&gt;"日",IF(AS$5&lt;&gt;"六",IF($L89="","",IF(AS$4&gt;=$L89,IF(AS$4&lt;=$M89,IF($O89=1,"★",""),""),"")),""),"")</f>
        <v/>
      </c>
      <c r="AT89" s="134" t="str">
        <f t="shared" si="31"/>
        <v/>
      </c>
      <c r="AU89" s="134" t="str">
        <f t="shared" si="31"/>
        <v/>
      </c>
      <c r="AV89" s="134" t="str">
        <f t="shared" si="31"/>
        <v/>
      </c>
      <c r="AW89" s="134" t="str">
        <f t="shared" si="31"/>
        <v/>
      </c>
      <c r="AX89" s="134" t="str">
        <f t="shared" si="31"/>
        <v/>
      </c>
      <c r="AY89" s="134" t="str">
        <f t="shared" si="31"/>
        <v/>
      </c>
      <c r="AZ89" s="134" t="str">
        <f t="shared" si="31"/>
        <v/>
      </c>
      <c r="BA89" s="134" t="str">
        <f t="shared" si="31"/>
        <v/>
      </c>
      <c r="BB89" s="134" t="str">
        <f t="shared" si="31"/>
        <v/>
      </c>
      <c r="BC89" s="134" t="str">
        <f t="shared" si="31"/>
        <v/>
      </c>
      <c r="BD89" s="134" t="str">
        <f t="shared" si="31"/>
        <v/>
      </c>
      <c r="BE89" s="134" t="str">
        <f t="shared" si="31"/>
        <v/>
      </c>
      <c r="BF89" s="134" t="str">
        <f t="shared" si="31"/>
        <v/>
      </c>
      <c r="BG89" s="135" t="str">
        <f t="shared" si="31"/>
        <v/>
      </c>
    </row>
    <row r="90" spans="1:59" ht="16.8">
      <c r="A90" s="162">
        <v>5</v>
      </c>
      <c r="B90" s="163">
        <v>1</v>
      </c>
      <c r="C90" s="163">
        <v>12</v>
      </c>
      <c r="D90" s="163"/>
      <c r="E90" s="164"/>
      <c r="F90" s="219"/>
      <c r="G90" s="222"/>
      <c r="H90" s="223"/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 t="shared" si="24"/>
        <v/>
      </c>
      <c r="T90" s="131" t="str">
        <f t="shared" si="25"/>
        <v/>
      </c>
      <c r="U90" s="132"/>
      <c r="V90" s="130"/>
      <c r="W90" s="130"/>
      <c r="Y90" s="133" t="str">
        <f t="shared" si="29"/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si="30"/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si="31"/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254">
        <v>5</v>
      </c>
      <c r="B91" s="255">
        <v>2</v>
      </c>
      <c r="C91" s="255"/>
      <c r="D91" s="255"/>
      <c r="E91" s="256"/>
      <c r="F91" s="265" t="s">
        <v>205</v>
      </c>
      <c r="G91" s="257"/>
      <c r="H91" s="258"/>
      <c r="I91" s="259">
        <v>43700</v>
      </c>
      <c r="J91" s="259">
        <v>43711</v>
      </c>
      <c r="K91" s="260"/>
      <c r="L91" s="261"/>
      <c r="M91" s="262"/>
      <c r="N91" s="263"/>
      <c r="O91" s="262"/>
      <c r="P91" s="264"/>
      <c r="Q91" s="130"/>
      <c r="R91" s="131">
        <f>IF($J91="","",IF($J91&lt;=$L$2,$K91,IF($I91&lt;=$L$2,NETWORKDAYS($I91,$L$2,holiday!$C$3:$C$10)/NETWORKDAYS($I91,$J91,holiday!$C$3:$C$10)*$K91,0)))</f>
        <v>0</v>
      </c>
      <c r="S91" s="131">
        <f t="shared" si="1"/>
        <v>0</v>
      </c>
      <c r="T91" s="131">
        <f t="shared" si="2"/>
        <v>0</v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162">
        <v>5</v>
      </c>
      <c r="B92" s="163">
        <v>2</v>
      </c>
      <c r="C92" s="163">
        <v>1</v>
      </c>
      <c r="D92" s="163"/>
      <c r="E92" s="164"/>
      <c r="F92" s="233" t="s">
        <v>291</v>
      </c>
      <c r="G92" s="222" t="s">
        <v>282</v>
      </c>
      <c r="H92" s="232" t="s">
        <v>280</v>
      </c>
      <c r="I92" s="166">
        <v>43700</v>
      </c>
      <c r="J92" s="166">
        <v>43700</v>
      </c>
      <c r="K92" s="167">
        <v>8</v>
      </c>
      <c r="L92" s="166"/>
      <c r="M92" s="166"/>
      <c r="N92" s="168">
        <v>0</v>
      </c>
      <c r="O92" s="169">
        <v>0</v>
      </c>
      <c r="P92" s="170"/>
      <c r="Q92" s="130"/>
      <c r="R92" s="131">
        <f>IF($J92="","",IF($J92&lt;=$L$2,$K92,IF($I92&lt;=$L$2,NETWORKDAYS($I92,$L$2,holiday!$C$3:$C$10)/NETWORKDAYS($I92,$J92,holiday!$C$3:$C$10)*$K92,0)))</f>
        <v>8</v>
      </c>
      <c r="S92" s="131">
        <f>IF($J92="","",IF($L92&lt;=$L$2,$K92*IF($O92&lt;&gt;"",$O92,0),0))</f>
        <v>0</v>
      </c>
      <c r="T92" s="131">
        <f>IF($J92="","",IF($L92&lt;=$L$2,IF($N92&lt;&gt;"",$N92,$K92*IF($O92&lt;&gt;"",$O92,0)),0))</f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2</v>
      </c>
      <c r="D93" s="163"/>
      <c r="E93" s="164"/>
      <c r="F93" s="219" t="s">
        <v>256</v>
      </c>
      <c r="G93" s="222" t="s">
        <v>282</v>
      </c>
      <c r="H93" s="232" t="s">
        <v>280</v>
      </c>
      <c r="I93" s="166">
        <v>43704</v>
      </c>
      <c r="J93" s="166">
        <v>43704</v>
      </c>
      <c r="K93" s="167">
        <v>4</v>
      </c>
      <c r="L93" s="166"/>
      <c r="M93" s="166"/>
      <c r="N93" s="168">
        <v>0</v>
      </c>
      <c r="O93" s="169">
        <v>0</v>
      </c>
      <c r="P93" s="170"/>
      <c r="Q93" s="130"/>
      <c r="R93" s="131">
        <f>IF($J93="","",IF($J93&lt;=$L$2,$K93,IF($I93&lt;=$L$2,NETWORKDAYS($I93,$L$2,holiday!$C$3:$C$10)/NETWORKDAYS($I93,$J93,holiday!$C$3:$C$10)*$K93,0)))</f>
        <v>4</v>
      </c>
      <c r="S93" s="131">
        <f t="shared" si="1"/>
        <v>0</v>
      </c>
      <c r="T93" s="131">
        <f t="shared" si="2"/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3</v>
      </c>
      <c r="D94" s="163"/>
      <c r="E94" s="164"/>
      <c r="F94" s="219" t="s">
        <v>200</v>
      </c>
      <c r="G94" s="222" t="s">
        <v>282</v>
      </c>
      <c r="H94" s="232" t="s">
        <v>280</v>
      </c>
      <c r="I94" s="166">
        <v>43703</v>
      </c>
      <c r="J94" s="166">
        <v>43703</v>
      </c>
      <c r="K94" s="167">
        <v>4</v>
      </c>
      <c r="L94" s="166"/>
      <c r="M94" s="166"/>
      <c r="N94" s="168">
        <v>0</v>
      </c>
      <c r="O94" s="169">
        <v>0</v>
      </c>
      <c r="P94" s="170"/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4</v>
      </c>
      <c r="D95" s="163"/>
      <c r="E95" s="164"/>
      <c r="F95" s="219" t="s">
        <v>257</v>
      </c>
      <c r="G95" s="222" t="s">
        <v>282</v>
      </c>
      <c r="H95" s="232" t="s">
        <v>280</v>
      </c>
      <c r="I95" s="166">
        <v>43710</v>
      </c>
      <c r="J95" s="166">
        <v>43711</v>
      </c>
      <c r="K95" s="167">
        <v>2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2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5</v>
      </c>
      <c r="D96" s="163"/>
      <c r="E96" s="164"/>
      <c r="F96" s="219" t="s">
        <v>213</v>
      </c>
      <c r="G96" s="222" t="s">
        <v>282</v>
      </c>
      <c r="H96" s="232" t="s">
        <v>280</v>
      </c>
      <c r="I96" s="166">
        <v>43710</v>
      </c>
      <c r="J96" s="166">
        <v>43711</v>
      </c>
      <c r="K96" s="167">
        <v>6</v>
      </c>
      <c r="L96" s="166"/>
      <c r="M96" s="166"/>
      <c r="N96" s="168">
        <v>0</v>
      </c>
      <c r="O96" s="169">
        <v>0</v>
      </c>
      <c r="P96" s="170"/>
      <c r="Q96" s="130"/>
      <c r="R96" s="131"/>
      <c r="S96" s="131">
        <f t="shared" si="1"/>
        <v>0</v>
      </c>
      <c r="T96" s="131">
        <f t="shared" si="2"/>
        <v>0</v>
      </c>
      <c r="U96" s="132"/>
      <c r="V96" s="130"/>
      <c r="W96" s="130"/>
      <c r="Y96" s="133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5"/>
    </row>
    <row r="97" spans="1:59" ht="16.8">
      <c r="A97" s="162">
        <v>5</v>
      </c>
      <c r="B97" s="163">
        <v>1</v>
      </c>
      <c r="C97" s="163">
        <v>6</v>
      </c>
      <c r="D97" s="163"/>
      <c r="E97" s="164"/>
      <c r="F97" s="219" t="s">
        <v>216</v>
      </c>
      <c r="G97" s="222" t="s">
        <v>282</v>
      </c>
      <c r="H97" s="232" t="s">
        <v>280</v>
      </c>
      <c r="I97" s="166">
        <v>43710</v>
      </c>
      <c r="J97" s="166">
        <v>43711</v>
      </c>
      <c r="K97" s="167">
        <v>4</v>
      </c>
      <c r="L97" s="166"/>
      <c r="M97" s="166"/>
      <c r="N97" s="168">
        <v>0</v>
      </c>
      <c r="O97" s="169">
        <v>0</v>
      </c>
      <c r="P97" s="170"/>
      <c r="Q97" s="130"/>
      <c r="R97" s="131">
        <f>IF($J97="","",IF($J97&lt;=$L$2,$K97,IF($I97&lt;=$L$2,NETWORKDAYS($I97,$L$2,holiday!$C$3:$C$10)/NETWORKDAYS($I97,$J97,holiday!$C$3:$C$10)*$K97,0)))</f>
        <v>4</v>
      </c>
      <c r="S97" s="131">
        <f>IF($J97="","",IF($L97&lt;=$L$2,$K97*IF($O97&lt;&gt;"",$O97,0),0))</f>
        <v>0</v>
      </c>
      <c r="T97" s="131">
        <f>IF($J97="","",IF($L97&lt;=$L$2,IF($N97&lt;&gt;"",$N97,$K97*IF($O97&lt;&gt;"",$O97,0)),0))</f>
        <v>0</v>
      </c>
      <c r="U97" s="132"/>
      <c r="V97" s="130"/>
      <c r="W97" s="130"/>
      <c r="Y97" s="133" t="str">
        <f t="shared" ref="Y97:AH111" si="32">IF(Y$5&lt;&gt;"日",IF(Y$5&lt;&gt;"六",IF($L97="","",IF(Y$4&gt;=$L97,IF(Y$4&lt;=$M97,IF($O97=1,"★",""),""),"")),""),"")</f>
        <v/>
      </c>
      <c r="Z97" s="134" t="str">
        <f t="shared" si="32"/>
        <v/>
      </c>
      <c r="AA97" s="134" t="str">
        <f t="shared" si="32"/>
        <v/>
      </c>
      <c r="AB97" s="134" t="str">
        <f t="shared" si="32"/>
        <v/>
      </c>
      <c r="AC97" s="134" t="str">
        <f t="shared" si="32"/>
        <v/>
      </c>
      <c r="AD97" s="134" t="str">
        <f t="shared" si="32"/>
        <v/>
      </c>
      <c r="AE97" s="134" t="str">
        <f t="shared" si="32"/>
        <v/>
      </c>
      <c r="AF97" s="134" t="str">
        <f t="shared" si="32"/>
        <v/>
      </c>
      <c r="AG97" s="134" t="str">
        <f t="shared" si="32"/>
        <v/>
      </c>
      <c r="AH97" s="134" t="str">
        <f t="shared" si="32"/>
        <v/>
      </c>
      <c r="AI97" s="134" t="str">
        <f t="shared" ref="AI97:AR111" si="33">IF(AI$5&lt;&gt;"日",IF(AI$5&lt;&gt;"六",IF($L97="","",IF(AI$4&gt;=$L97,IF(AI$4&lt;=$M97,IF($O97=1,"★",""),""),"")),""),"")</f>
        <v/>
      </c>
      <c r="AJ97" s="134" t="str">
        <f t="shared" si="33"/>
        <v/>
      </c>
      <c r="AK97" s="134" t="str">
        <f t="shared" si="33"/>
        <v/>
      </c>
      <c r="AL97" s="134" t="str">
        <f t="shared" si="33"/>
        <v/>
      </c>
      <c r="AM97" s="134" t="str">
        <f t="shared" si="33"/>
        <v/>
      </c>
      <c r="AN97" s="134" t="str">
        <f t="shared" si="33"/>
        <v/>
      </c>
      <c r="AO97" s="134" t="str">
        <f t="shared" si="33"/>
        <v/>
      </c>
      <c r="AP97" s="134" t="str">
        <f t="shared" si="33"/>
        <v/>
      </c>
      <c r="AQ97" s="134" t="str">
        <f t="shared" si="33"/>
        <v/>
      </c>
      <c r="AR97" s="134" t="str">
        <f t="shared" si="33"/>
        <v/>
      </c>
      <c r="AS97" s="134" t="str">
        <f t="shared" ref="AS97:BG111" si="34">IF(AS$5&lt;&gt;"日",IF(AS$5&lt;&gt;"六",IF($L97="","",IF(AS$4&gt;=$L97,IF(AS$4&lt;=$M97,IF($O97=1,"★",""),""),"")),""),"")</f>
        <v/>
      </c>
      <c r="AT97" s="134" t="str">
        <f t="shared" si="34"/>
        <v/>
      </c>
      <c r="AU97" s="134" t="str">
        <f t="shared" si="34"/>
        <v/>
      </c>
      <c r="AV97" s="134" t="str">
        <f t="shared" si="34"/>
        <v/>
      </c>
      <c r="AW97" s="134" t="str">
        <f t="shared" si="34"/>
        <v/>
      </c>
      <c r="AX97" s="134" t="str">
        <f t="shared" si="34"/>
        <v/>
      </c>
      <c r="AY97" s="134" t="str">
        <f t="shared" si="34"/>
        <v/>
      </c>
      <c r="AZ97" s="134" t="str">
        <f t="shared" si="34"/>
        <v/>
      </c>
      <c r="BA97" s="134" t="str">
        <f t="shared" si="34"/>
        <v/>
      </c>
      <c r="BB97" s="134" t="str">
        <f t="shared" si="34"/>
        <v/>
      </c>
      <c r="BC97" s="134" t="str">
        <f t="shared" si="34"/>
        <v/>
      </c>
      <c r="BD97" s="134" t="str">
        <f t="shared" si="34"/>
        <v/>
      </c>
      <c r="BE97" s="134" t="str">
        <f t="shared" si="34"/>
        <v/>
      </c>
      <c r="BF97" s="134" t="str">
        <f t="shared" si="34"/>
        <v/>
      </c>
      <c r="BG97" s="135" t="str">
        <f t="shared" si="34"/>
        <v/>
      </c>
    </row>
    <row r="98" spans="1:59" ht="16.8">
      <c r="A98" s="162">
        <v>5</v>
      </c>
      <c r="B98" s="163">
        <v>2</v>
      </c>
      <c r="C98" s="163">
        <v>7</v>
      </c>
      <c r="D98" s="163"/>
      <c r="E98" s="164"/>
      <c r="F98" s="219" t="s">
        <v>202</v>
      </c>
      <c r="G98" s="222" t="s">
        <v>282</v>
      </c>
      <c r="H98" s="232" t="s">
        <v>280</v>
      </c>
      <c r="I98" s="166">
        <v>43710</v>
      </c>
      <c r="J98" s="166">
        <v>43711</v>
      </c>
      <c r="K98" s="167">
        <v>1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1</v>
      </c>
      <c r="S98" s="131">
        <f t="shared" si="1"/>
        <v>0</v>
      </c>
      <c r="T98" s="131">
        <f t="shared" si="2"/>
        <v>0</v>
      </c>
      <c r="U98" s="132"/>
      <c r="V98" s="130"/>
      <c r="W98" s="130"/>
      <c r="Y98" s="133" t="str">
        <f t="shared" si="32"/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si="33"/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si="34"/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8</v>
      </c>
      <c r="D99" s="163"/>
      <c r="E99" s="164"/>
      <c r="F99" s="219" t="s">
        <v>214</v>
      </c>
      <c r="G99" s="222" t="s">
        <v>282</v>
      </c>
      <c r="H99" s="232" t="s">
        <v>280</v>
      </c>
      <c r="I99" s="166">
        <v>43710</v>
      </c>
      <c r="J99" s="166">
        <v>43711</v>
      </c>
      <c r="K99" s="167">
        <v>2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2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9</v>
      </c>
      <c r="D100" s="163"/>
      <c r="E100" s="164"/>
      <c r="F100" s="219" t="s">
        <v>215</v>
      </c>
      <c r="G100" s="222" t="s">
        <v>282</v>
      </c>
      <c r="H100" s="232" t="s">
        <v>280</v>
      </c>
      <c r="I100" s="166">
        <v>43710</v>
      </c>
      <c r="J100" s="166">
        <v>43711</v>
      </c>
      <c r="K100" s="167">
        <v>1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1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162">
        <v>5</v>
      </c>
      <c r="B101" s="163">
        <v>2</v>
      </c>
      <c r="C101" s="163">
        <v>10</v>
      </c>
      <c r="D101" s="163"/>
      <c r="E101" s="164"/>
      <c r="F101" s="219"/>
      <c r="G101" s="222"/>
      <c r="H101" s="223"/>
      <c r="I101" s="166"/>
      <c r="J101" s="166"/>
      <c r="K101" s="167"/>
      <c r="L101" s="166"/>
      <c r="M101" s="166"/>
      <c r="N101" s="168"/>
      <c r="O101" s="169"/>
      <c r="P101" s="170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242">
        <v>6</v>
      </c>
      <c r="B102" s="243"/>
      <c r="C102" s="243"/>
      <c r="D102" s="243"/>
      <c r="E102" s="244"/>
      <c r="F102" s="245" t="s">
        <v>182</v>
      </c>
      <c r="G102" s="246"/>
      <c r="H102" s="247"/>
      <c r="I102" s="248">
        <v>43712</v>
      </c>
      <c r="J102" s="248">
        <v>43712</v>
      </c>
      <c r="K102" s="249"/>
      <c r="L102" s="250"/>
      <c r="M102" s="251"/>
      <c r="N102" s="252"/>
      <c r="O102" s="251"/>
      <c r="P102" s="253"/>
      <c r="Q102" s="130"/>
      <c r="R102" s="131">
        <f>IF($J102="","",IF($J102&lt;=$L$2,$K102,IF($I102&lt;=$L$2,NETWORKDAYS($I102,$L$2,holiday!$C$3:$C$10)/NETWORKDAYS($I102,$J102,holiday!$C$3:$C$10)*$K102,0)))</f>
        <v>0</v>
      </c>
      <c r="S102" s="131">
        <f t="shared" si="1"/>
        <v>0</v>
      </c>
      <c r="T102" s="131">
        <f t="shared" si="2"/>
        <v>0</v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162">
        <v>6</v>
      </c>
      <c r="B103" s="163">
        <v>1</v>
      </c>
      <c r="C103" s="163"/>
      <c r="D103" s="163"/>
      <c r="E103" s="164"/>
      <c r="F103" s="212" t="s">
        <v>203</v>
      </c>
      <c r="G103" s="222" t="s">
        <v>282</v>
      </c>
      <c r="H103" s="223" t="s">
        <v>280</v>
      </c>
      <c r="I103" s="166">
        <v>43712</v>
      </c>
      <c r="J103" s="166">
        <v>43712</v>
      </c>
      <c r="K103" s="167">
        <v>4</v>
      </c>
      <c r="L103" s="166"/>
      <c r="M103" s="166"/>
      <c r="N103" s="168">
        <v>0</v>
      </c>
      <c r="O103" s="169">
        <v>0</v>
      </c>
      <c r="P103" s="170"/>
      <c r="Q103" s="130"/>
      <c r="R103" s="131">
        <f>IF($J103="","",IF($J103&lt;=$L$2,$K103,IF($I103&lt;=$L$2,NETWORKDAYS($I103,$L$2,holiday!$C$3:$C$10)/NETWORKDAYS($I103,$J103,holiday!$C$3:$C$10)*$K103,0)))</f>
        <v>4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2</v>
      </c>
      <c r="C104" s="163"/>
      <c r="D104" s="163"/>
      <c r="E104" s="164"/>
      <c r="F104" s="212" t="s">
        <v>201</v>
      </c>
      <c r="G104" s="222" t="s">
        <v>278</v>
      </c>
      <c r="H104" s="223" t="s">
        <v>279</v>
      </c>
      <c r="I104" s="166"/>
      <c r="J104" s="166"/>
      <c r="K104" s="167"/>
      <c r="L104" s="166"/>
      <c r="M104" s="166"/>
      <c r="N104" s="168"/>
      <c r="O104" s="169"/>
      <c r="P104" s="170"/>
      <c r="Q104" s="130"/>
      <c r="R104" s="131" t="str">
        <f>IF($J104="","",IF($J104&lt;=$L$2,$K104,IF($I104&lt;=$L$2,NETWORKDAYS($I104,$L$2,holiday!$C$3:$C$10)/NETWORKDAYS($I104,$J104,holiday!$C$3:$C$10)*$K104,0)))</f>
        <v/>
      </c>
      <c r="S104" s="131" t="str">
        <f t="shared" si="1"/>
        <v/>
      </c>
      <c r="T104" s="131" t="str">
        <f t="shared" si="2"/>
        <v/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3</v>
      </c>
      <c r="C105" s="163"/>
      <c r="D105" s="163"/>
      <c r="E105" s="164"/>
      <c r="F105" s="212"/>
      <c r="G105" s="222"/>
      <c r="H105" s="223"/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242">
        <v>7</v>
      </c>
      <c r="B106" s="243"/>
      <c r="C106" s="243"/>
      <c r="D106" s="243"/>
      <c r="E106" s="244"/>
      <c r="F106" s="245" t="s">
        <v>183</v>
      </c>
      <c r="G106" s="246"/>
      <c r="H106" s="247"/>
      <c r="I106" s="248">
        <v>43712</v>
      </c>
      <c r="J106" s="248">
        <v>43713</v>
      </c>
      <c r="K106" s="249"/>
      <c r="L106" s="250"/>
      <c r="M106" s="251"/>
      <c r="N106" s="252"/>
      <c r="O106" s="251"/>
      <c r="P106" s="253"/>
      <c r="Q106" s="130"/>
      <c r="R106" s="131">
        <f>IF($J106="","",IF($J106&lt;=$L$2,$K106,IF($I106&lt;=$L$2,NETWORKDAYS($I106,$L$2,holiday!$C$3:$C$10)/NETWORKDAYS($I106,$J106,holiday!$C$3:$C$10)*$K106,0)))</f>
        <v>0</v>
      </c>
      <c r="S106" s="131">
        <f t="shared" si="1"/>
        <v>0</v>
      </c>
      <c r="T106" s="131">
        <f t="shared" si="2"/>
        <v>0</v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162">
        <v>7</v>
      </c>
      <c r="B107" s="163">
        <v>1</v>
      </c>
      <c r="C107" s="163"/>
      <c r="D107" s="163"/>
      <c r="E107" s="164"/>
      <c r="F107" s="212" t="s">
        <v>258</v>
      </c>
      <c r="G107" s="222" t="s">
        <v>282</v>
      </c>
      <c r="H107" s="223" t="s">
        <v>280</v>
      </c>
      <c r="I107" s="166">
        <v>43712</v>
      </c>
      <c r="J107" s="166">
        <v>43712</v>
      </c>
      <c r="K107" s="167">
        <v>4</v>
      </c>
      <c r="L107" s="166"/>
      <c r="M107" s="166"/>
      <c r="N107" s="168">
        <v>0</v>
      </c>
      <c r="O107" s="169">
        <v>0</v>
      </c>
      <c r="P107" s="170"/>
      <c r="Q107" s="130"/>
      <c r="R107" s="131">
        <f>IF($J107="","",IF($J107&lt;=$L$2,$K107,IF($I107&lt;=$L$2,NETWORKDAYS($I107,$L$2,holiday!$C$3:$C$10)/NETWORKDAYS($I107,$J107,holiday!$C$3:$C$10)*$K107,0)))</f>
        <v>4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2</v>
      </c>
      <c r="C108" s="163"/>
      <c r="D108" s="163"/>
      <c r="E108" s="164"/>
      <c r="F108" s="212" t="s">
        <v>209</v>
      </c>
      <c r="G108" s="222" t="s">
        <v>282</v>
      </c>
      <c r="H108" s="223" t="s">
        <v>280</v>
      </c>
      <c r="I108" s="166">
        <v>43713</v>
      </c>
      <c r="J108" s="166">
        <v>43713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3</v>
      </c>
      <c r="C109" s="163"/>
      <c r="D109" s="163"/>
      <c r="E109" s="164"/>
      <c r="F109" s="212"/>
      <c r="G109" s="222"/>
      <c r="H109" s="223"/>
      <c r="I109" s="166"/>
      <c r="J109" s="166"/>
      <c r="K109" s="167"/>
      <c r="L109" s="166"/>
      <c r="M109" s="166"/>
      <c r="N109" s="168"/>
      <c r="O109" s="169"/>
      <c r="P109" s="170"/>
      <c r="Q109" s="130"/>
      <c r="R109" s="131" t="str">
        <f>IF($J109="","",IF($J109&lt;=$L$2,$K109,IF($I109&lt;=$L$2,NETWORKDAYS($I109,$L$2,holiday!$C$3:$C$10)/NETWORKDAYS($I109,$J109,holiday!$C$3:$C$10)*$K109,0)))</f>
        <v/>
      </c>
      <c r="S109" s="131" t="str">
        <f>IF($J109="","",IF($L109&lt;=$L$2,$K109*IF($O109&lt;&gt;"",$O109,0),0))</f>
        <v/>
      </c>
      <c r="T109" s="131" t="str">
        <f>IF($J109="","",IF($L109&lt;=$L$2,IF($N109&lt;&gt;"",$N109,$K109*IF($O109&lt;&gt;"",$O109,0)),0))</f>
        <v/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203"/>
      <c r="B110" s="204"/>
      <c r="C110" s="204"/>
      <c r="D110" s="204"/>
      <c r="E110" s="205"/>
      <c r="F110" s="206"/>
      <c r="G110" s="213"/>
      <c r="H110" s="214"/>
      <c r="I110" s="207"/>
      <c r="J110" s="207"/>
      <c r="K110" s="208"/>
      <c r="L110" s="207"/>
      <c r="M110" s="207"/>
      <c r="N110" s="209"/>
      <c r="O110" s="210"/>
      <c r="P110" s="211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7.399999999999999" thickBot="1">
      <c r="A111" s="171"/>
      <c r="B111" s="172"/>
      <c r="C111" s="172"/>
      <c r="D111" s="172"/>
      <c r="E111" s="173"/>
      <c r="F111" s="165"/>
      <c r="G111" s="215"/>
      <c r="H111" s="216"/>
      <c r="I111" s="166"/>
      <c r="J111" s="176" t="s">
        <v>270</v>
      </c>
      <c r="K111" s="177" t="s">
        <v>154</v>
      </c>
      <c r="L111" s="166"/>
      <c r="M111" s="178" t="s">
        <v>156</v>
      </c>
      <c r="N111" s="177" t="s">
        <v>155</v>
      </c>
      <c r="O111" s="179"/>
      <c r="P111" s="180"/>
      <c r="Q111" s="130"/>
      <c r="R111" s="131"/>
      <c r="S111" s="131"/>
      <c r="T111" s="131"/>
      <c r="U111" s="130"/>
      <c r="V111" s="130"/>
      <c r="W111" s="130"/>
      <c r="Y111" s="136" t="str">
        <f t="shared" si="32"/>
        <v/>
      </c>
      <c r="Z111" s="137" t="str">
        <f t="shared" si="32"/>
        <v/>
      </c>
      <c r="AA111" s="137" t="str">
        <f t="shared" si="32"/>
        <v/>
      </c>
      <c r="AB111" s="137" t="str">
        <f t="shared" si="32"/>
        <v/>
      </c>
      <c r="AC111" s="137" t="str">
        <f t="shared" si="32"/>
        <v/>
      </c>
      <c r="AD111" s="137" t="str">
        <f t="shared" si="32"/>
        <v/>
      </c>
      <c r="AE111" s="137" t="str">
        <f t="shared" si="32"/>
        <v/>
      </c>
      <c r="AF111" s="137" t="str">
        <f t="shared" si="32"/>
        <v/>
      </c>
      <c r="AG111" s="137" t="str">
        <f t="shared" si="32"/>
        <v/>
      </c>
      <c r="AH111" s="137" t="str">
        <f t="shared" si="32"/>
        <v/>
      </c>
      <c r="AI111" s="137" t="str">
        <f t="shared" si="33"/>
        <v/>
      </c>
      <c r="AJ111" s="137" t="str">
        <f t="shared" si="33"/>
        <v/>
      </c>
      <c r="AK111" s="137" t="str">
        <f t="shared" si="33"/>
        <v/>
      </c>
      <c r="AL111" s="137" t="str">
        <f t="shared" si="33"/>
        <v/>
      </c>
      <c r="AM111" s="137" t="str">
        <f t="shared" si="33"/>
        <v/>
      </c>
      <c r="AN111" s="137" t="str">
        <f t="shared" si="33"/>
        <v/>
      </c>
      <c r="AO111" s="137" t="str">
        <f t="shared" si="33"/>
        <v/>
      </c>
      <c r="AP111" s="137" t="str">
        <f t="shared" si="33"/>
        <v/>
      </c>
      <c r="AQ111" s="137" t="str">
        <f t="shared" si="33"/>
        <v/>
      </c>
      <c r="AR111" s="137" t="str">
        <f t="shared" si="33"/>
        <v/>
      </c>
      <c r="AS111" s="137" t="str">
        <f t="shared" si="34"/>
        <v/>
      </c>
      <c r="AT111" s="137" t="str">
        <f t="shared" si="34"/>
        <v/>
      </c>
      <c r="AU111" s="137" t="str">
        <f t="shared" si="34"/>
        <v/>
      </c>
      <c r="AV111" s="137" t="str">
        <f t="shared" si="34"/>
        <v/>
      </c>
      <c r="AW111" s="137" t="str">
        <f t="shared" si="34"/>
        <v/>
      </c>
      <c r="AX111" s="137" t="str">
        <f t="shared" si="34"/>
        <v/>
      </c>
      <c r="AY111" s="137" t="str">
        <f t="shared" si="34"/>
        <v/>
      </c>
      <c r="AZ111" s="137" t="str">
        <f t="shared" si="34"/>
        <v/>
      </c>
      <c r="BA111" s="137" t="str">
        <f t="shared" si="34"/>
        <v/>
      </c>
      <c r="BB111" s="137" t="str">
        <f t="shared" si="34"/>
        <v/>
      </c>
      <c r="BC111" s="137" t="str">
        <f t="shared" si="34"/>
        <v/>
      </c>
      <c r="BD111" s="137" t="str">
        <f t="shared" si="34"/>
        <v/>
      </c>
      <c r="BE111" s="137" t="str">
        <f t="shared" si="34"/>
        <v/>
      </c>
      <c r="BF111" s="137" t="str">
        <f t="shared" si="34"/>
        <v/>
      </c>
      <c r="BG111" s="138" t="str">
        <f t="shared" si="34"/>
        <v/>
      </c>
    </row>
    <row r="112" spans="1:59">
      <c r="A112" s="181"/>
      <c r="B112" s="182"/>
      <c r="C112" s="182"/>
      <c r="D112" s="182"/>
      <c r="E112" s="183"/>
      <c r="F112" s="184"/>
      <c r="G112" s="217"/>
      <c r="H112" s="218"/>
      <c r="I112" s="185"/>
      <c r="J112" s="185">
        <f>MAX(J6:J110)</f>
        <v>43738</v>
      </c>
      <c r="K112" s="186">
        <f>SUM(K6:K110)</f>
        <v>120</v>
      </c>
      <c r="L112" s="187"/>
      <c r="M112" s="185">
        <f>MAX(M6:M110)</f>
        <v>43685</v>
      </c>
      <c r="N112" s="186">
        <f>SUM(N4:N110)</f>
        <v>36</v>
      </c>
      <c r="O112" s="188"/>
      <c r="P112" s="189"/>
      <c r="Q112" s="139"/>
      <c r="R112" s="140"/>
      <c r="S112" s="140"/>
      <c r="T112" s="140"/>
      <c r="U112" s="139"/>
      <c r="V112" s="130"/>
      <c r="W112" s="130"/>
      <c r="X112" s="130"/>
    </row>
    <row r="113" spans="1:24">
      <c r="A113" s="171"/>
      <c r="B113" s="172"/>
      <c r="C113" s="172"/>
      <c r="D113" s="172"/>
      <c r="E113" s="173"/>
      <c r="F113" s="190"/>
      <c r="G113" s="174"/>
      <c r="H113" s="175"/>
      <c r="I113" s="166"/>
      <c r="J113" s="166"/>
      <c r="K113" s="167"/>
      <c r="L113" s="191"/>
      <c r="M113" s="191"/>
      <c r="N113" s="167"/>
      <c r="O113" s="179"/>
      <c r="P113" s="180"/>
      <c r="Q113" s="130"/>
      <c r="R113" s="141" t="s">
        <v>160</v>
      </c>
      <c r="S113" s="141" t="s">
        <v>46</v>
      </c>
      <c r="T113" s="141" t="s">
        <v>47</v>
      </c>
      <c r="U113" s="142" t="s">
        <v>151</v>
      </c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3">
        <f>SUM(R6:R110)</f>
        <v>114</v>
      </c>
      <c r="S114" s="143">
        <f>SUM(S6:S110)</f>
        <v>34.4</v>
      </c>
      <c r="T114" s="143">
        <f>SUM(T6:T110)</f>
        <v>36</v>
      </c>
      <c r="U114" s="143">
        <f>K112</f>
        <v>120</v>
      </c>
      <c r="V114" s="130"/>
      <c r="W114" s="130"/>
      <c r="X114" s="130"/>
    </row>
    <row r="115" spans="1:24" ht="17.399999999999999" thickBot="1">
      <c r="A115" s="192"/>
      <c r="B115" s="193"/>
      <c r="C115" s="193"/>
      <c r="D115" s="193"/>
      <c r="E115" s="194"/>
      <c r="F115" s="195"/>
      <c r="G115" s="196"/>
      <c r="H115" s="197"/>
      <c r="I115" s="198"/>
      <c r="J115" s="198"/>
      <c r="K115" s="199"/>
      <c r="L115" s="198"/>
      <c r="M115" s="198"/>
      <c r="N115" s="199"/>
      <c r="O115" s="200"/>
      <c r="P115" s="201"/>
      <c r="Q115" s="130"/>
      <c r="R115" s="144"/>
      <c r="S115" s="144"/>
      <c r="T115" s="144"/>
      <c r="U115" s="130"/>
      <c r="V115" s="145"/>
      <c r="W115" s="130"/>
      <c r="X115" s="146"/>
    </row>
    <row r="116" spans="1:24" ht="16.8">
      <c r="A116" s="122"/>
      <c r="B116" s="122"/>
      <c r="C116" s="122"/>
      <c r="D116" s="122"/>
      <c r="E116" s="122"/>
      <c r="F116" s="122"/>
      <c r="G116" s="122"/>
      <c r="H116" s="122"/>
      <c r="I116" s="130"/>
      <c r="J116" s="130"/>
      <c r="K116" s="130"/>
      <c r="L116" s="130"/>
      <c r="M116" s="130"/>
      <c r="N116" s="130"/>
      <c r="O116" s="130"/>
      <c r="P116" s="130"/>
      <c r="Q116" s="130"/>
      <c r="R116" s="139"/>
      <c r="S116" s="139"/>
      <c r="T116" s="139"/>
      <c r="U116" s="139"/>
      <c r="V116" s="139"/>
      <c r="W116" s="139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42" t="s">
        <v>48</v>
      </c>
      <c r="S117" s="142" t="s">
        <v>143</v>
      </c>
      <c r="T117" s="142" t="s">
        <v>144</v>
      </c>
      <c r="U117" s="142" t="s">
        <v>145</v>
      </c>
      <c r="V117" s="142" t="s">
        <v>161</v>
      </c>
      <c r="W117" s="142" t="s">
        <v>162</v>
      </c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3">
        <f>S114-R114</f>
        <v>-79.599999999999994</v>
      </c>
      <c r="S118" s="147">
        <f>S114-T114</f>
        <v>-1.6000000000000014</v>
      </c>
      <c r="T118" s="148">
        <f>S114/T114</f>
        <v>0.95555555555555549</v>
      </c>
      <c r="U118" s="148">
        <f>S114/R114</f>
        <v>0.30175438596491228</v>
      </c>
      <c r="V118" s="143">
        <f>U114-S114</f>
        <v>85.6</v>
      </c>
      <c r="W118" s="143" t="e">
        <f>T114+#REF!</f>
        <v>#REF!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  <c r="R120" s="145" t="s">
        <v>146</v>
      </c>
      <c r="S120" s="144"/>
      <c r="T120" s="144"/>
      <c r="U120" s="122"/>
      <c r="V120" s="122"/>
      <c r="W120" s="122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9" t="s">
        <v>150</v>
      </c>
      <c r="S121" s="145"/>
      <c r="T121" s="145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49" t="s">
        <v>163</v>
      </c>
      <c r="S122" s="149"/>
      <c r="T122" s="149"/>
      <c r="U122" s="122"/>
      <c r="V122" s="122"/>
      <c r="W122" s="122"/>
    </row>
    <row r="123" spans="1:24" ht="16.8">
      <c r="R123" s="149" t="s">
        <v>147</v>
      </c>
      <c r="S123" s="149"/>
      <c r="T123" s="149"/>
      <c r="U123" s="122"/>
      <c r="V123" s="122"/>
      <c r="W123" s="122"/>
    </row>
    <row r="124" spans="1:24" ht="16.8">
      <c r="R124" s="150" t="s">
        <v>148</v>
      </c>
      <c r="S124" s="150"/>
      <c r="T124" s="150"/>
      <c r="U124" s="122"/>
      <c r="V124" s="122"/>
      <c r="W124" s="122"/>
    </row>
    <row r="125" spans="1:24">
      <c r="R125" s="150" t="s">
        <v>149</v>
      </c>
    </row>
    <row r="126" spans="1:24">
      <c r="R126" s="150"/>
    </row>
  </sheetData>
  <autoFilter ref="A4:P109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1 L23:L31 L33:L38 L41:L44 L46:L50 L52:L54 L57:L58 L60:L66 L69:L70 L72:L73 L75:L76 L79:L90 L92:L101 L103:L105 L107:L109">
    <cfRule type="expression" dxfId="5" priority="2192" stopIfTrue="1">
      <formula>AND(($L7=""),AND(($I7&lt;&gt;""),($I7&lt;=$M$2)))</formula>
    </cfRule>
  </conditionalFormatting>
  <conditionalFormatting sqref="M7:M12 M16:M21 M23:M31 M33:M38 M41:M44 M46:M50 M52:M54 M57:M58 M60:M66 M69:M70 M72:M73 M75:M76 M79:M90 M92:M101 M103:M105 M107:M109">
    <cfRule type="expression" dxfId="4" priority="2191" stopIfTrue="1">
      <formula>AND(($M7=""),AND(($J7&lt;&gt;""),($J7&lt;=$M$2)))</formula>
    </cfRule>
  </conditionalFormatting>
  <conditionalFormatting sqref="O7:O12 O16:O21 O23:O31 O33:O38 O41:O44 O46:O50 O52:O54 O57:O58 O60:O66 O69:O70 O72:O73 O75:O76 O79:O90 O103:O105 O107:O109 O92:O101">
    <cfRule type="expression" dxfId="3" priority="2189" stopIfTrue="1">
      <formula>AND(($O7&lt;1),AND(($J7&lt;&gt;""),($J7&lt;$M$2)))</formula>
    </cfRule>
  </conditionalFormatting>
  <conditionalFormatting sqref="Y6:BG11">
    <cfRule type="expression" dxfId="2" priority="226" stopIfTrue="1">
      <formula>AND(($I6&lt;&gt;""),AND(Y$4&gt;=$I6,Y$4&lt;=$J6))</formula>
    </cfRule>
  </conditionalFormatting>
  <conditionalFormatting sqref="Y6:BG111">
    <cfRule type="expression" dxfId="1" priority="224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17" t="s">
        <v>17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06"/>
    </row>
    <row r="2" spans="1:25" s="31" customFormat="1" ht="17.25" customHeight="1" thickBot="1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16" t="s">
        <v>18</v>
      </c>
      <c r="O2" s="17">
        <v>39141</v>
      </c>
      <c r="P2" s="18"/>
      <c r="Q2" s="17"/>
      <c r="R2" s="19"/>
      <c r="S2" s="20"/>
      <c r="T2" s="21"/>
      <c r="U2" s="307"/>
    </row>
    <row r="3" spans="1:25" ht="9.75" customHeight="1" thickTop="1" thickBot="1"/>
    <row r="4" spans="1:25" ht="12.6" customHeight="1">
      <c r="A4" s="321" t="s">
        <v>67</v>
      </c>
      <c r="B4" s="322"/>
      <c r="C4" s="322"/>
      <c r="D4" s="323"/>
      <c r="E4" s="323"/>
      <c r="F4" s="326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05" t="s">
        <v>68</v>
      </c>
      <c r="L4" s="303" t="s">
        <v>25</v>
      </c>
      <c r="M4" s="313" t="s">
        <v>69</v>
      </c>
      <c r="N4" s="310" t="s">
        <v>65</v>
      </c>
      <c r="O4" s="311"/>
      <c r="P4" s="312"/>
      <c r="Q4" s="310" t="s">
        <v>66</v>
      </c>
      <c r="R4" s="311"/>
      <c r="S4" s="312"/>
      <c r="T4" s="315" t="s">
        <v>70</v>
      </c>
      <c r="U4" s="308" t="s">
        <v>54</v>
      </c>
    </row>
    <row r="5" spans="1:25" ht="24.9" customHeight="1" thickBot="1">
      <c r="A5" s="324"/>
      <c r="B5" s="325"/>
      <c r="C5" s="325"/>
      <c r="D5" s="325"/>
      <c r="E5" s="325"/>
      <c r="F5" s="327"/>
      <c r="G5" s="35"/>
      <c r="H5" s="37" t="s">
        <v>26</v>
      </c>
      <c r="I5" s="38" t="s">
        <v>27</v>
      </c>
      <c r="J5" s="41" t="s">
        <v>28</v>
      </c>
      <c r="K5" s="304"/>
      <c r="L5" s="304"/>
      <c r="M5" s="314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16"/>
      <c r="U5" s="309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4" t="s">
        <v>152</v>
      </c>
      <c r="C2" s="224" t="s">
        <v>220</v>
      </c>
      <c r="D2" s="224" t="s">
        <v>219</v>
      </c>
      <c r="E2" s="224" t="s">
        <v>221</v>
      </c>
    </row>
    <row r="3" spans="2:5">
      <c r="B3" s="225">
        <v>1</v>
      </c>
      <c r="C3" s="227">
        <v>43623</v>
      </c>
      <c r="D3" s="226" t="s">
        <v>217</v>
      </c>
      <c r="E3" s="228"/>
    </row>
    <row r="4" spans="2:5">
      <c r="B4" s="225">
        <v>2</v>
      </c>
      <c r="C4" s="227">
        <v>43661</v>
      </c>
      <c r="D4" s="226" t="s">
        <v>218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2019-08-08T16:06:10Z</dcterms:modified>
</cp:coreProperties>
</file>