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organic\Program\reach-result\原始数据\"/>
    </mc:Choice>
  </mc:AlternateContent>
  <bookViews>
    <workbookView xWindow="0" yWindow="0" windowWidth="24000" windowHeight="9690"/>
  </bookViews>
  <sheets>
    <sheet name="SVHC" sheetId="2" r:id="rId1"/>
    <sheet name="1" sheetId="3" r:id="rId2"/>
  </sheets>
  <definedNames>
    <definedName name="_xlnm._FilterDatabase" localSheetId="0" hidden="1">SVHC!$A$4:$K$4</definedName>
    <definedName name="_xlnm.Print_Area" localSheetId="0">SVHC!$A$1:$K$243</definedName>
    <definedName name="_xlnm.Print_Titles" localSheetId="0">SVHC!$4:$4</definedName>
  </definedNames>
  <calcPr calcId="162913"/>
</workbook>
</file>

<file path=xl/calcChain.xml><?xml version="1.0" encoding="utf-8"?>
<calcChain xmlns="http://schemas.openxmlformats.org/spreadsheetml/2006/main">
  <c r="J138" i="2" l="1"/>
  <c r="J8" i="2"/>
  <c r="I138" i="2"/>
  <c r="I8" i="2"/>
  <c r="K8" i="2" l="1"/>
  <c r="K138" i="2"/>
  <c r="J46" i="2"/>
  <c r="J93" i="2"/>
  <c r="J54" i="2"/>
  <c r="J47" i="2"/>
  <c r="J55" i="2"/>
  <c r="J45" i="2"/>
  <c r="J104" i="2"/>
  <c r="J53" i="2"/>
  <c r="J155" i="2"/>
  <c r="J43" i="2"/>
  <c r="J154" i="2"/>
  <c r="J152" i="2"/>
  <c r="J79" i="2"/>
  <c r="J103" i="2"/>
  <c r="J101" i="2"/>
  <c r="J165" i="2"/>
  <c r="J163" i="2"/>
  <c r="J42" i="2"/>
  <c r="J51" i="2"/>
  <c r="J160" i="2"/>
  <c r="J158" i="2"/>
  <c r="J197" i="2"/>
  <c r="J169" i="2"/>
  <c r="J168" i="2"/>
  <c r="J167" i="2"/>
  <c r="J166" i="2"/>
  <c r="J164" i="2"/>
  <c r="J161" i="2"/>
  <c r="J159" i="2"/>
  <c r="J157" i="2"/>
  <c r="J156" i="2"/>
  <c r="J153" i="2"/>
  <c r="J151" i="2"/>
  <c r="J150" i="2"/>
  <c r="J149" i="2"/>
  <c r="J148" i="2"/>
  <c r="J147" i="2"/>
  <c r="J145" i="2"/>
  <c r="J144" i="2"/>
  <c r="J143" i="2"/>
  <c r="J142" i="2"/>
  <c r="J141" i="2"/>
  <c r="J140" i="2"/>
  <c r="J139" i="2"/>
  <c r="J114" i="2"/>
  <c r="J106" i="2"/>
  <c r="J99" i="2"/>
  <c r="J97" i="2"/>
  <c r="J96" i="2"/>
  <c r="J34" i="2"/>
  <c r="J38" i="2"/>
  <c r="J30" i="2"/>
  <c r="J19" i="2"/>
  <c r="J204" i="2"/>
  <c r="J202" i="2"/>
  <c r="J44" i="2"/>
  <c r="J52" i="2"/>
  <c r="J63" i="2"/>
  <c r="J60" i="2"/>
  <c r="J59" i="2"/>
  <c r="J17" i="2"/>
  <c r="J37" i="2"/>
  <c r="J105" i="2"/>
  <c r="J102" i="2"/>
  <c r="J95" i="2"/>
  <c r="J80" i="2"/>
  <c r="J77" i="2"/>
  <c r="J76" i="2"/>
  <c r="J75" i="2"/>
  <c r="J73" i="2"/>
  <c r="J66" i="2"/>
  <c r="J65" i="2"/>
  <c r="J64" i="2"/>
  <c r="J62" i="2"/>
  <c r="J1048576" i="2"/>
  <c r="J33" i="2"/>
  <c r="J36" i="2"/>
  <c r="J31" i="2"/>
  <c r="J16" i="2"/>
  <c r="J71" i="2"/>
  <c r="J69" i="2"/>
  <c r="J68" i="2"/>
  <c r="J67" i="2"/>
  <c r="J15" i="2"/>
  <c r="J212" i="2"/>
  <c r="J210" i="2"/>
  <c r="J208" i="2"/>
  <c r="J192" i="2"/>
  <c r="J205" i="2"/>
  <c r="J200" i="2"/>
  <c r="J206" i="2"/>
  <c r="J187" i="2"/>
  <c r="J186" i="2"/>
  <c r="J162" i="2"/>
  <c r="J48" i="2"/>
  <c r="J56" i="2"/>
  <c r="J203" i="2"/>
  <c r="J201" i="2"/>
  <c r="J146" i="2"/>
  <c r="J111" i="2"/>
  <c r="J61" i="2"/>
  <c r="J58" i="2"/>
  <c r="J57" i="2"/>
  <c r="J107" i="2"/>
  <c r="J92" i="2"/>
  <c r="J90" i="2"/>
  <c r="J12" i="2"/>
  <c r="J23" i="2"/>
  <c r="J22" i="2"/>
  <c r="J20" i="2"/>
  <c r="J41" i="2"/>
  <c r="J50" i="2"/>
  <c r="K6" i="2" l="1"/>
  <c r="I210" i="2" l="1"/>
  <c r="I212" i="2"/>
  <c r="K212" i="2" s="1"/>
  <c r="I208" i="2"/>
  <c r="K208" i="2" s="1"/>
  <c r="K230" i="2"/>
  <c r="K229" i="2"/>
  <c r="K210" i="2"/>
  <c r="K228" i="2"/>
  <c r="K227" i="2"/>
  <c r="K226" i="2" l="1"/>
  <c r="K225" i="2" l="1"/>
  <c r="K224" i="2"/>
  <c r="K223" i="2"/>
  <c r="K222" i="2"/>
  <c r="K221" i="2"/>
  <c r="K220" i="2" l="1"/>
  <c r="K219" i="2"/>
  <c r="K218" i="2"/>
  <c r="K217" i="2"/>
  <c r="K216" i="2"/>
  <c r="K215" i="2"/>
  <c r="K214" i="2"/>
  <c r="K213" i="2"/>
  <c r="K211" i="2"/>
  <c r="K209" i="2"/>
  <c r="K207" i="2"/>
  <c r="I192" i="2"/>
  <c r="K192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K199" i="2"/>
  <c r="K198" i="2"/>
  <c r="I197" i="2"/>
  <c r="K197" i="2" s="1"/>
  <c r="K196" i="2"/>
  <c r="K195" i="2"/>
  <c r="K194" i="2"/>
  <c r="K193" i="2"/>
  <c r="I206" i="2"/>
  <c r="K206" i="2" s="1"/>
  <c r="K191" i="2"/>
  <c r="K190" i="2"/>
  <c r="K189" i="2"/>
  <c r="K188" i="2"/>
  <c r="I187" i="2"/>
  <c r="K187" i="2" s="1"/>
  <c r="I186" i="2"/>
  <c r="K186" i="2" s="1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I114" i="2"/>
  <c r="K114" i="2" s="1"/>
  <c r="I111" i="2"/>
  <c r="K111" i="2" s="1"/>
  <c r="K115" i="2"/>
  <c r="K113" i="2"/>
  <c r="K112" i="2"/>
  <c r="K110" i="2"/>
  <c r="K109" i="2"/>
  <c r="K108" i="2"/>
  <c r="I48" i="2"/>
  <c r="K48" i="2" s="1"/>
  <c r="K47" i="2"/>
  <c r="I47" i="2"/>
  <c r="I46" i="2"/>
  <c r="K46" i="2" s="1"/>
  <c r="G45" i="2"/>
  <c r="I45" i="2" s="1"/>
  <c r="K45" i="2" s="1"/>
  <c r="G44" i="2"/>
  <c r="I44" i="2" s="1"/>
  <c r="K44" i="2" s="1"/>
  <c r="G43" i="2"/>
  <c r="I43" i="2" s="1"/>
  <c r="K43" i="2" s="1"/>
  <c r="G42" i="2"/>
  <c r="I42" i="2" s="1"/>
  <c r="K42" i="2" s="1"/>
  <c r="G41" i="2"/>
  <c r="I41" i="2" s="1"/>
  <c r="K41" i="2" s="1"/>
  <c r="I107" i="2"/>
  <c r="K107" i="2" s="1"/>
  <c r="I106" i="2"/>
  <c r="K106" i="2" s="1"/>
  <c r="I105" i="2"/>
  <c r="K105" i="2" s="1"/>
  <c r="I104" i="2"/>
  <c r="K104" i="2" s="1"/>
  <c r="I103" i="2"/>
  <c r="K103" i="2" s="1"/>
  <c r="K100" i="2"/>
  <c r="I102" i="2"/>
  <c r="K102" i="2" s="1"/>
  <c r="I101" i="2"/>
  <c r="K101" i="2" s="1"/>
  <c r="K98" i="2"/>
  <c r="I99" i="2"/>
  <c r="K99" i="2" s="1"/>
  <c r="I97" i="2"/>
  <c r="K97" i="2" s="1"/>
  <c r="I96" i="2"/>
  <c r="K96" i="2" s="1"/>
  <c r="K94" i="2"/>
  <c r="I95" i="2"/>
  <c r="K95" i="2" s="1"/>
  <c r="I93" i="2"/>
  <c r="K93" i="2" s="1"/>
  <c r="I92" i="2"/>
  <c r="K92" i="2" s="1"/>
  <c r="K91" i="2"/>
  <c r="K89" i="2"/>
  <c r="I90" i="2"/>
  <c r="K90" i="2" s="1"/>
  <c r="I56" i="2"/>
  <c r="K56" i="2" s="1"/>
  <c r="I55" i="2"/>
  <c r="K55" i="2" s="1"/>
  <c r="I54" i="2"/>
  <c r="K54" i="2" s="1"/>
  <c r="I53" i="2"/>
  <c r="K53" i="2" s="1"/>
  <c r="I52" i="2"/>
  <c r="K52" i="2" s="1"/>
  <c r="G51" i="2"/>
  <c r="I51" i="2" s="1"/>
  <c r="K51" i="2" s="1"/>
  <c r="G50" i="2"/>
  <c r="I50" i="2" s="1"/>
  <c r="K50" i="2" s="1"/>
  <c r="K88" i="2"/>
  <c r="K87" i="2"/>
  <c r="K86" i="2"/>
  <c r="K85" i="2"/>
  <c r="K84" i="2"/>
  <c r="K83" i="2"/>
  <c r="K82" i="2"/>
  <c r="K81" i="2"/>
  <c r="K78" i="2"/>
  <c r="I80" i="2"/>
  <c r="K80" i="2" s="1"/>
  <c r="I79" i="2"/>
  <c r="K79" i="2" s="1"/>
  <c r="K74" i="2"/>
  <c r="K77" i="2"/>
  <c r="I76" i="2"/>
  <c r="K76" i="2" s="1"/>
  <c r="I75" i="2"/>
  <c r="K75" i="2" s="1"/>
  <c r="I73" i="2"/>
  <c r="K73" i="2" s="1"/>
  <c r="K72" i="2"/>
  <c r="K70" i="2"/>
  <c r="I71" i="2"/>
  <c r="K71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K49" i="2"/>
  <c r="K40" i="2"/>
  <c r="K39" i="2"/>
  <c r="K35" i="2"/>
  <c r="K32" i="2"/>
  <c r="I34" i="2"/>
  <c r="K34" i="2" s="1"/>
  <c r="I33" i="2"/>
  <c r="K33" i="2" s="1"/>
  <c r="I38" i="2"/>
  <c r="K38" i="2" s="1"/>
  <c r="I37" i="2"/>
  <c r="K37" i="2" s="1"/>
  <c r="I36" i="2"/>
  <c r="K36" i="2" s="1"/>
  <c r="I31" i="2"/>
  <c r="K31" i="2" s="1"/>
  <c r="I30" i="2"/>
  <c r="K30" i="2" s="1"/>
  <c r="K29" i="2"/>
  <c r="K28" i="2"/>
  <c r="K27" i="2"/>
  <c r="K26" i="2"/>
  <c r="K25" i="2"/>
  <c r="K24" i="2"/>
  <c r="I12" i="2"/>
  <c r="K12" i="2" s="1"/>
  <c r="I23" i="2"/>
  <c r="K23" i="2" s="1"/>
  <c r="I22" i="2"/>
  <c r="K22" i="2" s="1"/>
  <c r="K21" i="2"/>
  <c r="I20" i="2"/>
  <c r="K20" i="2" s="1"/>
  <c r="I19" i="2"/>
  <c r="K19" i="2" s="1"/>
  <c r="K18" i="2"/>
  <c r="I17" i="2"/>
  <c r="K17" i="2" s="1"/>
  <c r="I16" i="2"/>
  <c r="K16" i="2" s="1"/>
  <c r="K14" i="2"/>
  <c r="I15" i="2"/>
  <c r="K15" i="2" s="1"/>
  <c r="K13" i="2"/>
  <c r="K11" i="2"/>
  <c r="K10" i="2"/>
  <c r="K9" i="2"/>
  <c r="K7" i="2"/>
  <c r="K5" i="2"/>
</calcChain>
</file>

<file path=xl/sharedStrings.xml><?xml version="1.0" encoding="utf-8"?>
<sst xmlns="http://schemas.openxmlformats.org/spreadsheetml/2006/main" count="766" uniqueCount="579">
  <si>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</si>
  <si>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</si>
  <si>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</si>
  <si>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</si>
  <si>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</si>
  <si>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Acrylamide</t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</si>
  <si>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</si>
  <si>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</si>
  <si>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</si>
  <si>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</si>
  <si>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</si>
  <si>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</si>
  <si>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</si>
  <si>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</si>
  <si>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</si>
  <si>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</si>
  <si>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</si>
  <si>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</si>
  <si>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</si>
  <si>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</si>
  <si>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</si>
  <si>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</si>
  <si>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</si>
  <si>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</si>
  <si>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</si>
  <si>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</si>
  <si>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</si>
  <si>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</si>
  <si>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Prepared by:</t>
  </si>
  <si>
    <t>Date: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</si>
  <si>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</si>
  <si>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</si>
  <si>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</si>
  <si>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</si>
  <si>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</si>
  <si>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</si>
  <si>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</si>
  <si>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</si>
  <si>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</si>
  <si>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</si>
  <si>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</si>
  <si>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</si>
  <si>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</si>
  <si>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</si>
  <si>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</si>
  <si>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</si>
  <si>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</si>
  <si>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</si>
  <si>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</si>
  <si>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2-Ethoxyethyl acetate (2-EEA)</t>
  </si>
  <si>
    <t xml:space="preserve">2-Ethoxyethanol  </t>
  </si>
  <si>
    <t>2-Methoxyethanol </t>
  </si>
  <si>
    <t xml:space="preserve">1,2-Benzenedicarboxylic acid, di-C7-11-branched and linear alkyl esters (DHNUP) </t>
  </si>
  <si>
    <t>Hydrazine  </t>
  </si>
  <si>
    <t>1-Methyl-2-pyrrolidone</t>
  </si>
  <si>
    <t xml:space="preserve">1,2,3-Trichloropropane </t>
  </si>
  <si>
    <t xml:space="preserve">1,2-Benzenedicarboxylic acid, di-C6-8-branched alkyl esters, C7-rich (DIHP)  </t>
  </si>
  <si>
    <t>Conversion factor</t>
  </si>
  <si>
    <t>Cr</t>
    <phoneticPr fontId="5" type="noConversion"/>
  </si>
  <si>
    <t>Checked  by:</t>
    <phoneticPr fontId="5" type="noConversion"/>
  </si>
  <si>
    <t>Date:</t>
    <phoneticPr fontId="5" type="noConversion"/>
  </si>
  <si>
    <t>1,2-Dichloroethane</t>
  </si>
  <si>
    <t>2-Methoxyaniline, o-Anisidine </t>
  </si>
  <si>
    <t>4-tert-Octylphenol</t>
  </si>
  <si>
    <t>Bis(2-methoxyethyl) ether </t>
  </si>
  <si>
    <t>Bis(2-methoxyethyl) phthalate</t>
  </si>
  <si>
    <t>Formaldehyde, oligomeric reaction products with aniline (technical MDA) </t>
  </si>
  <si>
    <t xml:space="preserve">N,N-dimethylacetamide (DMAC)  </t>
  </si>
  <si>
    <t>2,2'-Dichloro-4,4'-methylenedianiline (MOCA)</t>
  </si>
  <si>
    <t>Phenolphthalein</t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</si>
  <si>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</si>
  <si>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</si>
  <si>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</si>
  <si>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</si>
  <si>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</si>
  <si>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</si>
  <si>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</si>
  <si>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</si>
  <si>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</si>
  <si>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</si>
  <si>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</si>
  <si>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</si>
  <si>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</si>
  <si>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</si>
  <si>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</si>
  <si>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</si>
  <si>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</si>
  <si>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</si>
  <si>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</si>
  <si>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</si>
  <si>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</si>
  <si>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</si>
  <si>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diazide**</t>
  </si>
  <si>
    <t>Lead dipicrate**</t>
  </si>
  <si>
    <t>Lead styphnate **</t>
  </si>
  <si>
    <t>Pentazinc chromate octahydroxide**</t>
  </si>
  <si>
    <t>Al2O3</t>
  </si>
  <si>
    <t>SiO2</t>
  </si>
  <si>
    <t>ZrO2</t>
  </si>
  <si>
    <t>B2O3</t>
  </si>
  <si>
    <t>C2H6O6PbS2</t>
  </si>
  <si>
    <t>N,N,N',N'-tetramethyl-4,4'-methylenedianiline (Michler's base)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</si>
  <si>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</si>
  <si>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</si>
  <si>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</si>
  <si>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</si>
  <si>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</si>
  <si>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</si>
  <si>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</si>
  <si>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</si>
  <si>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</si>
  <si>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</si>
  <si>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</si>
  <si>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r>
      <t>4,4'-bis(dimethylamino)-4''-(methylamino)trityl alcohol</t>
    </r>
    <r>
      <rPr>
        <vertAlign val="superscript"/>
        <sz val="10"/>
        <rFont val="Arial"/>
        <family val="2"/>
      </rPr>
      <t>#</t>
    </r>
  </si>
  <si>
    <r>
      <t>[4-[[4-anilino-1-naphthyl][4-(dimethylamino) phenyl]methylene]cyclohexa-2,5-dien-1-ylidene]dimethylammonium chloride (C.I. Basic Blue 26)</t>
    </r>
    <r>
      <rPr>
        <vertAlign val="superscript"/>
        <sz val="10"/>
        <rFont val="Arial"/>
        <family val="2"/>
      </rPr>
      <t>#</t>
    </r>
  </si>
  <si>
    <t>B</t>
    <phoneticPr fontId="5" type="noConversion"/>
  </si>
  <si>
    <t>Pb</t>
    <phoneticPr fontId="5" type="noConversion"/>
  </si>
  <si>
    <r>
      <t>α,α-Bis[4-(dimethylamino)phenyl]-4 (phenylamino)naphthalene-1-methanol (C.I. Solvent Blue 4)</t>
    </r>
    <r>
      <rPr>
        <vertAlign val="superscript"/>
        <sz val="10"/>
        <color theme="1"/>
        <rFont val="Arial"/>
        <family val="2"/>
      </rPr>
      <t>#</t>
    </r>
  </si>
  <si>
    <t>CAS No.</t>
    <phoneticPr fontId="5" type="noConversion"/>
  </si>
  <si>
    <t>85-68-7</t>
    <phoneticPr fontId="5" type="noConversion"/>
  </si>
  <si>
    <t>117-81-7</t>
    <phoneticPr fontId="5" type="noConversion"/>
  </si>
  <si>
    <t>84-74-2</t>
    <phoneticPr fontId="5" type="noConversion"/>
  </si>
  <si>
    <t>101-77-9</t>
    <phoneticPr fontId="5" type="noConversion"/>
  </si>
  <si>
    <t>81-15-2</t>
    <phoneticPr fontId="5" type="noConversion"/>
  </si>
  <si>
    <t>85535-84-8</t>
    <phoneticPr fontId="5" type="noConversion"/>
  </si>
  <si>
    <t>7646-79-9</t>
    <phoneticPr fontId="5" type="noConversion"/>
  </si>
  <si>
    <t>120-12-7</t>
    <phoneticPr fontId="5" type="noConversion"/>
  </si>
  <si>
    <t>7784-40-9</t>
    <phoneticPr fontId="5" type="noConversion"/>
  </si>
  <si>
    <t>56-35-9</t>
    <phoneticPr fontId="5" type="noConversion"/>
  </si>
  <si>
    <t>1303-28-2</t>
    <phoneticPr fontId="5" type="noConversion"/>
  </si>
  <si>
    <t>1327-53-3</t>
    <phoneticPr fontId="5" type="noConversion"/>
  </si>
  <si>
    <t>15606-95-8</t>
    <phoneticPr fontId="5" type="noConversion"/>
  </si>
  <si>
    <t>121-14-2</t>
    <phoneticPr fontId="5" type="noConversion"/>
  </si>
  <si>
    <t>90640-80-5</t>
    <phoneticPr fontId="5" type="noConversion"/>
  </si>
  <si>
    <t>91995-17-4</t>
    <phoneticPr fontId="5" type="noConversion"/>
  </si>
  <si>
    <t>91995-15-2</t>
    <phoneticPr fontId="5" type="noConversion"/>
  </si>
  <si>
    <t>90640-82-7</t>
    <phoneticPr fontId="5" type="noConversion"/>
  </si>
  <si>
    <t>90640-81-6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</si>
  <si>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</si>
  <si>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</si>
  <si>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</si>
  <si>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84-69-5</t>
    <phoneticPr fontId="5" type="noConversion"/>
  </si>
  <si>
    <t>115-96-8</t>
    <phoneticPr fontId="5" type="noConversion"/>
  </si>
  <si>
    <t>65996-93-2</t>
    <phoneticPr fontId="5" type="noConversion"/>
  </si>
  <si>
    <t>79-06-1</t>
    <phoneticPr fontId="5" type="noConversion"/>
  </si>
  <si>
    <t>79-01-6</t>
    <phoneticPr fontId="5" type="noConversion"/>
  </si>
  <si>
    <t>12267-73-1</t>
    <phoneticPr fontId="5" type="noConversion"/>
  </si>
  <si>
    <t>7789-00-6</t>
    <phoneticPr fontId="5" type="noConversion"/>
  </si>
  <si>
    <t>7789-09-5</t>
    <phoneticPr fontId="5" type="noConversion"/>
  </si>
  <si>
    <t>7778-50-9</t>
    <phoneticPr fontId="5" type="noConversion"/>
  </si>
  <si>
    <t>10124-43-3</t>
    <phoneticPr fontId="5" type="noConversion"/>
  </si>
  <si>
    <t>10141-05-6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</si>
  <si>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</si>
  <si>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</si>
  <si>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</si>
  <si>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109-86-4</t>
    <phoneticPr fontId="5" type="noConversion"/>
  </si>
  <si>
    <t>110-80-5</t>
    <phoneticPr fontId="5" type="noConversion"/>
  </si>
  <si>
    <t>111-15-9</t>
    <phoneticPr fontId="5" type="noConversion"/>
  </si>
  <si>
    <t>68515-42-4</t>
    <phoneticPr fontId="5" type="noConversion"/>
  </si>
  <si>
    <t>7803-57-8                         302-01-2</t>
    <phoneticPr fontId="5" type="noConversion"/>
  </si>
  <si>
    <t>872-50-4</t>
    <phoneticPr fontId="5" type="noConversion"/>
  </si>
  <si>
    <t>96-18-4</t>
    <phoneticPr fontId="5" type="noConversion"/>
  </si>
  <si>
    <t>71888-89-6</t>
    <phoneticPr fontId="5" type="noConversion"/>
  </si>
  <si>
    <t>107-06-2</t>
    <phoneticPr fontId="5" type="noConversion"/>
  </si>
  <si>
    <t>90-04-0</t>
    <phoneticPr fontId="5" type="noConversion"/>
  </si>
  <si>
    <t>140-66-9</t>
    <phoneticPr fontId="5" type="noConversion"/>
  </si>
  <si>
    <t>7778-44-1</t>
    <phoneticPr fontId="5" type="noConversion"/>
  </si>
  <si>
    <t>111-96-6</t>
    <phoneticPr fontId="5" type="noConversion"/>
  </si>
  <si>
    <t>117-82-8</t>
    <phoneticPr fontId="5" type="noConversion"/>
  </si>
  <si>
    <t>7778-39-4</t>
    <phoneticPr fontId="5" type="noConversion"/>
  </si>
  <si>
    <t>24613-89-6</t>
    <phoneticPr fontId="5" type="noConversion"/>
  </si>
  <si>
    <t>25214-70-4</t>
    <phoneticPr fontId="5" type="noConversion"/>
  </si>
  <si>
    <t>13424-46-9</t>
    <phoneticPr fontId="5" type="noConversion"/>
  </si>
  <si>
    <t>6477-64-1</t>
    <phoneticPr fontId="5" type="noConversion"/>
  </si>
  <si>
    <t>15245-44-0</t>
    <phoneticPr fontId="5" type="noConversion"/>
  </si>
  <si>
    <t>127-19-5</t>
    <phoneticPr fontId="5" type="noConversion"/>
  </si>
  <si>
    <t>49663-84-5</t>
    <phoneticPr fontId="5" type="noConversion"/>
  </si>
  <si>
    <t>77-09-8</t>
    <phoneticPr fontId="5" type="noConversion"/>
  </si>
  <si>
    <t>11103-86-9</t>
    <phoneticPr fontId="5" type="noConversion"/>
  </si>
  <si>
    <t>3687-31-8</t>
    <phoneticPr fontId="5" type="noConversion"/>
  </si>
  <si>
    <t>112-49-2</t>
    <phoneticPr fontId="5" type="noConversion"/>
  </si>
  <si>
    <t>110-71-4</t>
    <phoneticPr fontId="5" type="noConversion"/>
  </si>
  <si>
    <t>90-94-8</t>
    <phoneticPr fontId="5" type="noConversion"/>
  </si>
  <si>
    <t>548-62-9</t>
    <phoneticPr fontId="5" type="noConversion"/>
  </si>
  <si>
    <t>561-41-1</t>
    <phoneticPr fontId="5" type="noConversion"/>
  </si>
  <si>
    <t>2580-56-5</t>
    <phoneticPr fontId="5" type="noConversion"/>
  </si>
  <si>
    <t>1303-86-2</t>
    <phoneticPr fontId="5" type="noConversion"/>
  </si>
  <si>
    <t>75-12-7</t>
    <phoneticPr fontId="5" type="noConversion"/>
  </si>
  <si>
    <t>17570-76-2</t>
    <phoneticPr fontId="5" type="noConversion"/>
  </si>
  <si>
    <t>101-61-1</t>
    <phoneticPr fontId="5" type="noConversion"/>
  </si>
  <si>
    <t>2451-62-9</t>
    <phoneticPr fontId="5" type="noConversion"/>
  </si>
  <si>
    <t>59653-74-6</t>
    <phoneticPr fontId="5" type="noConversion"/>
  </si>
  <si>
    <t>6786-83-0</t>
    <phoneticPr fontId="5" type="noConversion"/>
  </si>
  <si>
    <t>7789-06-2</t>
    <phoneticPr fontId="5" type="noConversion"/>
  </si>
  <si>
    <t>7738-94-5/                   13530-68-2                 --</t>
  </si>
  <si>
    <t>7775-11-3</t>
  </si>
  <si>
    <t>7789-12-0/                  10588-01-9</t>
  </si>
  <si>
    <t>25637-99-4/                    3194-55-6</t>
  </si>
  <si>
    <t>10043-35-3/                       11113-50-1</t>
  </si>
  <si>
    <t>1330-43-4/                 12179-04-3</t>
  </si>
  <si>
    <r>
      <t>Anthracene oil</t>
    </r>
    <r>
      <rPr>
        <vertAlign val="superscript"/>
        <sz val="10"/>
        <color theme="1"/>
        <rFont val="Arial"/>
        <family val="2"/>
      </rPr>
      <t>##</t>
    </r>
  </si>
  <si>
    <r>
      <t>Anthracene oil, anthracene paste, distn, lights</t>
    </r>
    <r>
      <rPr>
        <vertAlign val="superscript"/>
        <sz val="10"/>
        <color theme="1"/>
        <rFont val="Arial"/>
        <family val="2"/>
      </rPr>
      <t>##</t>
    </r>
  </si>
  <si>
    <r>
      <t>Anthracene oil, anthracene paste, anthracene fraction</t>
    </r>
    <r>
      <rPr>
        <vertAlign val="superscript"/>
        <sz val="10"/>
        <color theme="1"/>
        <rFont val="Arial"/>
        <family val="2"/>
      </rPr>
      <t>##</t>
    </r>
  </si>
  <si>
    <r>
      <t>Anthracene oil, anthracene-low</t>
    </r>
    <r>
      <rPr>
        <vertAlign val="superscript"/>
        <sz val="10"/>
        <color theme="1"/>
        <rFont val="Arial"/>
        <family val="2"/>
      </rPr>
      <t>##</t>
    </r>
  </si>
  <si>
    <r>
      <t>Anthracene oil, anthracene paste</t>
    </r>
    <r>
      <rPr>
        <vertAlign val="superscript"/>
        <sz val="10"/>
        <color theme="1"/>
        <rFont val="Arial"/>
        <family val="2"/>
      </rPr>
      <t>##</t>
    </r>
  </si>
  <si>
    <r>
      <t>Pitch, coal tar, high temperature</t>
    </r>
    <r>
      <rPr>
        <vertAlign val="superscript"/>
        <sz val="10"/>
        <color theme="1"/>
        <rFont val="Arial"/>
        <family val="2"/>
      </rPr>
      <t>##</t>
    </r>
  </si>
  <si>
    <t>Evaluated heavy metal</t>
  </si>
  <si>
    <r>
      <t>4-[4,4'-bis(dimethylamino)benzhydrylidene] cyclohexa-2,5-dien-1-ylidene]dimethylammo- nium chloride(C.I. Basic Violet 3)</t>
    </r>
    <r>
      <rPr>
        <vertAlign val="superscript"/>
        <sz val="10"/>
        <rFont val="Arial"/>
        <family val="2"/>
      </rPr>
      <t>#</t>
    </r>
  </si>
  <si>
    <t xml:space="preserve">Running No. 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</si>
  <si>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</si>
  <si>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</si>
  <si>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</si>
  <si>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t>Pb</t>
    <phoneticPr fontId="5" type="noConversion"/>
  </si>
  <si>
    <t>C8H11NO</t>
    <phoneticPr fontId="5" type="noConversion"/>
  </si>
  <si>
    <t>C9H12O3</t>
    <phoneticPr fontId="5" type="noConversion"/>
  </si>
  <si>
    <t>25550-51-0  19438-60-9 48122-14-1 57110-29-9</t>
    <phoneticPr fontId="5" type="noConversion"/>
  </si>
  <si>
    <t>Henicosafluoroundecanoic acid</t>
  </si>
  <si>
    <t>C11HF21O2</t>
    <phoneticPr fontId="5" type="noConversion"/>
  </si>
  <si>
    <t>Bis(pentabromophenyl) ether (DecaBDE)</t>
  </si>
  <si>
    <t>C12Br10O</t>
    <phoneticPr fontId="5" type="noConversion"/>
  </si>
  <si>
    <t>C13HF25O2</t>
    <phoneticPr fontId="5" type="noConversion"/>
  </si>
  <si>
    <t>C12HF23O2</t>
    <phoneticPr fontId="5" type="noConversion"/>
  </si>
  <si>
    <t>C14HF15O2</t>
    <phoneticPr fontId="5" type="noConversion"/>
  </si>
  <si>
    <t>1163-19-5</t>
    <phoneticPr fontId="5" type="noConversion"/>
  </si>
  <si>
    <t>72629-94-8</t>
    <phoneticPr fontId="5" type="noConversion"/>
  </si>
  <si>
    <t>307-55-1</t>
    <phoneticPr fontId="5" type="noConversion"/>
  </si>
  <si>
    <t>2058-94-8</t>
    <phoneticPr fontId="5" type="noConversion"/>
  </si>
  <si>
    <t>376-06-7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</si>
  <si>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</si>
  <si>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C2H5O•C14H22O</t>
    <phoneticPr fontId="5" type="noConversion"/>
  </si>
  <si>
    <t>C15H24O</t>
    <phoneticPr fontId="5" type="noConversion"/>
  </si>
  <si>
    <t>123-77-3</t>
    <phoneticPr fontId="5" type="noConversion"/>
  </si>
  <si>
    <t>C8H10O3</t>
    <phoneticPr fontId="5" type="noConversion"/>
  </si>
  <si>
    <t>85-42-7</t>
    <phoneticPr fontId="5" type="noConversion"/>
  </si>
  <si>
    <t>Methoxy acetic acid</t>
  </si>
  <si>
    <t>C3H6O3</t>
    <phoneticPr fontId="5" type="noConversion"/>
  </si>
  <si>
    <t>625-45-6</t>
    <phoneticPr fontId="5" type="noConversion"/>
  </si>
  <si>
    <t>84777-06-0</t>
    <phoneticPr fontId="5" type="noConversion"/>
  </si>
  <si>
    <t>C18H26O4</t>
    <phoneticPr fontId="5" type="noConversion"/>
  </si>
  <si>
    <t>605-50-5</t>
    <phoneticPr fontId="5" type="noConversion"/>
  </si>
  <si>
    <t>1,2-Diethoxyethane</t>
  </si>
  <si>
    <t>C6H14O2</t>
    <phoneticPr fontId="5" type="noConversion"/>
  </si>
  <si>
    <t>629-14-1</t>
    <phoneticPr fontId="5" type="noConversion"/>
  </si>
  <si>
    <t>C3H7NO</t>
    <phoneticPr fontId="5" type="noConversion"/>
  </si>
  <si>
    <t>C8H18Cl2Sn</t>
    <phoneticPr fontId="5" type="noConversion"/>
  </si>
  <si>
    <t>683-18-1</t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</si>
  <si>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</si>
  <si>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</si>
  <si>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</si>
  <si>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</si>
  <si>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</si>
  <si>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</si>
  <si>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</si>
  <si>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</si>
  <si>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</si>
  <si>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</si>
  <si>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</si>
  <si>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</si>
  <si>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</si>
  <si>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</si>
  <si>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</si>
  <si>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</si>
  <si>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</si>
  <si>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</si>
  <si>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</si>
  <si>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</si>
  <si>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</si>
  <si>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</si>
  <si>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12065-90-6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</si>
  <si>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</si>
  <si>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</si>
  <si>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</si>
  <si>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</si>
  <si>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62229-08-7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</si>
  <si>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</si>
  <si>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</si>
  <si>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</si>
  <si>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</si>
  <si>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</si>
  <si>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</si>
  <si>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C4H4O</t>
    <phoneticPr fontId="5" type="noConversion"/>
  </si>
  <si>
    <t>110-00-9</t>
    <phoneticPr fontId="5" type="noConversion"/>
  </si>
  <si>
    <t>C3H6O</t>
    <phoneticPr fontId="5" type="noConversion"/>
  </si>
  <si>
    <t>75-56-9</t>
    <phoneticPr fontId="5" type="noConversion"/>
  </si>
  <si>
    <t>C4H10O4S</t>
    <phoneticPr fontId="5" type="noConversion"/>
  </si>
  <si>
    <t>C2H6O4S</t>
    <phoneticPr fontId="5" type="noConversion"/>
  </si>
  <si>
    <t>77-78-1</t>
    <phoneticPr fontId="5" type="noConversion"/>
  </si>
  <si>
    <t>64-67-5</t>
    <phoneticPr fontId="5" type="noConversion"/>
  </si>
  <si>
    <t>143860-04-2</t>
    <phoneticPr fontId="5" type="noConversion"/>
  </si>
  <si>
    <t>C11H23NO</t>
    <phoneticPr fontId="5" type="noConversion"/>
  </si>
  <si>
    <t>C10H12N2O5</t>
    <phoneticPr fontId="5" type="noConversion"/>
  </si>
  <si>
    <t>88-85-7</t>
    <phoneticPr fontId="5" type="noConversion"/>
  </si>
  <si>
    <t>C15H18N2</t>
    <phoneticPr fontId="5" type="noConversion"/>
  </si>
  <si>
    <t>838-88-0</t>
    <phoneticPr fontId="5" type="noConversion"/>
  </si>
  <si>
    <t>C12H12N2O</t>
    <phoneticPr fontId="5" type="noConversion"/>
  </si>
  <si>
    <t>101-80-4</t>
    <phoneticPr fontId="5" type="noConversion"/>
  </si>
  <si>
    <t>C12H11N3</t>
    <phoneticPr fontId="5" type="noConversion"/>
  </si>
  <si>
    <t>C7H10N2</t>
    <phoneticPr fontId="5" type="noConversion"/>
  </si>
  <si>
    <t>95-80-7</t>
    <phoneticPr fontId="5" type="noConversion"/>
  </si>
  <si>
    <t>60-09-3</t>
    <phoneticPr fontId="5" type="noConversion"/>
  </si>
  <si>
    <t>120-71-8</t>
    <phoneticPr fontId="5" type="noConversion"/>
  </si>
  <si>
    <t>C12H11N</t>
    <phoneticPr fontId="5" type="noConversion"/>
  </si>
  <si>
    <t>92-67-1</t>
    <phoneticPr fontId="5" type="noConversion"/>
  </si>
  <si>
    <t>C14H15N3</t>
    <phoneticPr fontId="5" type="noConversion"/>
  </si>
  <si>
    <t>97-56-3</t>
    <phoneticPr fontId="5" type="noConversion"/>
  </si>
  <si>
    <t>C7H9N</t>
    <phoneticPr fontId="5" type="noConversion"/>
  </si>
  <si>
    <t>95-53-4</t>
    <phoneticPr fontId="5" type="noConversion"/>
  </si>
  <si>
    <t>79-16-3</t>
    <phoneticPr fontId="5" type="noConversion"/>
  </si>
  <si>
    <t>C3H7Br</t>
    <phoneticPr fontId="5" type="noConversion"/>
  </si>
  <si>
    <t>106-94-5</t>
    <phoneticPr fontId="5" type="noConversion"/>
  </si>
  <si>
    <t>H2Si2O5:BaSi2O5=1:1 with Pb</t>
    <phoneticPr fontId="5" type="noConversion"/>
  </si>
  <si>
    <t>Ba(Pb,Si)</t>
    <phoneticPr fontId="5" type="noConversion"/>
  </si>
  <si>
    <t>C8H18O4</t>
    <phoneticPr fontId="5" type="noConversion"/>
  </si>
  <si>
    <t>C4H10O2</t>
    <phoneticPr fontId="5" type="noConversion"/>
  </si>
  <si>
    <t>C24H29N3O</t>
    <phoneticPr fontId="5" type="noConversion"/>
  </si>
  <si>
    <t>C17H20N2O</t>
    <phoneticPr fontId="5" type="noConversion"/>
  </si>
  <si>
    <t>C25H30ClN3</t>
    <phoneticPr fontId="5" type="noConversion"/>
  </si>
  <si>
    <t xml:space="preserve">C33H32ClN3 </t>
    <phoneticPr fontId="5" type="noConversion"/>
  </si>
  <si>
    <t>C2H4N4O2</t>
    <phoneticPr fontId="5" type="noConversion"/>
  </si>
  <si>
    <t>68-12-2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</si>
  <si>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</si>
  <si>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</si>
  <si>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</si>
  <si>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</si>
  <si>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</si>
  <si>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</si>
  <si>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Pb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</si>
  <si>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</si>
  <si>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</si>
  <si>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</si>
  <si>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</si>
  <si>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</si>
  <si>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</si>
  <si>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</si>
  <si>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</si>
  <si>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</si>
  <si>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</si>
  <si>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</si>
  <si>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</si>
  <si>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</si>
  <si>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</si>
  <si>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</si>
  <si>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</si>
  <si>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</si>
  <si>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</si>
  <si>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</si>
  <si>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</si>
  <si>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</si>
  <si>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</si>
  <si>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</si>
  <si>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</si>
  <si>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</si>
  <si>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</si>
  <si>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1306-19-0</t>
  </si>
  <si>
    <t>Dipentyl phthalate (DPP)</t>
  </si>
  <si>
    <t>131-18-0</t>
  </si>
  <si>
    <t>Ammonium pentadecafluorooctanoate (APFO)</t>
  </si>
  <si>
    <t>3825-26-1</t>
  </si>
  <si>
    <t>Pentadecafluorooctanoic acid (PFOA)</t>
  </si>
  <si>
    <t>335-67-1</t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</si>
  <si>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</si>
  <si>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</si>
  <si>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</si>
  <si>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</si>
  <si>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1306-23-6</t>
    <phoneticPr fontId="25" type="noConversion"/>
  </si>
  <si>
    <t>573-58-0</t>
  </si>
  <si>
    <t>1937-37-7</t>
  </si>
  <si>
    <t>84-75-3</t>
  </si>
  <si>
    <t>96-45-7</t>
  </si>
  <si>
    <t>301-04-2</t>
    <phoneticPr fontId="25" type="noConversion"/>
  </si>
  <si>
    <t>25155-23-1</t>
  </si>
  <si>
    <t>Cadmium sulphide**</t>
  </si>
  <si>
    <t>Lead di(acetate)**</t>
  </si>
  <si>
    <t>Trixylenyl phosphate</t>
  </si>
  <si>
    <t>N,N-dimethylformamide（DMFA）</t>
  </si>
  <si>
    <t>1,2-Benzenedicarboxylic acid, dihexyl ester, branched and linear</t>
  </si>
  <si>
    <t>68515-50-4</t>
  </si>
  <si>
    <t>10108-64-2</t>
  </si>
  <si>
    <t>7632-04-4</t>
  </si>
  <si>
    <t>Cd</t>
  </si>
  <si>
    <t>7790-79-6</t>
  </si>
  <si>
    <t>2-benzotriazol-2-yl-4,6-di-tert-butylphenol (UV-320)</t>
  </si>
  <si>
    <t>2-(2H-benzotriazol-2-yl)-4,6-ditertpentylphenol (UV-328)</t>
  </si>
  <si>
    <t>2-ethylhexyl 10-ethyl-4,4-dioctyl-7-oxo-8-oxa-3,5-dithia-4-stannatetradecanoate (DOTE)</t>
  </si>
  <si>
    <t>reaction mass of 2-ethylhexyl 10-ethyl-4,4-dioctyl-7-oxo-8-oxa-3,5-dithia-4-stannatetradecanoate and 2-ethylhexyl 10-ethyl-4-[[2-[(2-ethylhexyl)oxy]-2-oxoethyl]thio]-4-octyl-7-oxo-8-oxa-3,5-dithia-4-stannatetradecanoate (reaction mass of DOTE and MOTE)</t>
  </si>
  <si>
    <t>-</t>
  </si>
  <si>
    <t>3846-71-7</t>
  </si>
  <si>
    <t>25973-55-1</t>
  </si>
  <si>
    <t>15571-58-1</t>
  </si>
  <si>
    <r>
      <t>CdF</t>
    </r>
    <r>
      <rPr>
        <vertAlign val="subscript"/>
        <sz val="11"/>
        <color theme="1"/>
        <rFont val="Calibri"/>
        <family val="2"/>
        <scheme val="minor"/>
      </rPr>
      <t>2</t>
    </r>
  </si>
  <si>
    <r>
      <t>CdO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</t>
    </r>
  </si>
  <si>
    <r>
      <t>CdCl</t>
    </r>
    <r>
      <rPr>
        <vertAlign val="subscript"/>
        <sz val="11"/>
        <color theme="1"/>
        <rFont val="Calibri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</si>
  <si>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</si>
  <si>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</si>
  <si>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</si>
  <si>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</si>
  <si>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C</t>
    </r>
    <r>
      <rPr>
        <vertAlign val="subscript"/>
        <sz val="10"/>
        <color indexed="8"/>
        <rFont val="Arial"/>
        <family val="2"/>
      </rPr>
      <t>24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54</t>
    </r>
    <r>
      <rPr>
        <sz val="10"/>
        <color indexed="8"/>
        <rFont val="Arial"/>
        <family val="2"/>
      </rPr>
      <t>OSn</t>
    </r>
    <r>
      <rPr>
        <vertAlign val="subscript"/>
        <sz val="10"/>
        <color indexed="8"/>
        <rFont val="Arial"/>
        <family val="2"/>
      </rPr>
      <t>2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</si>
  <si>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</si>
  <si>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</si>
  <si>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</si>
  <si>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</si>
  <si>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 xml:space="preserve">1,2-benzenedicarboxylic acid, di-C6-10-alkyl esters; 1,2-benzenedicarboxylic acid, mixed decyl and hexyl and octyl diesters with ≥ 0.3% of dihexyl phthalate </t>
  </si>
  <si>
    <t>68515-51-5 68648-93-1</t>
  </si>
  <si>
    <t>5-sec-butyl-2-(2,4-dimethylcyclohex-3-en-1-yl)-5-methyl-1,3-dioxane [1], 5-sec-butyl-2-(4,6-dimethylcyclohex-3-en-1-yl)-5-methyl-1,3-dioxane [2]</t>
  </si>
  <si>
    <t>117933-89-8</t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</si>
  <si>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</si>
  <si>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</si>
  <si>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</si>
  <si>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</si>
  <si>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</si>
  <si>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</si>
  <si>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Diarsenic pentaoxide**</t>
  </si>
  <si>
    <t>Diarsenic trioxide**</t>
  </si>
  <si>
    <t>Triethyl arsenate**</t>
  </si>
  <si>
    <t>Boric acid**</t>
  </si>
  <si>
    <t>Disodium tetraborate, anhydrous**</t>
  </si>
  <si>
    <t>Arsenic acid **</t>
  </si>
  <si>
    <t>Diboron trioxide**</t>
  </si>
  <si>
    <t>1,3-propanesultone</t>
  </si>
  <si>
    <t>1120-71-4</t>
  </si>
  <si>
    <t>2,4-di-tert-butyl-6-(5-chlorobenzotriazol-2-yl)phenol (UV-327)</t>
  </si>
  <si>
    <t>3864-99-1</t>
  </si>
  <si>
    <t>2-(2H-benzotriazol-2-yl)-4-(tert-butyl)-6-(sec-butyl)phenol (UV-350)</t>
  </si>
  <si>
    <t>36437-37-3</t>
  </si>
  <si>
    <t>Nitrobenzene</t>
  </si>
  <si>
    <t>98-95-3</t>
  </si>
  <si>
    <t>Perfluorononan-1-oic acid (2,2,3,3,4,4,5,5,6,6,7,7,8,8,9,9,9-heptadecafluorononanoic acid) and its sodium and ammonium salts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</si>
  <si>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</si>
  <si>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 xml:space="preserve">Hexahydromethylphathalic anhydride, Hexahydro-4-methylphathalic anhydride, Hexahydro-1-methylphathalic anhydride, Hexahydro-3-methylphathalic anhydride              </t>
  </si>
  <si>
    <t>Lead oxide sulfate (basic lead sulfate)**</t>
  </si>
  <si>
    <t>101-14-4</t>
  </si>
  <si>
    <t>10124-36-4/ 31119-53-6</t>
  </si>
  <si>
    <t>375-95-1
21049-39-8
4149-60-4</t>
  </si>
  <si>
    <t>Benzyl butyl phthalate (BBP)</t>
  </si>
  <si>
    <t>Bis (2-ethylhexyl) phthalate (DEHP)</t>
  </si>
  <si>
    <t>Dibutyl phthalate (DBP)</t>
  </si>
  <si>
    <t>4,4'-Diaminodiphenylmethane (MDA)</t>
  </si>
  <si>
    <t>5-tert-butyl-2,4,6-trinitro-m-xylene (musk xylene)</t>
  </si>
  <si>
    <t>Alkanes, C10-13, chloro (Short Chain Chlorinated Paraffins)</t>
  </si>
  <si>
    <t>Hexabromocyclododecane (HBCDD)</t>
  </si>
  <si>
    <t>Anthracene</t>
  </si>
  <si>
    <t>Lead hydrogen arsenate**</t>
  </si>
  <si>
    <t>Bis(tributyltin)oxide (TBTO)</t>
  </si>
  <si>
    <t>2,4-Dinitrotoluene</t>
  </si>
  <si>
    <t>Diisobutyl phthalate (DIBP)</t>
  </si>
  <si>
    <t>Tris(2-chloroethyl)phosphate</t>
  </si>
  <si>
    <t>Trichloroethylene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</si>
  <si>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</si>
  <si>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</si>
  <si>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</si>
  <si>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1,2-bis(2-methoxyethoxy)ethane (TEGDME; triglyme)</t>
  </si>
  <si>
    <t>1,2-dimethoxyethane;ethylene glycol dimethyl ether (EGDME)</t>
  </si>
  <si>
    <t>4,4'-bis(dimethylamino)benzophenone (Michler's ketone)</t>
  </si>
  <si>
    <t>Lead(II)bis(methanesulfonate)**</t>
  </si>
  <si>
    <t>Formamide</t>
  </si>
  <si>
    <t>TGIC(1,3,5-tris(oxiranylmethyl)-1,3,5-triazine-2,4,6(1H,3H,5H)-trione)</t>
  </si>
  <si>
    <t>β-TGIC(1,3,5-tris[(2S and2R)-2,3-epoxypropyl] 1,3,5-triazine-2,4,6-(1H,3H,5H)-trione)</t>
  </si>
  <si>
    <t>Pentacosafluorotridecanoic acid</t>
  </si>
  <si>
    <t>Tricosafluorododecanoic acid</t>
  </si>
  <si>
    <t>Heptacosafluorotetradecanoic acid</t>
  </si>
  <si>
    <t>4-(1,1,3,3-tetramethylbutyl)phenol, ethoxylated-covering well-defined substances and UVCB substances, polymers and homologue (OPEO)</t>
  </si>
  <si>
    <t>4-Nonylphenol, branched and linear -substances with a linear and/or branched alkyl chain with a carbon number of 9 covalently bound in position 4 to phenol, covering also UVCB- and well-defined substances which include any of the individual isomers or a combination thereof (NP)</t>
  </si>
  <si>
    <t>Diazene-1,2-dicarboxamide (C,C'-azodi(formamide))</t>
  </si>
  <si>
    <t>Cyclohexane-1,2-dicarboxylic anhydride (Hexahydrophthalic anhydride - HHPA)</t>
  </si>
  <si>
    <t>1,2-Benzenedicarboxylic acid, dipentylester, branched and linear</t>
  </si>
  <si>
    <t>Diisopentylphthalate (DIPP)</t>
  </si>
  <si>
    <t>N-pentyl-isopentylphtalate</t>
  </si>
  <si>
    <t>Dibutyltin dichloride (DBT)</t>
  </si>
  <si>
    <t>Acetic acid, lead salt, basic**</t>
  </si>
  <si>
    <t>Basic lead carbonate (trilead bis(carbonate)dihydroxide)**</t>
  </si>
  <si>
    <t>[Phthalato(2-)]dioxotrilead (dibasic lead phthalate)**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</si>
  <si>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</si>
  <si>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</si>
  <si>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</si>
  <si>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</si>
  <si>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</si>
  <si>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</si>
  <si>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</si>
  <si>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</si>
  <si>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</si>
  <si>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</si>
  <si>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</si>
  <si>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</si>
  <si>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</si>
  <si>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</si>
  <si>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</si>
  <si>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</si>
  <si>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</si>
  <si>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Furan</t>
  </si>
  <si>
    <t>Propylene oxide; 1,2-epoxypropane; methyloxirane</t>
  </si>
  <si>
    <t>Diethyl sulphate</t>
  </si>
  <si>
    <t>Dimethyl sulphate</t>
  </si>
  <si>
    <t>3-ethyl-2-methyl-2-(3-methylbutyl)-1,3-oxazolidine</t>
  </si>
  <si>
    <t>Dinoseb</t>
  </si>
  <si>
    <t>4,4'-methylenedi-o-toluidine</t>
  </si>
  <si>
    <t>4,4'-oxydianiline and its salts</t>
  </si>
  <si>
    <t>4-Aminoazobenzene</t>
  </si>
  <si>
    <t>4-methyl-m-phenylenediamine</t>
  </si>
  <si>
    <t>6-methoxy-m-toluidine</t>
  </si>
  <si>
    <t>Biphenyl-4-ylamine</t>
  </si>
  <si>
    <t>o-aminoazotoluene</t>
  </si>
  <si>
    <t>o-Toluidine</t>
  </si>
  <si>
    <t>N-methylacetamide</t>
  </si>
  <si>
    <t>1-bromopropane; n-propyl bromide</t>
  </si>
  <si>
    <t>4-Nonylphenol, branched and linear, ethoxylated (NPEO)</t>
  </si>
  <si>
    <t>Disodium 3,3'-[[1,1'-biphenyl]-4,4'-diylbis(azo)]bis(4-aminonaphthalene-1-sulphonate)(C.I. Direct Red 28)</t>
  </si>
  <si>
    <t>Disodium 4-amino-3-[[4'-[(2,4-diaminophenyl)azo][1,1'-biphenyl]-4-yl]azo] -5-hydroxy-6-(phenylazo)naphthalene-2,7-disulphonate (C.I. Direct Black 38)</t>
  </si>
  <si>
    <t>Dihexyl phthalate</t>
  </si>
  <si>
    <t>Imidazolidine-2-thione (2-imidazoline-2-thiol)</t>
  </si>
  <si>
    <r>
      <t>b.</t>
    </r>
    <r>
      <rPr>
        <sz val="10"/>
        <color rgb="FF000000"/>
        <rFont val="Arial"/>
        <family val="2"/>
      </rPr>
      <t>    Dichromic acid **</t>
    </r>
  </si>
  <si>
    <r>
      <t>c.</t>
    </r>
    <r>
      <rPr>
        <sz val="10"/>
        <color rgb="FF000000"/>
        <rFont val="Arial"/>
        <family val="2"/>
      </rPr>
      <t>   Oligomers of chromic acid and dichromic acid **</t>
    </r>
  </si>
  <si>
    <t>50-32-8</t>
  </si>
  <si>
    <t>Benzo[def]chrysene (Benzo[a]pyrene)</t>
  </si>
  <si>
    <t xml:space="preserve">4,4'-isopropylidenediphenol </t>
  </si>
  <si>
    <t>C13HF25O2</t>
    <phoneticPr fontId="2" type="noConversion"/>
  </si>
  <si>
    <t>80-05-7</t>
  </si>
  <si>
    <t>--</t>
    <phoneticPr fontId="2" type="noConversion"/>
  </si>
  <si>
    <t>Nonadecaflurodecanoic acid (PFDA) and its sodium and ammonium salts</t>
  </si>
  <si>
    <t>C12HF23O2</t>
    <phoneticPr fontId="2" type="noConversion"/>
  </si>
  <si>
    <t xml:space="preserve">4-Heptylphenol, branched and linear </t>
  </si>
  <si>
    <t>C11HF21O2</t>
    <phoneticPr fontId="2" type="noConversion"/>
  </si>
  <si>
    <t>p-(1,1-dimethylpropyl)phenol</t>
  </si>
  <si>
    <t>C14HF15O2</t>
    <phoneticPr fontId="2" type="noConversion"/>
  </si>
  <si>
    <t>80-46-6</t>
  </si>
  <si>
    <t>355-46-4</t>
  </si>
  <si>
    <t xml:space="preserve"> Perfluorohexane-1-sulphonic acid and its salts(PFHxS)</t>
  </si>
  <si>
    <t xml:space="preserve"> Benz[a]anthracene</t>
  </si>
  <si>
    <t xml:space="preserve"> Chrysene</t>
  </si>
  <si>
    <t>Reaction products of 1,3,4-thiadiazolidine-2,5-dithione, formaldehyde and 4-heptylphenol, branched and linear (RP-HP)  [with ≥0.1% w/w 4-heptylphenol, branched and linear]</t>
  </si>
  <si>
    <t xml:space="preserve">513-78-0 </t>
  </si>
  <si>
    <t xml:space="preserve">21041-95-2 </t>
  </si>
  <si>
    <t>CdN2O6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</si>
  <si>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</si>
  <si>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</si>
  <si>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</si>
  <si>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</si>
  <si>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</si>
  <si>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7440-43-9</t>
  </si>
  <si>
    <t>Test Method: 1) Test portion is digested with acid,  analyzed by ICP-OES and UV-VIS.
                       2) Organic solvent extraction, Analyzed by GC-MS,LC-MS,HPLC-DAD.</t>
  </si>
  <si>
    <t xml:space="preserve">335-76-2
3830-45-3
3108-42-7
</t>
  </si>
  <si>
    <t>56-55-3               1718-53-2</t>
  </si>
  <si>
    <t xml:space="preserve">10022-68-1 10325-94-7  </t>
  </si>
  <si>
    <t xml:space="preserve">218-01-9             1719-03-5      </t>
  </si>
  <si>
    <r>
      <rPr>
        <b/>
        <sz val="14"/>
        <color theme="1"/>
        <rFont val="Arial"/>
        <family val="2"/>
      </rPr>
      <t>Project No.</t>
    </r>
    <r>
      <rPr>
        <b/>
        <sz val="11"/>
        <color theme="1"/>
        <rFont val="Arial"/>
        <family val="2"/>
      </rPr>
      <t xml:space="preserve"> :</t>
    </r>
  </si>
  <si>
    <t xml:space="preserve"> 552-30-7</t>
  </si>
  <si>
    <t xml:space="preserve">Dodecachloropentacyclo[12.2.1.16,9.02,13.05,10]octadeca-7,15-diene (“Dechlorane Plus”™)covering any of its individual anti- and syn-isomers or any combination thereof
</t>
  </si>
  <si>
    <t>Benzene-1,2,4-tricarboxylic acid 1,2-anhydride (trimellitic anhydride) (TMA)*</t>
  </si>
  <si>
    <t xml:space="preserve">Element </t>
    <phoneticPr fontId="28" type="noConversion"/>
  </si>
  <si>
    <t>Sample Conc.</t>
    <phoneticPr fontId="28" type="noConversion"/>
  </si>
  <si>
    <t>Zn</t>
    <phoneticPr fontId="28" type="noConversion"/>
  </si>
  <si>
    <t>B</t>
    <phoneticPr fontId="28" type="noConversion"/>
  </si>
  <si>
    <t>As</t>
    <phoneticPr fontId="28" type="noConversion"/>
  </si>
  <si>
    <t>Sb</t>
  </si>
  <si>
    <t>Cr</t>
    <phoneticPr fontId="28" type="noConversion"/>
  </si>
  <si>
    <t>Pb</t>
    <phoneticPr fontId="28" type="noConversion"/>
  </si>
  <si>
    <t>Co</t>
    <phoneticPr fontId="28" type="noConversion"/>
  </si>
  <si>
    <t>Si</t>
  </si>
  <si>
    <t>Sn</t>
    <phoneticPr fontId="28" type="noConversion"/>
  </si>
  <si>
    <t>Mo</t>
    <phoneticPr fontId="28" type="noConversion"/>
  </si>
  <si>
    <t>Zr</t>
    <phoneticPr fontId="28" type="noConversion"/>
  </si>
  <si>
    <t>Al</t>
    <phoneticPr fontId="28" type="noConversion"/>
  </si>
  <si>
    <t>Ti</t>
  </si>
  <si>
    <t>Cd</t>
    <phoneticPr fontId="28" type="noConversion"/>
  </si>
  <si>
    <t>Na</t>
    <phoneticPr fontId="28" type="noConversion"/>
  </si>
  <si>
    <t>K</t>
    <phoneticPr fontId="28" type="noConversion"/>
  </si>
  <si>
    <t>Sr</t>
    <phoneticPr fontId="28" type="noConversion"/>
  </si>
  <si>
    <t>Ca</t>
    <phoneticPr fontId="28" type="noConversion"/>
  </si>
  <si>
    <t>Substance Name</t>
    <phoneticPr fontId="25" type="noConversion"/>
  </si>
  <si>
    <t>Bis(tributyltin)oxide (TBTO)</t>
    <phoneticPr fontId="25" type="noConversion"/>
  </si>
  <si>
    <t>Sn</t>
    <phoneticPr fontId="25" type="noConversion"/>
  </si>
  <si>
    <t>56-35-9</t>
    <phoneticPr fontId="25" type="noConversion"/>
  </si>
  <si>
    <t>Dibutyltin dichloride (DBTC)1</t>
  </si>
  <si>
    <t>683-18-1</t>
  </si>
  <si>
    <r>
      <rPr>
        <b/>
        <sz val="10"/>
        <color theme="1"/>
        <rFont val="宋体"/>
        <family val="3"/>
        <charset val="134"/>
      </rPr>
      <t>录结果页面</t>
    </r>
    <r>
      <rPr>
        <b/>
        <sz val="10"/>
        <color theme="1"/>
        <rFont val="Arial"/>
        <family val="2"/>
      </rPr>
      <t xml:space="preserve"> No.</t>
    </r>
    <phoneticPr fontId="5" type="noConversion"/>
  </si>
  <si>
    <t>Tetraboron disodium heptaoxide, hydrate(calculate as decahydrate)**</t>
    <phoneticPr fontId="25" type="noConversion"/>
  </si>
  <si>
    <t>Potassium hydroxyoctaoxodizincatedichromate**</t>
    <phoneticPr fontId="25" type="noConversion"/>
  </si>
  <si>
    <t>Cadmium sulphate**</t>
    <phoneticPr fontId="25" type="noConversion"/>
  </si>
  <si>
    <t>没测</t>
  </si>
  <si>
    <t xml:space="preserve">the last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</si>
</sst>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;_ȅ"/>
    <numFmt numFmtId="165" formatCode="[$-409]d\-mmm\-yyyy;@"/>
    <numFmt numFmtId="166" formatCode="0.000_);[Red]\(0.000\)"/>
    <numFmt numFmtId="167" formatCode="0.0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新細明體"/>
      <family val="1"/>
      <charset val="136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65" fontId="0" fillId="0" borderId="0">
      <alignment vertical="center"/>
    </xf>
    <xf numFmtId="165" fontId="4" fillId="0" borderId="0"/>
    <xf numFmtId="165" fontId="1" fillId="0" borderId="0">
      <alignment vertical="center"/>
    </xf>
    <xf numFmtId="165" fontId="1" fillId="0" borderId="0"/>
  </cellStyleXfs>
  <cellXfs count="178">
    <xf numFmtId="165" fontId="0" fillId="0" borderId="0" xfId="0">
      <alignment vertical="center"/>
    </xf>
    <xf numFmtId="165" fontId="7" fillId="0" borderId="0" xfId="0" applyFont="1">
      <alignment vertical="center"/>
    </xf>
    <xf numFmtId="165" fontId="8" fillId="0" borderId="0" xfId="0" applyFont="1" applyAlignment="1">
      <alignment horizontal="left" vertical="center"/>
    </xf>
    <xf numFmtId="165" fontId="8" fillId="0" borderId="0" xfId="0" applyFont="1">
      <alignment vertical="center"/>
    </xf>
    <xf numFmtId="165" fontId="8" fillId="0" borderId="0" xfId="0" applyFont="1" applyBorder="1" applyAlignment="1">
      <alignment horizontal="left" vertical="center"/>
    </xf>
    <xf numFmtId="165" fontId="0" fillId="0" borderId="0" xfId="0" applyAlignment="1"/>
    <xf numFmtId="49" fontId="13" fillId="2" borderId="1" xfId="0" applyNumberFormat="1" applyFont="1" applyFill="1" applyBorder="1" applyAlignment="1">
      <alignment horizontal="center" vertical="center" wrapText="1"/>
    </xf>
    <xf numFmtId="165" fontId="8" fillId="0" borderId="0" xfId="0" applyFont="1" applyBorder="1">
      <alignment vertical="center"/>
    </xf>
    <xf numFmtId="165" fontId="15" fillId="0" borderId="1" xfId="0" applyFont="1" applyBorder="1" applyAlignment="1">
      <alignment horizontal="center" vertical="center"/>
    </xf>
    <xf numFmtId="165" fontId="15" fillId="0" borderId="1" xfId="0" applyFont="1" applyBorder="1" applyAlignment="1">
      <alignment horizontal="center" vertical="center" wrapText="1"/>
    </xf>
    <xf numFmtId="165" fontId="14" fillId="0" borderId="1" xfId="0" applyFont="1" applyBorder="1" applyAlignment="1">
      <alignment horizontal="left" vertical="center"/>
    </xf>
    <xf numFmtId="165" fontId="14" fillId="0" borderId="1" xfId="0" applyFont="1" applyBorder="1" applyAlignment="1">
      <alignment vertical="center" wrapText="1"/>
    </xf>
    <xf numFmtId="165" fontId="14" fillId="0" borderId="1" xfId="0" applyFont="1" applyBorder="1">
      <alignment vertical="center"/>
    </xf>
    <xf numFmtId="165" fontId="14" fillId="0" borderId="1" xfId="0" quotePrefix="1" applyFont="1" applyBorder="1" applyAlignment="1">
      <alignment horizontal="left" vertical="center"/>
    </xf>
    <xf numFmtId="165" fontId="14" fillId="2" borderId="1" xfId="0" applyFont="1" applyFill="1" applyBorder="1" applyAlignment="1">
      <alignment vertical="center" wrapText="1"/>
    </xf>
    <xf numFmtId="165" fontId="16" fillId="0" borderId="1" xfId="0" applyFont="1" applyBorder="1">
      <alignment vertical="center"/>
    </xf>
    <xf numFmtId="164" fontId="14" fillId="0" borderId="1" xfId="0" applyNumberFormat="1" applyFont="1" applyBorder="1" applyAlignment="1">
      <alignment horizontal="left" vertical="center"/>
    </xf>
    <xf numFmtId="165" fontId="17" fillId="0" borderId="1" xfId="0" applyFont="1" applyBorder="1" applyAlignment="1">
      <alignment horizontal="left" vertical="center"/>
    </xf>
    <xf numFmtId="165" fontId="14" fillId="0" borderId="1" xfId="0" applyFont="1" applyBorder="1" applyAlignment="1">
      <alignment horizontal="left" vertical="center" wrapText="1"/>
    </xf>
    <xf numFmtId="165" fontId="17" fillId="3" borderId="3" xfId="0" applyFont="1" applyFill="1" applyBorder="1" applyAlignment="1">
      <alignment horizontal="left" vertical="center" wrapText="1"/>
    </xf>
    <xf numFmtId="165" fontId="14" fillId="3" borderId="1" xfId="0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left" vertical="center"/>
    </xf>
    <xf numFmtId="165" fontId="8" fillId="3" borderId="0" xfId="0" applyFont="1" applyFill="1">
      <alignment vertical="center"/>
    </xf>
    <xf numFmtId="165" fontId="14" fillId="0" borderId="2" xfId="0" applyFont="1" applyBorder="1">
      <alignment vertical="center"/>
    </xf>
    <xf numFmtId="165" fontId="14" fillId="0" borderId="8" xfId="0" applyFont="1" applyBorder="1">
      <alignment vertical="center"/>
    </xf>
    <xf numFmtId="165" fontId="14" fillId="0" borderId="2" xfId="0" quotePrefix="1" applyFont="1" applyBorder="1">
      <alignment vertical="center"/>
    </xf>
    <xf numFmtId="165" fontId="14" fillId="0" borderId="2" xfId="0" quotePrefix="1" applyFont="1" applyBorder="1" applyAlignment="1">
      <alignment horizontal="left" vertical="center"/>
    </xf>
    <xf numFmtId="165" fontId="17" fillId="2" borderId="1" xfId="0" applyFont="1" applyFill="1" applyBorder="1" applyAlignment="1">
      <alignment horizontal="left" vertical="center" wrapText="1"/>
    </xf>
    <xf numFmtId="165" fontId="17" fillId="0" borderId="1" xfId="0" applyFont="1" applyBorder="1">
      <alignment vertical="center"/>
    </xf>
    <xf numFmtId="165" fontId="17" fillId="3" borderId="1" xfId="0" applyFont="1" applyFill="1" applyBorder="1" applyAlignment="1">
      <alignment horizontal="left" vertical="center" wrapText="1"/>
    </xf>
    <xf numFmtId="165" fontId="23" fillId="0" borderId="1" xfId="0" applyFont="1" applyBorder="1">
      <alignment vertical="center"/>
    </xf>
    <xf numFmtId="165" fontId="24" fillId="0" borderId="1" xfId="0" applyFont="1" applyBorder="1">
      <alignment vertical="center"/>
    </xf>
    <xf numFmtId="165" fontId="17" fillId="0" borderId="1" xfId="0" applyFont="1" applyBorder="1" applyAlignment="1">
      <alignment vertical="center" wrapText="1"/>
    </xf>
    <xf numFmtId="165" fontId="16" fillId="0" borderId="1" xfId="1" applyNumberFormat="1" applyFont="1" applyBorder="1" applyAlignment="1" applyProtection="1">
      <alignment horizontal="left" vertical="center"/>
    </xf>
    <xf numFmtId="165" fontId="17" fillId="2" borderId="1" xfId="0" applyFont="1" applyFill="1" applyBorder="1" applyAlignment="1">
      <alignment vertical="center" wrapText="1"/>
    </xf>
    <xf numFmtId="165" fontId="16" fillId="0" borderId="2" xfId="1" applyNumberFormat="1" applyFont="1" applyBorder="1" applyAlignment="1" applyProtection="1">
      <alignment horizontal="left" vertical="center"/>
    </xf>
    <xf numFmtId="165" fontId="16" fillId="0" borderId="1" xfId="1" applyNumberFormat="1" applyFont="1" applyBorder="1" applyAlignment="1" applyProtection="1">
      <alignment horizontal="left" vertical="center" wrapText="1"/>
    </xf>
    <xf numFmtId="165" fontId="16" fillId="3" borderId="2" xfId="1" applyNumberFormat="1" applyFont="1" applyFill="1" applyBorder="1" applyAlignment="1" applyProtection="1">
      <alignment horizontal="left" vertical="center" wrapText="1"/>
    </xf>
    <xf numFmtId="166" fontId="14" fillId="0" borderId="1" xfId="0" applyNumberFormat="1" applyFont="1" applyBorder="1">
      <alignment vertical="center"/>
    </xf>
    <xf numFmtId="49" fontId="16" fillId="0" borderId="1" xfId="1" applyNumberFormat="1" applyFont="1" applyBorder="1" applyAlignment="1" applyProtection="1">
      <alignment horizontal="left" vertical="center"/>
    </xf>
    <xf numFmtId="49" fontId="16" fillId="0" borderId="1" xfId="1" applyNumberFormat="1" applyFont="1" applyBorder="1" applyAlignment="1" applyProtection="1">
      <alignment horizontal="left" vertical="center" wrapText="1"/>
    </xf>
    <xf numFmtId="167" fontId="14" fillId="0" borderId="1" xfId="0" applyNumberFormat="1" applyFont="1" applyBorder="1" applyAlignment="1">
      <alignment horizontal="left" vertical="center"/>
    </xf>
    <xf numFmtId="167" fontId="14" fillId="0" borderId="0" xfId="0" applyNumberFormat="1" applyFont="1" applyBorder="1" applyAlignment="1">
      <alignment horizontal="left" vertical="center"/>
    </xf>
    <xf numFmtId="167" fontId="17" fillId="0" borderId="1" xfId="0" applyNumberFormat="1" applyFont="1" applyBorder="1" applyAlignment="1">
      <alignment horizontal="left" vertical="center"/>
    </xf>
    <xf numFmtId="167" fontId="14" fillId="0" borderId="3" xfId="0" applyNumberFormat="1" applyFont="1" applyBorder="1" applyAlignment="1">
      <alignment horizontal="left" vertical="center"/>
    </xf>
    <xf numFmtId="167" fontId="14" fillId="0" borderId="2" xfId="0" applyNumberFormat="1" applyFont="1" applyBorder="1" applyAlignment="1">
      <alignment horizontal="left" vertical="center"/>
    </xf>
    <xf numFmtId="167" fontId="14" fillId="0" borderId="8" xfId="0" applyNumberFormat="1" applyFont="1" applyBorder="1" applyAlignment="1">
      <alignment horizontal="left" vertical="center"/>
    </xf>
    <xf numFmtId="165" fontId="2" fillId="0" borderId="1" xfId="0" applyFont="1" applyBorder="1">
      <alignment vertical="center"/>
    </xf>
    <xf numFmtId="167" fontId="14" fillId="0" borderId="2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0" fontId="14" fillId="0" borderId="3" xfId="0" applyNumberFormat="1" applyFont="1" applyBorder="1" applyAlignment="1">
      <alignment horizontal="left" vertical="center"/>
    </xf>
    <xf numFmtId="0" fontId="14" fillId="0" borderId="2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4" fillId="3" borderId="1" xfId="0" applyNumberFormat="1" applyFont="1" applyFill="1" applyBorder="1" applyAlignment="1">
      <alignment vertical="center" wrapText="1"/>
    </xf>
    <xf numFmtId="0" fontId="0" fillId="0" borderId="0" xfId="0" applyNumberFormat="1" applyAlignment="1"/>
    <xf numFmtId="0" fontId="1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16" fillId="0" borderId="1" xfId="1" applyNumberFormat="1" applyFont="1" applyBorder="1" applyAlignment="1" applyProtection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5" fontId="14" fillId="0" borderId="1" xfId="0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5" fontId="8" fillId="0" borderId="0" xfId="0" applyFont="1" applyAlignment="1">
      <alignment horizontal="left"/>
    </xf>
    <xf numFmtId="165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66" fontId="14" fillId="0" borderId="1" xfId="0" applyNumberFormat="1" applyFont="1" applyBorder="1" applyAlignment="1">
      <alignment vertical="center"/>
    </xf>
    <xf numFmtId="165" fontId="16" fillId="0" borderId="2" xfId="1" applyNumberFormat="1" applyFont="1" applyBorder="1" applyAlignment="1" applyProtection="1">
      <alignment horizontal="left" vertical="center" wrapText="1"/>
    </xf>
    <xf numFmtId="165" fontId="14" fillId="0" borderId="1" xfId="0" applyFont="1" applyBorder="1" applyAlignment="1">
      <alignment horizontal="left" vertical="top" wrapText="1"/>
    </xf>
    <xf numFmtId="165" fontId="14" fillId="0" borderId="0" xfId="0" quotePrefix="1" applyFont="1" applyBorder="1" applyAlignment="1">
      <alignment horizontal="left" vertical="center"/>
    </xf>
    <xf numFmtId="165" fontId="14" fillId="0" borderId="9" xfId="0" applyFont="1" applyBorder="1">
      <alignment vertical="center"/>
    </xf>
    <xf numFmtId="0" fontId="14" fillId="0" borderId="9" xfId="0" applyNumberFormat="1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 vertical="center"/>
    </xf>
    <xf numFmtId="0" fontId="17" fillId="4" borderId="11" xfId="0" applyNumberFormat="1" applyFont="1" applyFill="1" applyBorder="1" applyAlignment="1" applyProtection="1">
      <alignment horizontal="center"/>
      <protection locked="0"/>
    </xf>
    <xf numFmtId="0" fontId="17" fillId="4" borderId="1" xfId="0" applyNumberFormat="1" applyFont="1" applyFill="1" applyBorder="1" applyAlignment="1" applyProtection="1">
      <alignment horizontal="center"/>
      <protection locked="0"/>
    </xf>
    <xf numFmtId="0" fontId="17" fillId="5" borderId="1" xfId="0" applyNumberFormat="1" applyFont="1" applyFill="1" applyBorder="1" applyAlignment="1" applyProtection="1">
      <alignment horizontal="center" vertical="center"/>
      <protection locked="0"/>
    </xf>
    <xf numFmtId="0" fontId="14" fillId="2" borderId="1" xfId="0" applyNumberFormat="1" applyFont="1" applyFill="1" applyBorder="1">
      <alignment vertical="center"/>
    </xf>
    <xf numFmtId="0" fontId="14" fillId="0" borderId="1" xfId="0" applyNumberFormat="1" applyFont="1" applyFill="1" applyBorder="1">
      <alignment vertical="center"/>
    </xf>
    <xf numFmtId="165" fontId="20" fillId="2" borderId="1" xfId="0" applyFont="1" applyFill="1" applyBorder="1" applyAlignment="1">
      <alignment horizontal="left" vertical="center" wrapText="1"/>
    </xf>
    <xf numFmtId="165" fontId="20" fillId="2" borderId="1" xfId="0" applyFont="1" applyFill="1" applyBorder="1" applyAlignment="1">
      <alignment vertical="center" wrapText="1"/>
    </xf>
    <xf numFmtId="165" fontId="20" fillId="2" borderId="2" xfId="0" applyFont="1" applyFill="1" applyBorder="1" applyAlignment="1">
      <alignment horizontal="left" vertical="center" wrapText="1"/>
    </xf>
    <xf numFmtId="165" fontId="14" fillId="0" borderId="3" xfId="0" applyFont="1" applyBorder="1" applyAlignment="1">
      <alignment vertical="center" wrapText="1"/>
    </xf>
    <xf numFmtId="165" fontId="14" fillId="0" borderId="3" xfId="0" quotePrefix="1" applyFont="1" applyBorder="1" applyAlignment="1">
      <alignment horizontal="left" vertical="center"/>
    </xf>
    <xf numFmtId="0" fontId="30" fillId="0" borderId="1" xfId="0" applyNumberFormat="1" applyFont="1" applyBorder="1" applyAlignment="1">
      <alignment horizontal="center" vertical="center"/>
    </xf>
    <xf numFmtId="165" fontId="17" fillId="0" borderId="1" xfId="0" applyFont="1" applyFill="1" applyBorder="1" applyAlignment="1">
      <alignment horizontal="left" vertical="top" wrapText="1"/>
    </xf>
    <xf numFmtId="165" fontId="14" fillId="0" borderId="0" xfId="0" applyFont="1" applyAlignment="1">
      <alignment vertical="top"/>
    </xf>
    <xf numFmtId="165" fontId="17" fillId="2" borderId="1" xfId="0" applyFont="1" applyFill="1" applyBorder="1" applyAlignment="1">
      <alignment horizontal="left" vertical="top" wrapText="1"/>
    </xf>
    <xf numFmtId="166" fontId="14" fillId="0" borderId="1" xfId="0" applyNumberFormat="1" applyFont="1" applyFill="1" applyBorder="1">
      <alignment vertical="center"/>
    </xf>
    <xf numFmtId="0" fontId="16" fillId="0" borderId="2" xfId="1" applyNumberFormat="1" applyFont="1" applyBorder="1" applyAlignment="1" applyProtection="1">
      <alignment horizontal="center" vertical="center"/>
    </xf>
    <xf numFmtId="165" fontId="17" fillId="2" borderId="2" xfId="0" applyFont="1" applyFill="1" applyBorder="1" applyAlignment="1">
      <alignment horizontal="left" vertical="center" wrapText="1"/>
    </xf>
    <xf numFmtId="165" fontId="17" fillId="2" borderId="3" xfId="0" applyFont="1" applyFill="1" applyBorder="1" applyAlignment="1">
      <alignment horizontal="left" vertical="center" wrapText="1"/>
    </xf>
    <xf numFmtId="165" fontId="14" fillId="0" borderId="2" xfId="0" applyFont="1" applyBorder="1" applyAlignment="1">
      <alignment horizontal="left" vertical="center"/>
    </xf>
    <xf numFmtId="165" fontId="14" fillId="0" borderId="3" xfId="0" applyFont="1" applyBorder="1" applyAlignment="1">
      <alignment horizontal="left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165" fontId="17" fillId="2" borderId="4" xfId="0" applyFont="1" applyFill="1" applyBorder="1" applyAlignment="1">
      <alignment horizontal="left" vertical="center" wrapText="1"/>
    </xf>
    <xf numFmtId="165" fontId="14" fillId="0" borderId="2" xfId="0" applyFont="1" applyBorder="1" applyAlignment="1">
      <alignment horizontal="left" vertical="center" wrapText="1"/>
    </xf>
    <xf numFmtId="165" fontId="14" fillId="2" borderId="2" xfId="0" applyFont="1" applyFill="1" applyBorder="1" applyAlignment="1">
      <alignment vertical="center" wrapText="1"/>
    </xf>
    <xf numFmtId="165" fontId="14" fillId="2" borderId="3" xfId="0" applyFont="1" applyFill="1" applyBorder="1" applyAlignment="1">
      <alignment vertical="center" wrapText="1"/>
    </xf>
    <xf numFmtId="165" fontId="7" fillId="2" borderId="6" xfId="0" applyFont="1" applyFill="1" applyBorder="1" applyAlignment="1"/>
    <xf numFmtId="165" fontId="7" fillId="2" borderId="7" xfId="0" applyFont="1" applyFill="1" applyBorder="1" applyAlignment="1"/>
    <xf numFmtId="165" fontId="12" fillId="0" borderId="1" xfId="0" applyFont="1" applyBorder="1" applyAlignment="1">
      <alignment vertical="center"/>
    </xf>
    <xf numFmtId="165" fontId="6" fillId="0" borderId="1" xfId="0" applyFont="1" applyBorder="1" applyAlignment="1">
      <alignment vertical="center"/>
    </xf>
    <xf numFmtId="165" fontId="14" fillId="3" borderId="1" xfId="0" applyFont="1" applyFill="1" applyBorder="1" applyAlignment="1">
      <alignment vertical="center"/>
    </xf>
    <xf numFmtId="165" fontId="14" fillId="0" borderId="2" xfId="0" applyFont="1" applyBorder="1" applyAlignment="1">
      <alignment vertical="center"/>
    </xf>
    <xf numFmtId="165" fontId="14" fillId="0" borderId="2" xfId="0" applyFont="1" applyBorder="1" applyAlignment="1">
      <alignment vertical="center" wrapText="1"/>
    </xf>
    <xf numFmtId="165" fontId="14" fillId="0" borderId="3" xfId="0" applyFont="1" applyBorder="1" applyAlignment="1">
      <alignment vertical="center"/>
    </xf>
    <xf numFmtId="165" fontId="17" fillId="2" borderId="2" xfId="0" applyFont="1" applyFill="1" applyBorder="1" applyAlignment="1">
      <alignment vertical="center" wrapText="1"/>
    </xf>
    <xf numFmtId="165" fontId="17" fillId="2" borderId="3" xfId="0" applyFont="1" applyFill="1" applyBorder="1" applyAlignment="1">
      <alignment vertical="center" wrapText="1"/>
    </xf>
    <xf numFmtId="165" fontId="17" fillId="2" borderId="4" xfId="0" applyFont="1" applyFill="1" applyBorder="1" applyAlignment="1">
      <alignment vertical="center" wrapText="1"/>
    </xf>
    <xf numFmtId="165" fontId="14" fillId="0" borderId="4" xfId="0" applyFont="1" applyBorder="1" applyAlignment="1">
      <alignment vertical="center" wrapText="1"/>
    </xf>
    <xf numFmtId="165" fontId="14" fillId="0" borderId="4" xfId="0" applyFont="1" applyBorder="1" applyAlignment="1">
      <alignment vertical="center"/>
    </xf>
    <xf numFmtId="165" fontId="17" fillId="0" borderId="2" xfId="0" applyFont="1" applyBorder="1" applyAlignment="1">
      <alignment vertical="center"/>
    </xf>
    <xf numFmtId="165" fontId="17" fillId="0" borderId="3" xfId="0" applyFont="1" applyBorder="1" applyAlignment="1">
      <alignment vertical="center"/>
    </xf>
    <xf numFmtId="165" fontId="16" fillId="0" borderId="2" xfId="0" applyFont="1" applyBorder="1" applyAlignment="1">
      <alignment vertical="center" wrapText="1"/>
    </xf>
    <xf numFmtId="49" fontId="14" fillId="0" borderId="3" xfId="0" applyNumberFormat="1" applyFont="1" applyBorder="1" applyAlignment="1">
      <alignment vertical="center"/>
    </xf>
    <xf numFmtId="0" fontId="20" fillId="2" borderId="2" xfId="0" applyNumberFormat="1" applyFont="1" applyFill="1" applyBorder="1" applyAlignment="1">
      <alignment vertical="center" wrapText="1"/>
    </xf>
    <xf numFmtId="165" fontId="14" fillId="0" borderId="2" xfId="0" quotePrefix="1" applyFont="1" applyBorder="1" applyAlignment="1">
      <alignment vertical="center" wrapText="1"/>
    </xf>
    <xf numFmtId="0" fontId="20" fillId="2" borderId="3" xfId="0" applyNumberFormat="1" applyFont="1" applyFill="1" applyBorder="1" applyAlignment="1">
      <alignment vertical="center" wrapText="1"/>
    </xf>
    <xf numFmtId="165" fontId="14" fillId="0" borderId="3" xfId="0" quotePrefix="1" applyFont="1" applyBorder="1" applyAlignment="1">
      <alignment vertical="center" wrapText="1"/>
    </xf>
    <xf numFmtId="165" fontId="14" fillId="2" borderId="4" xfId="0" applyFont="1" applyFill="1" applyBorder="1" applyAlignment="1">
      <alignment vertical="center" wrapText="1"/>
    </xf>
    <xf numFmtId="165" fontId="23" fillId="0" borderId="3" xfId="0" quotePrefix="1" applyFont="1" applyBorder="1" applyAlignment="1">
      <alignment vertical="center"/>
    </xf>
    <xf numFmtId="165" fontId="10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165" fontId="14" fillId="3" borderId="1" xfId="0" applyFont="1" applyFill="1" applyBorder="1" applyAlignment="1">
      <alignment horizontal="center" vertical="center" wrapText="1"/>
    </xf>
    <xf numFmtId="165" fontId="14" fillId="3" borderId="1" xfId="0" applyFont="1" applyFill="1" applyBorder="1" applyAlignment="1">
      <alignment horizontal="center" vertical="center"/>
    </xf>
    <xf numFmtId="0" fontId="16" fillId="0" borderId="3" xfId="1" applyNumberFormat="1" applyFont="1" applyBorder="1" applyAlignment="1" applyProtection="1">
      <alignment horizontal="center" vertical="center"/>
    </xf>
    <xf numFmtId="165" fontId="7" fillId="2" borderId="5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165" fontId="10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7" fillId="5" borderId="1" xfId="2" applyNumberFormat="1" applyFont="1" applyFill="1" applyBorder="1" applyAlignment="1" applyProtection="1">
      <alignment horizontal="center" vertical="center"/>
      <protection locked="0"/>
    </xf>
    <xf numFmtId="165" fontId="17" fillId="0" borderId="2" xfId="0" applyFont="1" applyBorder="1" applyAlignment="1">
      <alignment vertical="center" wrapText="1"/>
    </xf>
    <xf numFmtId="165" fontId="17" fillId="2" borderId="2" xfId="0" applyFont="1" applyFill="1" applyBorder="1">
      <alignment vertical="center"/>
    </xf>
    <xf numFmtId="165" fontId="16" fillId="0" borderId="3" xfId="1" applyNumberFormat="1" applyFont="1" applyBorder="1" applyAlignment="1" applyProtection="1">
      <alignment horizontal="left" vertical="center" wrapText="1"/>
    </xf>
    <xf numFmtId="0" fontId="20" fillId="2" borderId="1" xfId="0" applyNumberFormat="1" applyFont="1" applyFill="1" applyBorder="1" applyAlignment="1">
      <alignment vertical="center" wrapText="1"/>
    </xf>
    <xf numFmtId="165" fontId="16" fillId="0" borderId="8" xfId="1" applyNumberFormat="1" applyFont="1" applyBorder="1" applyAlignment="1" applyProtection="1">
      <alignment horizontal="left" vertical="center" wrapText="1"/>
    </xf>
    <xf numFmtId="165" fontId="20" fillId="2" borderId="4" xfId="0" applyFont="1" applyFill="1" applyBorder="1" applyAlignment="1">
      <alignment horizontal="left" vertical="center" wrapText="1"/>
    </xf>
    <xf numFmtId="165" fontId="17" fillId="0" borderId="2" xfId="0" applyFont="1" applyBorder="1">
      <alignment vertical="center"/>
    </xf>
    <xf numFmtId="165" fontId="14" fillId="3" borderId="0" xfId="0" applyFont="1" applyFill="1" applyBorder="1" applyAlignment="1">
      <alignment vertical="center" wrapText="1"/>
    </xf>
    <xf numFmtId="165" fontId="14" fillId="0" borderId="3" xfId="0" applyFont="1" applyBorder="1" applyAlignment="1">
      <alignment horizontal="left" vertical="center" wrapText="1"/>
    </xf>
    <xf numFmtId="165" fontId="20" fillId="2" borderId="2" xfId="0" applyFont="1" applyFill="1" applyBorder="1" applyAlignment="1">
      <alignment vertical="center" wrapText="1"/>
    </xf>
    <xf numFmtId="165" fontId="10" fillId="0" borderId="2" xfId="0" applyFont="1" applyFill="1" applyBorder="1" applyAlignment="1">
      <alignment horizontal="left" vertical="top" wrapText="1"/>
    </xf>
    <xf numFmtId="165" fontId="14" fillId="0" borderId="0" xfId="0" applyFont="1" applyBorder="1">
      <alignment vertical="center"/>
    </xf>
    <xf numFmtId="165" fontId="14" fillId="0" borderId="1" xfId="0" applyFont="1" applyBorder="1" applyAlignment="1">
      <alignment vertical="center"/>
    </xf>
    <xf numFmtId="165" fontId="16" fillId="0" borderId="1" xfId="0" applyFont="1" applyBorder="1" applyAlignment="1">
      <alignment vertical="center" wrapText="1"/>
    </xf>
    <xf numFmtId="165" fontId="14" fillId="0" borderId="3" xfId="0" applyFont="1" applyBorder="1">
      <alignment vertical="center"/>
    </xf>
    <xf numFmtId="165" fontId="3" fillId="0" borderId="1" xfId="0" applyFont="1" applyBorder="1">
      <alignment vertical="center"/>
    </xf>
    <xf numFmtId="165" fontId="14" fillId="0" borderId="0" xfId="0" applyFont="1" applyBorder="1" applyAlignment="1">
      <alignment vertical="center"/>
    </xf>
    <xf numFmtId="165" fontId="2" fillId="0" borderId="2" xfId="0" applyFont="1" applyBorder="1">
      <alignment vertical="center"/>
    </xf>
    <xf numFmtId="165" fontId="14" fillId="0" borderId="4" xfId="0" applyFont="1" applyBorder="1">
      <alignment vertical="center"/>
    </xf>
    <xf numFmtId="0" fontId="10" fillId="0" borderId="1" xfId="0" applyNumberFormat="1" applyFont="1" applyFill="1" applyBorder="1" applyAlignment="1">
      <alignment horizontal="left" vertical="top" wrapText="1"/>
    </xf>
    <xf numFmtId="165" fontId="14" fillId="0" borderId="0" xfId="0" applyFont="1" applyBorder="1" applyAlignment="1">
      <alignment horizontal="left" vertical="center"/>
    </xf>
    <xf numFmtId="167" fontId="14" fillId="0" borderId="1" xfId="0" applyNumberFormat="1" applyFont="1" applyBorder="1" applyAlignment="1">
      <alignment horizontal="left" vertical="center" wrapText="1"/>
    </xf>
    <xf numFmtId="165" fontId="14" fillId="0" borderId="10" xfId="0" applyFont="1" applyBorder="1" applyAlignment="1">
      <alignment horizontal="left" vertical="center"/>
    </xf>
    <xf numFmtId="167" fontId="17" fillId="0" borderId="3" xfId="0" applyNumberFormat="1" applyFont="1" applyBorder="1" applyAlignment="1">
      <alignment horizontal="left" vertical="center"/>
    </xf>
    <xf numFmtId="165" fontId="23" fillId="0" borderId="2" xfId="0" quotePrefix="1" applyFont="1" applyBorder="1">
      <alignment vertical="center"/>
    </xf>
    <xf numFmtId="165" fontId="14" fillId="0" borderId="4" xfId="0" applyFont="1" applyBorder="1" applyAlignment="1">
      <alignment horizontal="left" vertical="center"/>
    </xf>
    <xf numFmtId="165" fontId="23" fillId="0" borderId="1" xfId="0" quotePrefix="1" applyFont="1" applyBorder="1" applyAlignment="1">
      <alignment vertical="center"/>
    </xf>
    <xf numFmtId="165" fontId="16" fillId="3" borderId="3" xfId="1" applyNumberFormat="1" applyFont="1" applyFill="1" applyBorder="1" applyAlignment="1" applyProtection="1">
      <alignment horizontal="left" vertical="center" wrapText="1"/>
    </xf>
    <xf numFmtId="165" fontId="14" fillId="0" borderId="1" xfId="0" quotePrefix="1" applyFont="1" applyBorder="1" applyAlignment="1">
      <alignment vertical="center" wrapText="1"/>
    </xf>
    <xf numFmtId="49" fontId="14" fillId="0" borderId="4" xfId="0" applyNumberFormat="1" applyFont="1" applyBorder="1" applyAlignment="1">
      <alignment horizontal="left" vertical="center"/>
    </xf>
    <xf numFmtId="165" fontId="14" fillId="0" borderId="0" xfId="0" applyFont="1" applyBorder="1" applyAlignment="1">
      <alignment horizontal="left" vertical="center" wrapText="1"/>
    </xf>
    <xf numFmtId="49" fontId="16" fillId="0" borderId="1" xfId="1" applyNumberFormat="1" applyFont="1" applyBorder="1" applyAlignment="1" applyProtection="1">
      <alignment vertical="center"/>
    </xf>
    <xf numFmtId="49" fontId="14" fillId="0" borderId="1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center" vertical="center"/>
    </xf>
    <xf numFmtId="165" fontId="14" fillId="0" borderId="0" xfId="0" applyFont="1" applyBorder="1" applyAlignment="1">
      <alignment vertical="center" wrapText="1"/>
    </xf>
    <xf numFmtId="0" fontId="14" fillId="0" borderId="0" xfId="0" applyNumberFormat="1" applyFont="1" applyBorder="1">
      <alignment vertical="center"/>
    </xf>
    <xf numFmtId="0" fontId="14" fillId="2" borderId="0" xfId="0" applyNumberFormat="1" applyFont="1" applyFill="1" applyBorder="1">
      <alignment vertical="center"/>
    </xf>
    <xf numFmtId="166" fontId="14" fillId="0" borderId="0" xfId="0" applyNumberFormat="1" applyFont="1" applyBorder="1">
      <alignment vertical="center"/>
    </xf>
  </cellXfs>
  <cellStyles count="4">
    <cellStyle name="Normal 3" xfId="1"/>
    <cellStyle name="Normal 3 2" xfId="3"/>
    <cellStyle name="常规" xfId="0" builtinId="0"/>
    <cellStyle name="常规 2" xfId="2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841942</xdr:colOff>
      <xdr:row>239</xdr:row>
      <xdr:rowOff>0</xdr:rowOff>
    </xdr:from>
    <xdr:to>
      <xdr:col>1</xdr:col>
      <xdr:colOff>2474799</xdr:colOff>
      <xdr:row>239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289617" y="70923150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858951</xdr:colOff>
      <xdr:row>241</xdr:row>
      <xdr:rowOff>0</xdr:rowOff>
    </xdr:from>
    <xdr:to>
      <xdr:col>1</xdr:col>
      <xdr:colOff>2491808</xdr:colOff>
      <xdr:row>241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1380350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17009</xdr:colOff>
      <xdr:row>238</xdr:row>
      <xdr:rowOff>280647</xdr:rowOff>
    </xdr:from>
    <xdr:to>
      <xdr:col>10</xdr:col>
      <xdr:colOff>586808</xdr:colOff>
      <xdr:row>238</xdr:row>
      <xdr:rowOff>280647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41434" y="70918047"/>
          <a:ext cx="153182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16328</xdr:colOff>
      <xdr:row>240</xdr:row>
      <xdr:rowOff>262959</xdr:rowOff>
    </xdr:from>
    <xdr:to>
      <xdr:col>10</xdr:col>
      <xdr:colOff>586127</xdr:colOff>
      <xdr:row>240</xdr:row>
      <xdr:rowOff>262959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940753" y="71367084"/>
          <a:ext cx="153182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242</xdr:row>
          <xdr:rowOff>0</xdr:rowOff>
        </xdr:from>
        <xdr:to>
          <xdr:col>3</xdr:col>
          <xdr:colOff>47625</xdr:colOff>
          <xdr:row>243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48576"/>
  <sheetViews>
    <sheetView tabSelected="1" view="pageLayout" topLeftCell="A226" zoomScaleNormal="100" workbookViewId="0">
      <selection activeCell="A231" sqref="A231"/>
    </sheetView>
  </sheetViews>
  <sheetFormatPr defaultColWidth="15.140625" defaultRowHeight="14.25"/>
  <cols>
    <col min="1" max="1" width="12.140625" style="64" customWidth="1"/>
    <col min="2" max="2" width="42.42578125" style="3" customWidth="1"/>
    <col min="3" max="3" width="12.140625" style="3" customWidth="1"/>
    <col min="4" max="4" width="14.140625" style="2" customWidth="1"/>
    <col min="5" max="5" width="13.5703125" style="2" customWidth="1"/>
    <col min="6" max="6" width="6.7109375" style="2" customWidth="1"/>
    <col min="7" max="7" width="7" style="53" customWidth="1"/>
    <col min="8" max="8" width="14.42578125" style="53" customWidth="1"/>
    <col min="9" max="9" width="16.85546875" style="54" customWidth="1"/>
    <col min="10" max="10" width="17.7109375" style="54" customWidth="1"/>
    <col min="11" max="11" width="16.7109375" style="3" customWidth="1"/>
    <col min="12" max="12" width="12.85546875" style="3" customWidth="1"/>
    <col min="13" max="16384" width="15.140625" style="3"/>
  </cols>
  <sheetData>
    <row r="1" spans="1:11" s="5" customFormat="1" ht="34.5" customHeight="1" thickTop="1" thickBot="1">
      <c r="A1" s="134" t="s">
        <v>543</v>
      </c>
      <c r="B1" s="106"/>
      <c r="C1" s="106"/>
      <c r="D1" s="106"/>
      <c r="E1" s="106"/>
      <c r="F1" s="107"/>
      <c r="G1" s="56"/>
      <c r="H1" s="56"/>
      <c r="I1" s="108" t="s">
        <v>208</v>
      </c>
      <c r="J1" s="109"/>
      <c r="K1" s="6"/>
    </row>
    <row r="2" spans="1:11" s="22" customFormat="1" ht="20.25" customHeight="1" thickTop="1">
      <c r="A2" s="131" t="s">
        <v>538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6.5" customHeight="1">
      <c r="A3" s="132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 s="1" customFormat="1" ht="40.5" customHeight="1">
      <c r="A4" s="89" t="s">
        <v>573</v>
      </c>
      <c r="B4" s="9" t="s">
        <v>567</v>
      </c>
      <c r="C4" s="8" t="s">
        <v>1</v>
      </c>
      <c r="D4" s="8" t="s">
        <v>2</v>
      </c>
      <c r="E4" s="8" t="s">
        <v>118</v>
      </c>
      <c r="F4" s="9" t="s">
        <v>206</v>
      </c>
      <c r="G4" s="59" t="s">
        <v>0</v>
      </c>
      <c r="H4" s="49" t="s">
        <v>6</v>
      </c>
      <c r="I4" s="59" t="s">
        <v>57</v>
      </c>
      <c r="J4" s="59" t="s">
        <v>15</v>
      </c>
      <c r="K4" s="9" t="s">
        <v>14</v>
      </c>
    </row>
    <row r="5" spans="1:11" ht="18.600000000000001" customHeight="1">
      <c r="A5" s="63">
        <v>1</v>
      </c>
      <c r="B5" s="11" t="s">
        <v>433</v>
      </c>
      <c r="C5" s="12"/>
      <c r="D5" s="10"/>
      <c r="E5" s="10" t="s">
        <v>119</v>
      </c>
      <c r="F5" s="13" t="s">
        <v>4</v>
      </c>
      <c r="G5" s="50"/>
      <c r="H5" s="50"/>
      <c r="I5" s="60">
        <v>1E-4</v>
      </c>
      <c r="J5" s="82"/>
      <c r="K5" s="38" t="str">
        <f>IF(J5="","ND",J5*I5)</f>
        <v>ND</v>
      </c>
    </row>
    <row r="6" spans="1:11" ht="18.600000000000001" customHeight="1">
      <c r="A6" s="63">
        <v>1</v>
      </c>
      <c r="B6" s="11" t="s">
        <v>546</v>
      </c>
      <c r="C6" s="12"/>
      <c r="D6" s="10"/>
      <c r="E6" s="13" t="s">
        <v>544</v>
      </c>
      <c r="F6" s="13" t="s">
        <v>516</v>
      </c>
      <c r="G6" s="50"/>
      <c r="H6" s="50"/>
      <c r="I6" s="60">
        <v>1E-4</v>
      </c>
      <c r="J6" s="83"/>
      <c r="K6" s="38" t="str">
        <f>IF(J6="","ND",J6*I6)</f>
        <v>ND</v>
      </c>
    </row>
    <row r="7" spans="1:11" ht="18.600000000000001" customHeight="1">
      <c r="A7" s="63">
        <v>2</v>
      </c>
      <c r="B7" s="11" t="s">
        <v>434</v>
      </c>
      <c r="C7" s="12"/>
      <c r="D7" s="10"/>
      <c r="E7" s="10" t="s">
        <v>120</v>
      </c>
      <c r="F7" s="13" t="s">
        <v>4</v>
      </c>
      <c r="G7" s="50"/>
      <c r="H7" s="50"/>
      <c r="I7" s="60">
        <v>1E-4</v>
      </c>
      <c r="J7" s="82"/>
      <c r="K7" s="38" t="str">
        <f>IF(J7="","ND",J7*I7)</f>
        <v>ND</v>
      </c>
    </row>
    <row r="8" spans="1:11" ht="18.600000000000001" customHeight="1">
      <c r="A8" s="63">
        <v>2</v>
      </c>
      <c r="B8" s="14" t="s">
        <v>568</v>
      </c>
      <c r="C8" s="12"/>
      <c r="D8" s="50">
        <v>596.1</v>
      </c>
      <c r="E8" s="13" t="s">
        <v>570</v>
      </c>
      <c r="F8" s="13" t="s">
        <v>569</v>
      </c>
      <c r="G8" s="50">
        <v>2</v>
      </c>
      <c r="H8" s="50">
        <v>118.7</v>
      </c>
      <c r="I8" s="60">
        <f>D8*100/(G8*H8*1000*1000)</f>
        <v>2.5109519797809606E-4</v>
      </c>
      <c r="J8" s="82">
        <f>'1'!C11</f>
        <v>0</v>
      </c>
      <c r="K8" s="93">
        <f>IF(J8="","ND",J8*I8)</f>
        <v>0</v>
      </c>
    </row>
    <row r="9" spans="1:11" ht="42" customHeight="1">
      <c r="A9" s="63">
        <v>3</v>
      </c>
      <c r="B9" s="11" t="s">
        <v>435</v>
      </c>
      <c r="C9" s="12"/>
      <c r="D9" s="10"/>
      <c r="E9" s="10" t="s">
        <v>121</v>
      </c>
      <c r="F9" s="13" t="s">
        <v>4</v>
      </c>
      <c r="G9" s="50"/>
      <c r="H9" s="50"/>
      <c r="I9" s="60">
        <v>1E-4</v>
      </c>
      <c r="J9" s="82"/>
      <c r="K9" s="38" t="str">
        <f>IF(J9="","ND",J9*I9)</f>
        <v>ND</v>
      </c>
    </row>
    <row r="10" spans="1:11" ht="25.5">
      <c r="A10" s="63">
        <v>4</v>
      </c>
      <c r="B10" s="11" t="s">
        <v>436</v>
      </c>
      <c r="C10" s="12"/>
      <c r="D10" s="10"/>
      <c r="E10" s="10" t="s">
        <v>122</v>
      </c>
      <c r="F10" s="13" t="s">
        <v>4</v>
      </c>
      <c r="G10" s="50"/>
      <c r="H10" s="50"/>
      <c r="I10" s="60">
        <v>1E-4</v>
      </c>
      <c r="J10" s="82"/>
      <c r="K10" s="38" t="str">
        <f>IF(J10="","ND",J10*I10)</f>
        <v>ND</v>
      </c>
    </row>
    <row r="11" spans="1:11" ht="18.600000000000001" customHeight="1">
      <c r="A11" s="63">
        <v>5</v>
      </c>
      <c r="B11" s="11" t="s">
        <v>437</v>
      </c>
      <c r="C11" s="12"/>
      <c r="D11" s="10"/>
      <c r="E11" s="10" t="s">
        <v>123</v>
      </c>
      <c r="F11" s="13" t="s">
        <v>4</v>
      </c>
      <c r="G11" s="50"/>
      <c r="H11" s="50"/>
      <c r="I11" s="60">
        <v>1E-4</v>
      </c>
      <c r="J11" s="82"/>
      <c r="K11" s="38" t="str">
        <f>IF(J11="","ND",J11*I11)</f>
        <v>ND</v>
      </c>
    </row>
    <row r="12" spans="1:11" ht="25.5">
      <c r="A12" s="63">
        <v>5</v>
      </c>
      <c r="B12" s="14" t="s">
        <v>413</v>
      </c>
      <c r="C12" s="12" t="s">
        <v>104</v>
      </c>
      <c r="D12" s="41">
        <v>226.1</v>
      </c>
      <c r="E12" s="16" t="s">
        <v>131</v>
      </c>
      <c r="F12" s="10" t="s">
        <v>3</v>
      </c>
      <c r="G12" s="50">
        <v>1</v>
      </c>
      <c r="H12" s="50">
        <v>74.92</v>
      </c>
      <c r="I12" s="60">
        <f>D12*100/(G12*H12*1000*1000)</f>
        <v>3.0178857447944475E-4</v>
      </c>
      <c r="J12" s="82">
        <f>'1'!C4</f>
        <v>0</v>
      </c>
      <c r="K12" s="38">
        <f>IF(J12="","ND",J12*I12)</f>
        <v>0</v>
      </c>
    </row>
    <row r="13" spans="1:11" ht="18.600000000000001" customHeight="1">
      <c r="A13" s="99">
        <v>6</v>
      </c>
      <c r="B13" s="112" t="s">
        <v>438</v>
      </c>
      <c r="C13" s="23"/>
      <c r="D13" s="10"/>
      <c r="E13" s="97" t="s">
        <v>124</v>
      </c>
      <c r="F13" s="13" t="s">
        <v>4</v>
      </c>
      <c r="G13" s="50"/>
      <c r="H13" s="50"/>
      <c r="I13" s="60">
        <v>1E-4</v>
      </c>
      <c r="J13" s="82"/>
      <c r="K13" s="38" t="str">
        <f>IF(J13="","ND",J13*I13)</f>
        <v>ND</v>
      </c>
    </row>
    <row r="14" spans="1:11" ht="18.600000000000001" customHeight="1">
      <c r="A14" s="100">
        <v>8</v>
      </c>
      <c r="B14" s="87" t="s">
        <v>439</v>
      </c>
      <c r="C14" s="153"/>
      <c r="D14" s="10"/>
      <c r="E14" s="147" t="s">
        <v>197</v>
      </c>
      <c r="F14" s="13" t="s">
        <v>37</v>
      </c>
      <c r="G14" s="50"/>
      <c r="H14" s="50"/>
      <c r="I14" s="60">
        <v>1E-4</v>
      </c>
      <c r="J14" s="82"/>
      <c r="K14" s="38" t="str">
        <f>IF(J14="","ND",J14*I14)</f>
        <v>ND</v>
      </c>
    </row>
    <row r="15" spans="1:11" ht="18.600000000000001" customHeight="1">
      <c r="A15" s="63">
        <v>9</v>
      </c>
      <c r="B15" s="14" t="s">
        <v>32</v>
      </c>
      <c r="C15" s="15" t="s">
        <v>16</v>
      </c>
      <c r="D15" s="41">
        <v>129.84</v>
      </c>
      <c r="E15" s="10" t="s">
        <v>125</v>
      </c>
      <c r="F15" s="10" t="s">
        <v>394</v>
      </c>
      <c r="G15" s="50">
        <v>1</v>
      </c>
      <c r="H15" s="50">
        <v>58.93</v>
      </c>
      <c r="I15" s="60">
        <f>D15*100/(G15*H15*1000*1000)</f>
        <v>2.2032920414050567E-4</v>
      </c>
      <c r="J15" s="82">
        <f>'1'!C8</f>
        <v>0</v>
      </c>
      <c r="K15" s="38">
        <f>IF(J15="","ND",J15*I15)</f>
        <v>0</v>
      </c>
    </row>
    <row r="16" spans="1:11" ht="18.600000000000001" customHeight="1">
      <c r="A16" s="99">
        <v>10</v>
      </c>
      <c r="B16" s="104" t="s">
        <v>33</v>
      </c>
      <c r="C16" s="111" t="s">
        <v>17</v>
      </c>
      <c r="D16" s="41">
        <v>298</v>
      </c>
      <c r="E16" s="112" t="s">
        <v>196</v>
      </c>
      <c r="F16" s="10" t="s">
        <v>395</v>
      </c>
      <c r="G16" s="50">
        <v>2</v>
      </c>
      <c r="H16" s="50">
        <v>52</v>
      </c>
      <c r="I16" s="60">
        <f>D16*100/(G16*H16*1000*1000)</f>
        <v>2.8653846153846156E-4</v>
      </c>
      <c r="J16" s="82">
        <f>'1'!C6</f>
        <v>0</v>
      </c>
      <c r="K16" s="38">
        <f>IF(J16="","ND",J16*I16)</f>
        <v>0</v>
      </c>
    </row>
    <row r="17" spans="1:11" ht="18.600000000000001" customHeight="1">
      <c r="A17" s="100">
        <v>10</v>
      </c>
      <c r="B17" s="105"/>
      <c r="C17" s="113"/>
      <c r="D17" s="41">
        <v>298</v>
      </c>
      <c r="E17" s="87"/>
      <c r="F17" s="10" t="s">
        <v>7</v>
      </c>
      <c r="G17" s="50">
        <v>2</v>
      </c>
      <c r="H17" s="50">
        <v>22.99</v>
      </c>
      <c r="I17" s="60">
        <f>D17*100/(G17*H17*1000*1000)</f>
        <v>6.4810787298825577E-4</v>
      </c>
      <c r="J17" s="82">
        <f>'1'!C17</f>
        <v>0</v>
      </c>
      <c r="K17" s="38">
        <f>IF(J17="","ND",J17*I17)</f>
        <v>0</v>
      </c>
    </row>
    <row r="18" spans="1:11" ht="18.600000000000001" customHeight="1">
      <c r="A18" s="63">
        <v>10</v>
      </c>
      <c r="B18" s="11" t="s">
        <v>440</v>
      </c>
      <c r="C18" s="12"/>
      <c r="D18" s="41"/>
      <c r="E18" s="10" t="s">
        <v>126</v>
      </c>
      <c r="F18" s="13" t="s">
        <v>4</v>
      </c>
      <c r="G18" s="50"/>
      <c r="H18" s="50"/>
      <c r="I18" s="60">
        <v>1E-4</v>
      </c>
      <c r="J18" s="82"/>
      <c r="K18" s="38" t="str">
        <f>IF(J18="","ND",J18*I18)</f>
        <v>ND</v>
      </c>
    </row>
    <row r="19" spans="1:11" ht="18.600000000000001" customHeight="1">
      <c r="A19" s="63">
        <v>12</v>
      </c>
      <c r="B19" s="34" t="s">
        <v>441</v>
      </c>
      <c r="C19" s="151" t="s">
        <v>102</v>
      </c>
      <c r="D19" s="41">
        <v>347.1</v>
      </c>
      <c r="E19" s="151" t="s">
        <v>127</v>
      </c>
      <c r="F19" s="10" t="s">
        <v>338</v>
      </c>
      <c r="G19" s="50">
        <v>1</v>
      </c>
      <c r="H19" s="50">
        <v>207.2</v>
      </c>
      <c r="I19" s="60">
        <f>D19*100/(G19*H19*1000*1000)</f>
        <v>1.6751930501930501E-4</v>
      </c>
      <c r="J19" s="82">
        <f>'1'!C7</f>
        <v>0</v>
      </c>
      <c r="K19" s="38">
        <f>IF(J19="","ND",J19*I19)</f>
        <v>0</v>
      </c>
    </row>
    <row r="20" spans="1:11" ht="18.600000000000001" customHeight="1">
      <c r="A20" s="63">
        <v>12</v>
      </c>
      <c r="B20" s="34"/>
      <c r="C20" s="151"/>
      <c r="D20" s="41">
        <v>347.1</v>
      </c>
      <c r="E20" s="151"/>
      <c r="F20" s="10" t="s">
        <v>339</v>
      </c>
      <c r="G20" s="50">
        <v>1</v>
      </c>
      <c r="H20" s="50">
        <v>74.92</v>
      </c>
      <c r="I20" s="60">
        <f>D20*100/(G20*H20*1000*1000)</f>
        <v>4.6329418045915641E-4</v>
      </c>
      <c r="J20" s="82">
        <f>'1'!C4</f>
        <v>0</v>
      </c>
      <c r="K20" s="38">
        <f>IF(J20="","ND",J20*I20)</f>
        <v>0</v>
      </c>
    </row>
    <row r="21" spans="1:11" ht="18.600000000000001" customHeight="1">
      <c r="A21" s="63">
        <v>12</v>
      </c>
      <c r="B21" s="20" t="s">
        <v>442</v>
      </c>
      <c r="C21" s="12" t="s">
        <v>396</v>
      </c>
      <c r="D21" s="41">
        <v>596.12</v>
      </c>
      <c r="E21" s="10" t="s">
        <v>128</v>
      </c>
      <c r="F21" s="13" t="s">
        <v>37</v>
      </c>
      <c r="G21" s="50"/>
      <c r="H21" s="50"/>
      <c r="I21" s="60">
        <v>1E-4</v>
      </c>
      <c r="J21" s="82"/>
      <c r="K21" s="38" t="str">
        <f>IF(J21="","ND",J21*I21)</f>
        <v>ND</v>
      </c>
    </row>
    <row r="22" spans="1:11" ht="18.600000000000001" customHeight="1">
      <c r="A22" s="63">
        <v>13</v>
      </c>
      <c r="B22" s="14" t="s">
        <v>411</v>
      </c>
      <c r="C22" s="12" t="s">
        <v>397</v>
      </c>
      <c r="D22" s="41">
        <v>229.84</v>
      </c>
      <c r="E22" s="10" t="s">
        <v>129</v>
      </c>
      <c r="F22" s="10" t="s">
        <v>71</v>
      </c>
      <c r="G22" s="50">
        <v>2</v>
      </c>
      <c r="H22" s="50">
        <v>74.92</v>
      </c>
      <c r="I22" s="60">
        <f>D22*100/(G22*H22*1000*1000)</f>
        <v>1.5339028296849973E-4</v>
      </c>
      <c r="J22" s="82">
        <f>'1'!C4</f>
        <v>0</v>
      </c>
      <c r="K22" s="38">
        <f>IF(J22="","ND",J22*I22)</f>
        <v>0</v>
      </c>
    </row>
    <row r="23" spans="1:11" ht="18.600000000000001" customHeight="1">
      <c r="A23" s="63">
        <v>14</v>
      </c>
      <c r="B23" s="14" t="s">
        <v>412</v>
      </c>
      <c r="C23" s="12" t="s">
        <v>103</v>
      </c>
      <c r="D23" s="41">
        <v>197.84</v>
      </c>
      <c r="E23" s="10" t="s">
        <v>130</v>
      </c>
      <c r="F23" s="10" t="s">
        <v>3</v>
      </c>
      <c r="G23" s="50">
        <v>2</v>
      </c>
      <c r="H23" s="50">
        <v>74.92</v>
      </c>
      <c r="I23" s="60">
        <f>D23*100/(G23*H23*1000*1000)</f>
        <v>1.3203416978109983E-4</v>
      </c>
      <c r="J23" s="82">
        <f>'1'!C4</f>
        <v>0</v>
      </c>
      <c r="K23" s="38">
        <f>IF(J23="","ND",J23*I23)</f>
        <v>0</v>
      </c>
    </row>
    <row r="24" spans="1:11">
      <c r="A24" s="63">
        <v>16</v>
      </c>
      <c r="B24" s="11" t="s">
        <v>443</v>
      </c>
      <c r="C24" s="12"/>
      <c r="D24" s="41"/>
      <c r="E24" s="10" t="s">
        <v>132</v>
      </c>
      <c r="F24" s="13" t="s">
        <v>4</v>
      </c>
      <c r="G24" s="50"/>
      <c r="H24" s="50"/>
      <c r="I24" s="60">
        <v>1E-4</v>
      </c>
      <c r="J24" s="82"/>
      <c r="K24" s="38" t="str">
        <f>IF(J24="","ND",J24*I24)</f>
        <v>ND</v>
      </c>
    </row>
    <row r="25" spans="1:11" ht="26.25" customHeight="1">
      <c r="A25" s="63">
        <v>17</v>
      </c>
      <c r="B25" s="14" t="s">
        <v>200</v>
      </c>
      <c r="C25" s="12"/>
      <c r="D25" s="41"/>
      <c r="E25" s="10" t="s">
        <v>133</v>
      </c>
      <c r="F25" s="13" t="s">
        <v>4</v>
      </c>
      <c r="G25" s="50"/>
      <c r="H25" s="50"/>
      <c r="I25" s="60">
        <v>1E-4</v>
      </c>
      <c r="J25" s="82"/>
      <c r="K25" s="38" t="str">
        <f>IF(J25="","ND",J25*I25)</f>
        <v>ND</v>
      </c>
    </row>
    <row r="26" spans="1:11" ht="18.600000000000001" customHeight="1">
      <c r="A26" s="63">
        <v>18</v>
      </c>
      <c r="B26" s="14" t="s">
        <v>201</v>
      </c>
      <c r="C26" s="12"/>
      <c r="D26" s="41"/>
      <c r="E26" s="10" t="s">
        <v>134</v>
      </c>
      <c r="F26" s="13" t="s">
        <v>4</v>
      </c>
      <c r="G26" s="50"/>
      <c r="H26" s="50"/>
      <c r="I26" s="60">
        <v>1E-4</v>
      </c>
      <c r="J26" s="82"/>
      <c r="K26" s="38" t="str">
        <f>IF(J26="","ND",J26*I26)</f>
        <v>ND</v>
      </c>
    </row>
    <row r="27" spans="1:11" ht="18.600000000000001" customHeight="1">
      <c r="A27" s="63">
        <v>19</v>
      </c>
      <c r="B27" s="14" t="s">
        <v>202</v>
      </c>
      <c r="C27" s="12"/>
      <c r="D27" s="41"/>
      <c r="E27" s="10" t="s">
        <v>135</v>
      </c>
      <c r="F27" s="13" t="s">
        <v>4</v>
      </c>
      <c r="G27" s="50"/>
      <c r="H27" s="50"/>
      <c r="I27" s="60">
        <v>1E-4</v>
      </c>
      <c r="J27" s="82"/>
      <c r="K27" s="38" t="str">
        <f>IF(J27="","ND",J27*I27)</f>
        <v>ND</v>
      </c>
    </row>
    <row r="28" spans="1:11" ht="18.600000000000001" customHeight="1">
      <c r="A28" s="99">
        <v>20</v>
      </c>
      <c r="B28" s="104" t="s">
        <v>203</v>
      </c>
      <c r="C28" s="23"/>
      <c r="D28" s="41"/>
      <c r="E28" s="97" t="s">
        <v>136</v>
      </c>
      <c r="F28" s="13" t="s">
        <v>4</v>
      </c>
      <c r="G28" s="50"/>
      <c r="H28" s="50"/>
      <c r="I28" s="60">
        <v>1E-4</v>
      </c>
      <c r="J28" s="82"/>
      <c r="K28" s="38" t="str">
        <f>IF(J28="","ND",J28*I28)</f>
        <v>ND</v>
      </c>
    </row>
    <row r="29" spans="1:11" ht="18.600000000000001" customHeight="1">
      <c r="A29" s="100">
        <v>21</v>
      </c>
      <c r="B29" s="105" t="s">
        <v>204</v>
      </c>
      <c r="C29" s="153"/>
      <c r="D29" s="41"/>
      <c r="E29" s="98" t="s">
        <v>137</v>
      </c>
      <c r="F29" s="13" t="s">
        <v>4</v>
      </c>
      <c r="G29" s="50"/>
      <c r="H29" s="50"/>
      <c r="I29" s="60">
        <v>1E-4</v>
      </c>
      <c r="J29" s="82"/>
      <c r="K29" s="38" t="str">
        <f>IF(J29="","ND",J29*I29)</f>
        <v>ND</v>
      </c>
    </row>
    <row r="30" spans="1:11" ht="18.600000000000001" customHeight="1">
      <c r="A30" s="99">
        <v>25</v>
      </c>
      <c r="B30" s="104" t="s">
        <v>34</v>
      </c>
      <c r="C30" s="112" t="s">
        <v>105</v>
      </c>
      <c r="D30" s="41">
        <v>323.18</v>
      </c>
      <c r="E30" s="111" t="s">
        <v>138</v>
      </c>
      <c r="F30" s="10" t="s">
        <v>8</v>
      </c>
      <c r="G30" s="50">
        <v>1</v>
      </c>
      <c r="H30" s="50">
        <v>207.2</v>
      </c>
      <c r="I30" s="60">
        <f>D30*100/(G30*H30*1000*1000)</f>
        <v>1.5597490347490347E-4</v>
      </c>
      <c r="J30" s="82">
        <f>'1'!C7</f>
        <v>0</v>
      </c>
      <c r="K30" s="38">
        <f>IF(J30="","ND",J30*I30)</f>
        <v>0</v>
      </c>
    </row>
    <row r="31" spans="1:11" ht="18.600000000000001" customHeight="1">
      <c r="A31" s="101">
        <v>25</v>
      </c>
      <c r="B31" s="127"/>
      <c r="C31" s="117"/>
      <c r="D31" s="41">
        <v>323.18</v>
      </c>
      <c r="E31" s="118"/>
      <c r="F31" s="10" t="s">
        <v>9</v>
      </c>
      <c r="G31" s="50">
        <v>1</v>
      </c>
      <c r="H31" s="50">
        <v>52</v>
      </c>
      <c r="I31" s="60">
        <f>D31*100/(G31*H31*1000*1000)</f>
        <v>6.2149999999999998E-4</v>
      </c>
      <c r="J31" s="82">
        <f>'1'!C6</f>
        <v>0</v>
      </c>
      <c r="K31" s="38">
        <f>IF(J31="","ND",J31*I31)</f>
        <v>0</v>
      </c>
    </row>
    <row r="32" spans="1:11" ht="18.600000000000001" customHeight="1">
      <c r="A32" s="100">
        <v>25</v>
      </c>
      <c r="B32" s="87" t="s">
        <v>444</v>
      </c>
      <c r="C32" s="153"/>
      <c r="D32" s="41"/>
      <c r="E32" s="98" t="s">
        <v>141</v>
      </c>
      <c r="F32" s="13" t="s">
        <v>37</v>
      </c>
      <c r="G32" s="50"/>
      <c r="H32" s="50"/>
      <c r="I32" s="60">
        <v>1E-4</v>
      </c>
      <c r="J32" s="82"/>
      <c r="K32" s="38" t="str">
        <f>IF(J32="","ND",J32*I32)</f>
        <v>ND</v>
      </c>
    </row>
    <row r="33" spans="1:11" ht="18.600000000000001" customHeight="1">
      <c r="A33" s="99">
        <v>26</v>
      </c>
      <c r="B33" s="114" t="s">
        <v>36</v>
      </c>
      <c r="C33" s="112" t="s">
        <v>107</v>
      </c>
      <c r="D33" s="43">
        <v>323.2</v>
      </c>
      <c r="E33" s="119" t="s">
        <v>140</v>
      </c>
      <c r="F33" s="17" t="s">
        <v>31</v>
      </c>
      <c r="G33" s="57">
        <v>1</v>
      </c>
      <c r="H33" s="57">
        <v>52</v>
      </c>
      <c r="I33" s="60">
        <f>D33*100/(G33*H33*1000*1000)</f>
        <v>6.2153846153846157E-4</v>
      </c>
      <c r="J33" s="82">
        <f>'1'!C6</f>
        <v>0</v>
      </c>
      <c r="K33" s="38">
        <f>IF(J33="","ND",J33*I33)</f>
        <v>0</v>
      </c>
    </row>
    <row r="34" spans="1:11" ht="18.600000000000001" customHeight="1">
      <c r="A34" s="100">
        <v>26</v>
      </c>
      <c r="B34" s="115"/>
      <c r="C34" s="87"/>
      <c r="D34" s="43">
        <v>323.2</v>
      </c>
      <c r="E34" s="120"/>
      <c r="F34" s="17" t="s">
        <v>8</v>
      </c>
      <c r="G34" s="57">
        <v>1</v>
      </c>
      <c r="H34" s="57">
        <v>207.2</v>
      </c>
      <c r="I34" s="60">
        <f>D34*100/(G34*H34*1000*1000)</f>
        <v>1.5598455598455599E-4</v>
      </c>
      <c r="J34" s="82">
        <f>'1'!C7</f>
        <v>0</v>
      </c>
      <c r="K34" s="38">
        <f>IF(J34="","ND",J34*I34)</f>
        <v>0</v>
      </c>
    </row>
    <row r="35" spans="1:11" ht="18.600000000000001" customHeight="1">
      <c r="A35" s="63">
        <v>26</v>
      </c>
      <c r="B35" s="11" t="s">
        <v>445</v>
      </c>
      <c r="C35" s="12"/>
      <c r="D35" s="41"/>
      <c r="E35" s="10" t="s">
        <v>142</v>
      </c>
      <c r="F35" s="13" t="s">
        <v>4</v>
      </c>
      <c r="G35" s="50"/>
      <c r="H35" s="50"/>
      <c r="I35" s="60">
        <v>1E-4</v>
      </c>
      <c r="J35" s="82"/>
      <c r="K35" s="38" t="str">
        <f>IF(J35="","ND",J35*I35)</f>
        <v>ND</v>
      </c>
    </row>
    <row r="36" spans="1:11" ht="18.600000000000001" customHeight="1">
      <c r="A36" s="63">
        <v>27</v>
      </c>
      <c r="B36" s="34" t="s">
        <v>35</v>
      </c>
      <c r="C36" s="11" t="s">
        <v>106</v>
      </c>
      <c r="D36" s="41">
        <v>323.2</v>
      </c>
      <c r="E36" s="151" t="s">
        <v>139</v>
      </c>
      <c r="F36" s="10" t="s">
        <v>327</v>
      </c>
      <c r="G36" s="50">
        <v>1</v>
      </c>
      <c r="H36" s="50">
        <v>52</v>
      </c>
      <c r="I36" s="60">
        <f>D36*100/(G36*H36*1000*1000)</f>
        <v>6.2153846153846157E-4</v>
      </c>
      <c r="J36" s="82">
        <f>'1'!C6</f>
        <v>0</v>
      </c>
      <c r="K36" s="38">
        <f>IF(J36="","ND",J36*I36)</f>
        <v>0</v>
      </c>
    </row>
    <row r="37" spans="1:11" ht="18.600000000000001" customHeight="1">
      <c r="A37" s="63">
        <v>27</v>
      </c>
      <c r="B37" s="34"/>
      <c r="C37" s="11"/>
      <c r="D37" s="41">
        <v>367.1</v>
      </c>
      <c r="E37" s="151"/>
      <c r="F37" s="10" t="s">
        <v>328</v>
      </c>
      <c r="G37" s="50">
        <v>1</v>
      </c>
      <c r="H37" s="50">
        <v>88</v>
      </c>
      <c r="I37" s="60">
        <f>D37*100/(G37*H37*1000*1000)</f>
        <v>4.1715909090909092E-4</v>
      </c>
      <c r="J37" s="82">
        <f>'1'!C12</f>
        <v>0</v>
      </c>
      <c r="K37" s="38">
        <f>IF(J37="","ND",J37*I37)</f>
        <v>0</v>
      </c>
    </row>
    <row r="38" spans="1:11" ht="18.600000000000001" customHeight="1">
      <c r="A38" s="63">
        <v>27</v>
      </c>
      <c r="B38" s="34"/>
      <c r="C38" s="11"/>
      <c r="D38" s="43">
        <v>367.1</v>
      </c>
      <c r="E38" s="151"/>
      <c r="F38" s="17" t="s">
        <v>30</v>
      </c>
      <c r="G38" s="57">
        <v>1</v>
      </c>
      <c r="H38" s="57">
        <v>207.2</v>
      </c>
      <c r="I38" s="60">
        <f>D38*100/(G38*H38*1000*1000)</f>
        <v>1.7717181467181468E-4</v>
      </c>
      <c r="J38" s="82">
        <f>'1'!C7</f>
        <v>0</v>
      </c>
      <c r="K38" s="38">
        <f>IF(J38="","ND",J38*I38)</f>
        <v>0</v>
      </c>
    </row>
    <row r="39" spans="1:11" ht="18.600000000000001" customHeight="1">
      <c r="A39" s="63">
        <v>27</v>
      </c>
      <c r="B39" s="11" t="s">
        <v>205</v>
      </c>
      <c r="C39" s="12"/>
      <c r="D39" s="41"/>
      <c r="E39" s="10" t="s">
        <v>143</v>
      </c>
      <c r="F39" s="13" t="s">
        <v>4</v>
      </c>
      <c r="G39" s="50"/>
      <c r="H39" s="50"/>
      <c r="I39" s="60">
        <v>1E-4</v>
      </c>
      <c r="J39" s="82"/>
      <c r="K39" s="38" t="str">
        <f>IF(J39="","ND",J39*I39)</f>
        <v>ND</v>
      </c>
    </row>
    <row r="40" spans="1:11" ht="25.5">
      <c r="A40" s="63">
        <v>28</v>
      </c>
      <c r="B40" s="11" t="s">
        <v>5</v>
      </c>
      <c r="C40" s="12"/>
      <c r="D40" s="41"/>
      <c r="E40" s="21" t="s">
        <v>144</v>
      </c>
      <c r="F40" s="13" t="s">
        <v>4</v>
      </c>
      <c r="G40" s="50"/>
      <c r="H40" s="50"/>
      <c r="I40" s="60">
        <v>1E-4</v>
      </c>
      <c r="J40" s="82"/>
      <c r="K40" s="38" t="str">
        <f>IF(J40="","ND",J40*I40)</f>
        <v>ND</v>
      </c>
    </row>
    <row r="41" spans="1:11" ht="18.600000000000001" customHeight="1">
      <c r="A41" s="99">
        <v>28</v>
      </c>
      <c r="B41" s="123" t="s">
        <v>449</v>
      </c>
      <c r="C41" s="23" t="s">
        <v>96</v>
      </c>
      <c r="D41" s="41">
        <v>101.96</v>
      </c>
      <c r="E41" s="124" t="s">
        <v>37</v>
      </c>
      <c r="F41" s="10" t="s">
        <v>271</v>
      </c>
      <c r="G41" s="50">
        <f>2*0.35</f>
        <v>0.7</v>
      </c>
      <c r="H41" s="50">
        <v>26.98</v>
      </c>
      <c r="I41" s="60">
        <f>D41*100/(G41*H41*1000*1000)</f>
        <v>5.398708037699883E-4</v>
      </c>
      <c r="J41" s="82">
        <f>'1'!C14</f>
        <v>0</v>
      </c>
      <c r="K41" s="38">
        <f>IF(J41="","ND",J41*I41)</f>
        <v>0</v>
      </c>
    </row>
    <row r="42" spans="1:11" ht="18.600000000000001" customHeight="1">
      <c r="A42" s="100">
        <v>28</v>
      </c>
      <c r="B42" s="125"/>
      <c r="C42" s="153" t="s">
        <v>97</v>
      </c>
      <c r="D42" s="41">
        <v>60.08</v>
      </c>
      <c r="E42" s="126"/>
      <c r="F42" s="10" t="s">
        <v>272</v>
      </c>
      <c r="G42" s="50">
        <f>1*0.475</f>
        <v>0.47499999999999998</v>
      </c>
      <c r="H42" s="50">
        <v>28.09</v>
      </c>
      <c r="I42" s="60">
        <f>D42*100/(G42*H42*1000*1000)</f>
        <v>4.5028198834573091E-4</v>
      </c>
      <c r="J42" s="82">
        <f>'1'!C9</f>
        <v>0</v>
      </c>
      <c r="K42" s="38">
        <f>IF(J42="","ND",J42*I42)</f>
        <v>0</v>
      </c>
    </row>
    <row r="43" spans="1:11" ht="18.600000000000001" customHeight="1">
      <c r="A43" s="99">
        <v>28</v>
      </c>
      <c r="B43" s="123"/>
      <c r="C43" s="23" t="s">
        <v>98</v>
      </c>
      <c r="D43" s="41">
        <v>123.22</v>
      </c>
      <c r="E43" s="124"/>
      <c r="F43" s="10" t="s">
        <v>112</v>
      </c>
      <c r="G43" s="50">
        <f>1*0.15</f>
        <v>0.15</v>
      </c>
      <c r="H43" s="50">
        <v>91.22</v>
      </c>
      <c r="I43" s="60">
        <f>D43*100/(G43*H43*1000*1000)</f>
        <v>9.0053350873346488E-4</v>
      </c>
      <c r="J43" s="82">
        <f>'1'!C13</f>
        <v>0</v>
      </c>
      <c r="K43" s="38">
        <f>IF(J43="","ND",J43*I43)</f>
        <v>0</v>
      </c>
    </row>
    <row r="44" spans="1:11" ht="18.600000000000001" customHeight="1">
      <c r="A44" s="100">
        <v>28</v>
      </c>
      <c r="B44" s="125"/>
      <c r="C44" s="153" t="s">
        <v>79</v>
      </c>
      <c r="D44" s="41">
        <v>62</v>
      </c>
      <c r="E44" s="126"/>
      <c r="F44" s="10" t="s">
        <v>84</v>
      </c>
      <c r="G44" s="50">
        <f>2*0.18</f>
        <v>0.36</v>
      </c>
      <c r="H44" s="50">
        <v>23</v>
      </c>
      <c r="I44" s="60">
        <f>D44*100/(G44*H44*1000*1000)</f>
        <v>7.4879227053140096E-4</v>
      </c>
      <c r="J44" s="82">
        <f>'1'!C17</f>
        <v>0</v>
      </c>
      <c r="K44" s="38">
        <f>IF(J44="","ND",J44*I44)</f>
        <v>0</v>
      </c>
    </row>
    <row r="45" spans="1:11" ht="18.600000000000001" customHeight="1">
      <c r="A45" s="99">
        <v>28</v>
      </c>
      <c r="B45" s="123"/>
      <c r="C45" s="23" t="s">
        <v>80</v>
      </c>
      <c r="D45" s="41">
        <v>94</v>
      </c>
      <c r="E45" s="124"/>
      <c r="F45" s="10" t="s">
        <v>85</v>
      </c>
      <c r="G45" s="50">
        <f>2*0.18</f>
        <v>0.36</v>
      </c>
      <c r="H45" s="50">
        <v>39</v>
      </c>
      <c r="I45" s="60">
        <f>D45*100/(G45*H45*1000*1000)</f>
        <v>6.6951566951566955E-4</v>
      </c>
      <c r="J45" s="82">
        <f>'1'!C18</f>
        <v>0</v>
      </c>
      <c r="K45" s="38">
        <f>IF(J45="","ND",J45*I45)</f>
        <v>0</v>
      </c>
    </row>
    <row r="46" spans="1:11" ht="18.600000000000001" customHeight="1">
      <c r="A46" s="100">
        <v>28</v>
      </c>
      <c r="B46" s="125"/>
      <c r="C46" s="153" t="s">
        <v>81</v>
      </c>
      <c r="D46" s="41">
        <v>56</v>
      </c>
      <c r="E46" s="126"/>
      <c r="F46" s="10" t="s">
        <v>77</v>
      </c>
      <c r="G46" s="50">
        <v>0.18</v>
      </c>
      <c r="H46" s="50">
        <v>40</v>
      </c>
      <c r="I46" s="60">
        <f>D46*100/(G46*H46*1000*1000)</f>
        <v>7.7777777777777784E-4</v>
      </c>
      <c r="J46" s="82">
        <f>'1'!C20</f>
        <v>0</v>
      </c>
      <c r="K46" s="38">
        <f>IF(J46="","ND",J46*I46)</f>
        <v>0</v>
      </c>
    </row>
    <row r="47" spans="1:11" ht="18.600000000000001" customHeight="1">
      <c r="A47" s="63">
        <v>28</v>
      </c>
      <c r="B47" s="142"/>
      <c r="C47" s="12" t="s">
        <v>82</v>
      </c>
      <c r="D47" s="41">
        <v>40</v>
      </c>
      <c r="E47" s="167"/>
      <c r="F47" s="10" t="s">
        <v>86</v>
      </c>
      <c r="G47" s="50">
        <v>0.18</v>
      </c>
      <c r="H47" s="50">
        <v>24</v>
      </c>
      <c r="I47" s="60">
        <f>D47*100/(G47*H47*1000*1000)</f>
        <v>9.2592592592592596E-4</v>
      </c>
      <c r="J47" s="82" t="e">
        <f>'1'!#REF!</f>
        <v>#REF!</v>
      </c>
      <c r="K47" s="38" t="e">
        <f>IF(J47="","ND",J47*I47)</f>
        <v>#REF!</v>
      </c>
    </row>
    <row r="48" spans="1:11" ht="18.600000000000001" customHeight="1">
      <c r="A48" s="63">
        <v>28</v>
      </c>
      <c r="B48" s="142"/>
      <c r="C48" s="12" t="s">
        <v>83</v>
      </c>
      <c r="D48" s="41">
        <v>153</v>
      </c>
      <c r="E48" s="167"/>
      <c r="F48" s="10" t="s">
        <v>87</v>
      </c>
      <c r="G48" s="50">
        <v>0.18</v>
      </c>
      <c r="H48" s="50">
        <v>137</v>
      </c>
      <c r="I48" s="60">
        <f>D48*100/(G48*H48*1000*1000)</f>
        <v>6.2043795620437962E-4</v>
      </c>
      <c r="J48" s="82">
        <f>'1'!C10</f>
        <v>0</v>
      </c>
      <c r="K48" s="38">
        <f>IF(J48="","ND",J48*I48)</f>
        <v>0</v>
      </c>
    </row>
    <row r="49" spans="1:11" ht="18.600000000000001" customHeight="1">
      <c r="A49" s="63">
        <v>29</v>
      </c>
      <c r="B49" s="11" t="s">
        <v>446</v>
      </c>
      <c r="C49" s="12"/>
      <c r="D49" s="41"/>
      <c r="E49" s="21" t="s">
        <v>145</v>
      </c>
      <c r="F49" s="13" t="s">
        <v>4</v>
      </c>
      <c r="G49" s="50"/>
      <c r="H49" s="50"/>
      <c r="I49" s="60">
        <v>1E-4</v>
      </c>
      <c r="J49" s="82"/>
      <c r="K49" s="38" t="str">
        <f>IF(J49="","ND",J49*I49)</f>
        <v>ND</v>
      </c>
    </row>
    <row r="50" spans="1:11" ht="18.600000000000001" customHeight="1">
      <c r="A50" s="63">
        <v>29</v>
      </c>
      <c r="B50" s="142" t="s">
        <v>427</v>
      </c>
      <c r="C50" s="12" t="s">
        <v>96</v>
      </c>
      <c r="D50" s="41">
        <v>101.96</v>
      </c>
      <c r="E50" s="167" t="s">
        <v>37</v>
      </c>
      <c r="F50" s="10" t="s">
        <v>10</v>
      </c>
      <c r="G50" s="50">
        <f>2*0.435</f>
        <v>0.87</v>
      </c>
      <c r="H50" s="50">
        <v>26.98</v>
      </c>
      <c r="I50" s="60">
        <f>D50*100/(G50*H50*1000*1000)</f>
        <v>4.3437880763102512E-4</v>
      </c>
      <c r="J50" s="82">
        <f>'1'!C14</f>
        <v>0</v>
      </c>
      <c r="K50" s="38">
        <f>IF(J50="","ND",J50*I50)</f>
        <v>0</v>
      </c>
    </row>
    <row r="51" spans="1:11" ht="18.600000000000001" customHeight="1">
      <c r="A51" s="63">
        <v>29</v>
      </c>
      <c r="B51" s="142"/>
      <c r="C51" s="12" t="s">
        <v>97</v>
      </c>
      <c r="D51" s="41">
        <v>60.08</v>
      </c>
      <c r="E51" s="167"/>
      <c r="F51" s="10" t="s">
        <v>11</v>
      </c>
      <c r="G51" s="50">
        <f>1*0.485</f>
        <v>0.48499999999999999</v>
      </c>
      <c r="H51" s="50">
        <v>28.09</v>
      </c>
      <c r="I51" s="60">
        <f>D51*100/(G51*H51*1000*1000)</f>
        <v>4.4099782363757144E-4</v>
      </c>
      <c r="J51" s="82">
        <f>'1'!C9</f>
        <v>0</v>
      </c>
      <c r="K51" s="38">
        <f>IF(J51="","ND",J51*I51)</f>
        <v>0</v>
      </c>
    </row>
    <row r="52" spans="1:11" ht="18.600000000000001" customHeight="1">
      <c r="A52" s="63">
        <v>29</v>
      </c>
      <c r="B52" s="142"/>
      <c r="C52" s="12" t="s">
        <v>79</v>
      </c>
      <c r="D52" s="41">
        <v>62</v>
      </c>
      <c r="E52" s="167"/>
      <c r="F52" s="10" t="s">
        <v>84</v>
      </c>
      <c r="G52" s="50">
        <v>0.36</v>
      </c>
      <c r="H52" s="50">
        <v>23</v>
      </c>
      <c r="I52" s="60">
        <f>D52*100/(G52*H52*1000*1000)</f>
        <v>7.4879227053140096E-4</v>
      </c>
      <c r="J52" s="82">
        <f>'1'!C17</f>
        <v>0</v>
      </c>
      <c r="K52" s="38">
        <f>IF(J52="","ND",J52*I52)</f>
        <v>0</v>
      </c>
    </row>
    <row r="53" spans="1:11" ht="18.600000000000001" customHeight="1">
      <c r="A53" s="63">
        <v>29</v>
      </c>
      <c r="B53" s="142"/>
      <c r="C53" s="12" t="s">
        <v>80</v>
      </c>
      <c r="D53" s="41">
        <v>94</v>
      </c>
      <c r="E53" s="167"/>
      <c r="F53" s="10" t="s">
        <v>85</v>
      </c>
      <c r="G53" s="50">
        <v>0.36</v>
      </c>
      <c r="H53" s="50">
        <v>39</v>
      </c>
      <c r="I53" s="60">
        <f>D53*100/(G53*H53*1000*1000)</f>
        <v>6.6951566951566955E-4</v>
      </c>
      <c r="J53" s="82">
        <f>'1'!C18</f>
        <v>0</v>
      </c>
      <c r="K53" s="38">
        <f>IF(J53="","ND",J53*I53)</f>
        <v>0</v>
      </c>
    </row>
    <row r="54" spans="1:11" ht="18.600000000000001" customHeight="1">
      <c r="A54" s="63">
        <v>29</v>
      </c>
      <c r="B54" s="142"/>
      <c r="C54" s="12" t="s">
        <v>81</v>
      </c>
      <c r="D54" s="41">
        <v>56</v>
      </c>
      <c r="E54" s="167"/>
      <c r="F54" s="10" t="s">
        <v>77</v>
      </c>
      <c r="G54" s="50">
        <v>0.18</v>
      </c>
      <c r="H54" s="50">
        <v>40</v>
      </c>
      <c r="I54" s="60">
        <f>D54*100/(G54*H54*1000*1000)</f>
        <v>7.7777777777777784E-4</v>
      </c>
      <c r="J54" s="82">
        <f>'1'!C20</f>
        <v>0</v>
      </c>
      <c r="K54" s="38">
        <f>IF(J54="","ND",J54*I54)</f>
        <v>0</v>
      </c>
    </row>
    <row r="55" spans="1:11" ht="18.600000000000001" customHeight="1">
      <c r="A55" s="63">
        <v>29</v>
      </c>
      <c r="B55" s="142"/>
      <c r="C55" s="12" t="s">
        <v>82</v>
      </c>
      <c r="D55" s="41">
        <v>40</v>
      </c>
      <c r="E55" s="167"/>
      <c r="F55" s="10" t="s">
        <v>86</v>
      </c>
      <c r="G55" s="50">
        <v>0.18</v>
      </c>
      <c r="H55" s="50">
        <v>24</v>
      </c>
      <c r="I55" s="60">
        <f>D55*100/(G55*H55*1000*1000)</f>
        <v>9.2592592592592596E-4</v>
      </c>
      <c r="J55" s="82" t="e">
        <f>'1'!#REF!</f>
        <v>#REF!</v>
      </c>
      <c r="K55" s="38" t="e">
        <f>IF(J55="","ND",J55*I55)</f>
        <v>#REF!</v>
      </c>
    </row>
    <row r="56" spans="1:11" ht="18.600000000000001" customHeight="1">
      <c r="A56" s="63">
        <v>29</v>
      </c>
      <c r="B56" s="142"/>
      <c r="C56" s="12" t="s">
        <v>83</v>
      </c>
      <c r="D56" s="41">
        <v>153</v>
      </c>
      <c r="E56" s="167"/>
      <c r="F56" s="10" t="s">
        <v>87</v>
      </c>
      <c r="G56" s="50">
        <v>0.18</v>
      </c>
      <c r="H56" s="50">
        <v>137</v>
      </c>
      <c r="I56" s="60">
        <f>D56*100/(G56*H56*1000*1000)</f>
        <v>6.2043795620437962E-4</v>
      </c>
      <c r="J56" s="82">
        <f>'1'!C10</f>
        <v>0</v>
      </c>
      <c r="K56" s="38">
        <f>IF(J56="","ND",J56*I56)</f>
        <v>0</v>
      </c>
    </row>
    <row r="57" spans="1:11" ht="38.25">
      <c r="A57" s="99">
        <v>32</v>
      </c>
      <c r="B57" s="14" t="s">
        <v>414</v>
      </c>
      <c r="C57" s="12" t="s">
        <v>108</v>
      </c>
      <c r="D57" s="41">
        <v>61.83</v>
      </c>
      <c r="E57" s="103" t="s">
        <v>198</v>
      </c>
      <c r="F57" s="10" t="s">
        <v>109</v>
      </c>
      <c r="G57" s="50">
        <v>1</v>
      </c>
      <c r="H57" s="50">
        <v>10.81</v>
      </c>
      <c r="I57" s="60">
        <f>D57*100/(G57*H57*1000*1000)</f>
        <v>5.7197039777983347E-4</v>
      </c>
      <c r="J57" s="82">
        <f>'1'!C3</f>
        <v>0</v>
      </c>
      <c r="K57" s="38">
        <f>IF(J57="","ND",J57*I57)</f>
        <v>0</v>
      </c>
    </row>
    <row r="58" spans="1:11" ht="18.600000000000001" customHeight="1">
      <c r="A58" s="101">
        <v>33</v>
      </c>
      <c r="B58" s="14" t="s">
        <v>415</v>
      </c>
      <c r="C58" s="11" t="s">
        <v>110</v>
      </c>
      <c r="D58" s="41">
        <v>201.22</v>
      </c>
      <c r="E58" s="117" t="s">
        <v>199</v>
      </c>
      <c r="F58" s="10" t="s">
        <v>12</v>
      </c>
      <c r="G58" s="50">
        <v>4</v>
      </c>
      <c r="H58" s="50">
        <v>10.81</v>
      </c>
      <c r="I58" s="60">
        <f>D58*100/(G58*H58*1000*1000)</f>
        <v>4.6535615171137837E-4</v>
      </c>
      <c r="J58" s="82">
        <f>'1'!C3</f>
        <v>0</v>
      </c>
      <c r="K58" s="38">
        <f>IF(J58="","ND",J58*I58)</f>
        <v>0</v>
      </c>
    </row>
    <row r="59" spans="1:11" ht="25.5">
      <c r="A59" s="100">
        <v>33</v>
      </c>
      <c r="B59" s="14"/>
      <c r="C59" s="11"/>
      <c r="D59" s="41">
        <v>201.22</v>
      </c>
      <c r="E59" s="87"/>
      <c r="F59" s="10" t="s">
        <v>13</v>
      </c>
      <c r="G59" s="50">
        <v>2</v>
      </c>
      <c r="H59" s="50">
        <v>22.99</v>
      </c>
      <c r="I59" s="60">
        <f>D59*100/(G59*H59*1000*1000)</f>
        <v>4.3762505437146585E-4</v>
      </c>
      <c r="J59" s="82">
        <f>'1'!C17</f>
        <v>0</v>
      </c>
      <c r="K59" s="38">
        <f>IF(J59="","ND",J59*I59)</f>
        <v>0</v>
      </c>
    </row>
    <row r="60" spans="1:11" ht="18.600000000000001" customHeight="1">
      <c r="A60" s="63">
        <v>34</v>
      </c>
      <c r="B60" s="34" t="s">
        <v>574</v>
      </c>
      <c r="C60" s="152" t="s">
        <v>228</v>
      </c>
      <c r="D60" s="41">
        <v>381.37</v>
      </c>
      <c r="E60" s="151" t="s">
        <v>146</v>
      </c>
      <c r="F60" s="10" t="s">
        <v>13</v>
      </c>
      <c r="G60" s="50">
        <v>2</v>
      </c>
      <c r="H60" s="50">
        <v>22.99</v>
      </c>
      <c r="I60" s="60">
        <f>D60*100/(G60*H60*1000*1000)</f>
        <v>8.2942583732057416E-4</v>
      </c>
      <c r="J60" s="82">
        <f>'1'!C17</f>
        <v>0</v>
      </c>
      <c r="K60" s="38">
        <f>IF(J60="","ND",J60*I60)</f>
        <v>0</v>
      </c>
    </row>
    <row r="61" spans="1:11" ht="18.600000000000001" customHeight="1">
      <c r="A61" s="99">
        <v>34</v>
      </c>
      <c r="B61" s="114"/>
      <c r="C61" s="121"/>
      <c r="D61" s="41">
        <v>381.37</v>
      </c>
      <c r="E61" s="111"/>
      <c r="F61" s="10" t="s">
        <v>12</v>
      </c>
      <c r="G61" s="50">
        <v>4</v>
      </c>
      <c r="H61" s="50">
        <v>10.81</v>
      </c>
      <c r="I61" s="60">
        <f>D61*100/(G61*H61*1000*1000)</f>
        <v>8.8198427382053649E-4</v>
      </c>
      <c r="J61" s="82">
        <f>'1'!C3</f>
        <v>0</v>
      </c>
      <c r="K61" s="38">
        <f>IF(J61="","ND",J61*I61)</f>
        <v>0</v>
      </c>
    </row>
    <row r="62" spans="1:11" ht="18.600000000000001" customHeight="1">
      <c r="A62" s="100">
        <v>35</v>
      </c>
      <c r="B62" s="105" t="s">
        <v>38</v>
      </c>
      <c r="C62" s="113" t="s">
        <v>398</v>
      </c>
      <c r="D62" s="41">
        <v>161.99</v>
      </c>
      <c r="E62" s="122" t="s">
        <v>195</v>
      </c>
      <c r="F62" s="10" t="s">
        <v>395</v>
      </c>
      <c r="G62" s="50">
        <v>1</v>
      </c>
      <c r="H62" s="50">
        <v>52</v>
      </c>
      <c r="I62" s="60">
        <f>D62*100/(G62*H62*1000*1000)</f>
        <v>3.1151923076923077E-4</v>
      </c>
      <c r="J62" s="82">
        <f>'1'!C6</f>
        <v>0</v>
      </c>
      <c r="K62" s="38">
        <f>IF(J62="","ND",J62*I62)</f>
        <v>0</v>
      </c>
    </row>
    <row r="63" spans="1:11" ht="25.5">
      <c r="A63" s="63">
        <v>35</v>
      </c>
      <c r="B63" s="14"/>
      <c r="C63" s="151"/>
      <c r="D63" s="41">
        <v>161.99</v>
      </c>
      <c r="E63" s="171"/>
      <c r="F63" s="10" t="s">
        <v>7</v>
      </c>
      <c r="G63" s="50">
        <v>2</v>
      </c>
      <c r="H63" s="50">
        <v>22.99</v>
      </c>
      <c r="I63" s="60">
        <f>D63*100/(G63*H63*1000*1000)</f>
        <v>3.5230535015224012E-4</v>
      </c>
      <c r="J63" s="82">
        <f>'1'!C17</f>
        <v>0</v>
      </c>
      <c r="K63" s="38">
        <f>IF(J63="","ND",J63*I63)</f>
        <v>0</v>
      </c>
    </row>
    <row r="64" spans="1:11" ht="25.5">
      <c r="A64" s="63">
        <v>36</v>
      </c>
      <c r="B64" s="14" t="s">
        <v>39</v>
      </c>
      <c r="C64" s="12" t="s">
        <v>399</v>
      </c>
      <c r="D64" s="41">
        <v>194.19</v>
      </c>
      <c r="E64" s="10" t="s">
        <v>147</v>
      </c>
      <c r="F64" s="10" t="s">
        <v>58</v>
      </c>
      <c r="G64" s="50">
        <v>1</v>
      </c>
      <c r="H64" s="50">
        <v>52</v>
      </c>
      <c r="I64" s="60">
        <f>D64*100/(G64*H64*1000*1000)</f>
        <v>3.734423076923077E-4</v>
      </c>
      <c r="J64" s="82">
        <f>'1'!C6</f>
        <v>0</v>
      </c>
      <c r="K64" s="38">
        <f>IF(J64="","ND",J64*I64)</f>
        <v>0</v>
      </c>
    </row>
    <row r="65" spans="1:11" ht="18.600000000000001" customHeight="1">
      <c r="A65" s="63">
        <v>37</v>
      </c>
      <c r="B65" s="14" t="s">
        <v>40</v>
      </c>
      <c r="C65" s="12" t="s">
        <v>111</v>
      </c>
      <c r="D65" s="41">
        <v>252.07</v>
      </c>
      <c r="E65" s="21" t="s">
        <v>148</v>
      </c>
      <c r="F65" s="10" t="s">
        <v>58</v>
      </c>
      <c r="G65" s="50">
        <v>2</v>
      </c>
      <c r="H65" s="50">
        <v>52</v>
      </c>
      <c r="I65" s="60">
        <f>D65*100/(G65*H65*1000*1000)</f>
        <v>2.42375E-4</v>
      </c>
      <c r="J65" s="82">
        <f>'1'!C6</f>
        <v>0</v>
      </c>
      <c r="K65" s="38">
        <f>IF(J65="","ND",J65*I65)</f>
        <v>0</v>
      </c>
    </row>
    <row r="66" spans="1:11" ht="18.600000000000001" customHeight="1">
      <c r="A66" s="63">
        <v>38</v>
      </c>
      <c r="B66" s="14" t="s">
        <v>41</v>
      </c>
      <c r="C66" s="12" t="s">
        <v>400</v>
      </c>
      <c r="D66" s="41">
        <v>294.18</v>
      </c>
      <c r="E66" s="10" t="s">
        <v>149</v>
      </c>
      <c r="F66" s="10" t="s">
        <v>58</v>
      </c>
      <c r="G66" s="50">
        <v>2</v>
      </c>
      <c r="H66" s="50">
        <v>52</v>
      </c>
      <c r="I66" s="60">
        <f>D66*100/(G66*H66*1000*1000)</f>
        <v>2.8286538461538461E-4</v>
      </c>
      <c r="J66" s="82">
        <f>'1'!C6</f>
        <v>0</v>
      </c>
      <c r="K66" s="38">
        <f>IF(J66="","ND",J66*I66)</f>
        <v>0</v>
      </c>
    </row>
    <row r="67" spans="1:11" ht="25.5">
      <c r="A67" s="63">
        <v>39</v>
      </c>
      <c r="B67" s="14" t="s">
        <v>42</v>
      </c>
      <c r="C67" s="12" t="s">
        <v>18</v>
      </c>
      <c r="D67" s="41">
        <v>155</v>
      </c>
      <c r="E67" s="10" t="s">
        <v>150</v>
      </c>
      <c r="F67" s="10" t="s">
        <v>22</v>
      </c>
      <c r="G67" s="50">
        <v>1</v>
      </c>
      <c r="H67" s="50">
        <v>58.93</v>
      </c>
      <c r="I67" s="60">
        <f>D67*100/(G67*H67*1000*1000)</f>
        <v>2.6302392669268622E-4</v>
      </c>
      <c r="J67" s="82">
        <f>'1'!C8</f>
        <v>0</v>
      </c>
      <c r="K67" s="38">
        <f>IF(J67="","ND",J67*I67)</f>
        <v>0</v>
      </c>
    </row>
    <row r="68" spans="1:11" ht="18.600000000000001" customHeight="1">
      <c r="A68" s="63">
        <v>40</v>
      </c>
      <c r="B68" s="14" t="s">
        <v>43</v>
      </c>
      <c r="C68" s="12" t="s">
        <v>19</v>
      </c>
      <c r="D68" s="41">
        <v>183</v>
      </c>
      <c r="E68" s="10" t="s">
        <v>151</v>
      </c>
      <c r="F68" s="10" t="s">
        <v>22</v>
      </c>
      <c r="G68" s="50">
        <v>1</v>
      </c>
      <c r="H68" s="50">
        <v>58.93</v>
      </c>
      <c r="I68" s="60">
        <f>D68*100/(G68*H68*1000*1000)</f>
        <v>3.1053792635330054E-4</v>
      </c>
      <c r="J68" s="82">
        <f>'1'!C8</f>
        <v>0</v>
      </c>
      <c r="K68" s="38">
        <f>IF(J68="","ND",J68*I68)</f>
        <v>0</v>
      </c>
    </row>
    <row r="69" spans="1:11">
      <c r="A69" s="63">
        <v>41</v>
      </c>
      <c r="B69" s="14" t="s">
        <v>44</v>
      </c>
      <c r="C69" s="12" t="s">
        <v>20</v>
      </c>
      <c r="D69" s="41">
        <v>119</v>
      </c>
      <c r="E69" s="10" t="s">
        <v>152</v>
      </c>
      <c r="F69" s="10" t="s">
        <v>22</v>
      </c>
      <c r="G69" s="50">
        <v>1</v>
      </c>
      <c r="H69" s="50">
        <v>58.93</v>
      </c>
      <c r="I69" s="60">
        <f>D69*100/(G69*H69*1000*1000)</f>
        <v>2.0193449855761072E-4</v>
      </c>
      <c r="J69" s="82">
        <f>'1'!C8</f>
        <v>0</v>
      </c>
      <c r="K69" s="38">
        <f>IF(J69="","ND",J69*I69)</f>
        <v>0</v>
      </c>
    </row>
    <row r="70" spans="1:11" ht="18.600000000000001" customHeight="1">
      <c r="A70" s="63">
        <v>41</v>
      </c>
      <c r="B70" s="10" t="s">
        <v>51</v>
      </c>
      <c r="C70" s="12"/>
      <c r="D70" s="41"/>
      <c r="E70" s="10" t="s">
        <v>155</v>
      </c>
      <c r="F70" s="13" t="s">
        <v>4</v>
      </c>
      <c r="G70" s="50"/>
      <c r="H70" s="50"/>
      <c r="I70" s="60">
        <v>1E-4</v>
      </c>
      <c r="J70" s="82"/>
      <c r="K70" s="38" t="str">
        <f>IF(J70="","ND",J70*I70)</f>
        <v>ND</v>
      </c>
    </row>
    <row r="71" spans="1:11" ht="18.600000000000001" customHeight="1">
      <c r="A71" s="63">
        <v>42</v>
      </c>
      <c r="B71" s="14" t="s">
        <v>45</v>
      </c>
      <c r="C71" s="12" t="s">
        <v>21</v>
      </c>
      <c r="D71" s="41">
        <v>177</v>
      </c>
      <c r="E71" s="10" t="s">
        <v>153</v>
      </c>
      <c r="F71" s="10" t="s">
        <v>22</v>
      </c>
      <c r="G71" s="50">
        <v>1</v>
      </c>
      <c r="H71" s="50">
        <v>58.93</v>
      </c>
      <c r="I71" s="60">
        <f>D71*100/(G71*H71*1000*1000)</f>
        <v>3.003563549974546E-4</v>
      </c>
      <c r="J71" s="82">
        <f>'1'!C8</f>
        <v>0</v>
      </c>
      <c r="K71" s="38">
        <f>IF(J71="","ND",J71*I71)</f>
        <v>0</v>
      </c>
    </row>
    <row r="72" spans="1:11" ht="18.600000000000001" customHeight="1">
      <c r="A72" s="99">
        <v>42</v>
      </c>
      <c r="B72" s="112" t="s">
        <v>50</v>
      </c>
      <c r="C72" s="12"/>
      <c r="D72" s="44"/>
      <c r="E72" s="97" t="s">
        <v>156</v>
      </c>
      <c r="F72" s="88" t="s">
        <v>4</v>
      </c>
      <c r="G72" s="51"/>
      <c r="H72" s="51"/>
      <c r="I72" s="60">
        <v>1E-4</v>
      </c>
      <c r="J72" s="82"/>
      <c r="K72" s="38" t="str">
        <f>IF(J72="","ND",J72*I72)</f>
        <v>ND</v>
      </c>
    </row>
    <row r="73" spans="1:11" ht="18.600000000000001" customHeight="1">
      <c r="A73" s="101">
        <v>45</v>
      </c>
      <c r="B73" s="127" t="s">
        <v>46</v>
      </c>
      <c r="C73" s="12" t="s">
        <v>24</v>
      </c>
      <c r="D73" s="41">
        <v>100</v>
      </c>
      <c r="E73" s="164" t="s">
        <v>154</v>
      </c>
      <c r="F73" s="10" t="s">
        <v>23</v>
      </c>
      <c r="G73" s="50">
        <v>1</v>
      </c>
      <c r="H73" s="50">
        <v>52</v>
      </c>
      <c r="I73" s="60">
        <f>D73*100/(G73*H73*1000*1000)</f>
        <v>1.9230769230769231E-4</v>
      </c>
      <c r="J73" s="82">
        <f>'1'!C6</f>
        <v>0</v>
      </c>
      <c r="K73" s="38">
        <f>IF(J73="","ND",J73*I73)</f>
        <v>0</v>
      </c>
    </row>
    <row r="74" spans="1:11" ht="18.600000000000001" customHeight="1">
      <c r="A74" s="101">
        <v>45</v>
      </c>
      <c r="B74" s="117" t="s">
        <v>49</v>
      </c>
      <c r="C74" s="12"/>
      <c r="D74" s="41"/>
      <c r="E74" s="164" t="s">
        <v>157</v>
      </c>
      <c r="F74" s="13" t="s">
        <v>4</v>
      </c>
      <c r="G74" s="50"/>
      <c r="H74" s="50"/>
      <c r="I74" s="60">
        <v>1E-4</v>
      </c>
      <c r="J74" s="82"/>
      <c r="K74" s="38" t="str">
        <f>IF(J74="","ND",J74*I74)</f>
        <v>ND</v>
      </c>
    </row>
    <row r="75" spans="1:11" ht="18.600000000000001" customHeight="1">
      <c r="A75" s="101">
        <v>46</v>
      </c>
      <c r="B75" s="127" t="s">
        <v>47</v>
      </c>
      <c r="C75" s="12" t="s">
        <v>25</v>
      </c>
      <c r="D75" s="41">
        <v>118</v>
      </c>
      <c r="E75" s="117" t="s">
        <v>194</v>
      </c>
      <c r="F75" s="10" t="s">
        <v>23</v>
      </c>
      <c r="G75" s="50">
        <v>1</v>
      </c>
      <c r="H75" s="50">
        <v>52</v>
      </c>
      <c r="I75" s="60">
        <f>D75*100/(G75*H75*1000*1000)</f>
        <v>2.2692307692307693E-4</v>
      </c>
      <c r="J75" s="82">
        <f>'1'!C6</f>
        <v>0</v>
      </c>
      <c r="K75" s="38">
        <f>IF(J75="","ND",J75*I75)</f>
        <v>0</v>
      </c>
    </row>
    <row r="76" spans="1:11" ht="18.600000000000001" customHeight="1">
      <c r="A76" s="101">
        <v>46</v>
      </c>
      <c r="B76" s="127" t="s">
        <v>509</v>
      </c>
      <c r="C76" s="12" t="s">
        <v>26</v>
      </c>
      <c r="D76" s="41">
        <v>218</v>
      </c>
      <c r="E76" s="117"/>
      <c r="F76" s="10" t="s">
        <v>23</v>
      </c>
      <c r="G76" s="50">
        <v>1</v>
      </c>
      <c r="H76" s="50">
        <v>52</v>
      </c>
      <c r="I76" s="60">
        <f>D76*100/(G76*H76*1000*1000)</f>
        <v>4.1923076923076923E-4</v>
      </c>
      <c r="J76" s="82">
        <f>'1'!C6</f>
        <v>0</v>
      </c>
      <c r="K76" s="38">
        <f>IF(J76="","ND",J76*I76)</f>
        <v>0</v>
      </c>
    </row>
    <row r="77" spans="1:11" ht="18.600000000000001" customHeight="1">
      <c r="A77" s="101">
        <v>46</v>
      </c>
      <c r="B77" s="127" t="s">
        <v>510</v>
      </c>
      <c r="C77" s="12"/>
      <c r="D77" s="41"/>
      <c r="E77" s="117"/>
      <c r="F77" s="10" t="s">
        <v>58</v>
      </c>
      <c r="G77" s="50">
        <v>1</v>
      </c>
      <c r="H77" s="50">
        <v>52</v>
      </c>
      <c r="I77" s="60">
        <v>8.0000000000000004E-4</v>
      </c>
      <c r="J77" s="82">
        <f>'1'!C6</f>
        <v>0</v>
      </c>
      <c r="K77" s="38">
        <f>IF(J77="","ND",J77*I77)</f>
        <v>0</v>
      </c>
    </row>
    <row r="78" spans="1:11" ht="107.25" customHeight="1">
      <c r="A78" s="100">
        <v>47</v>
      </c>
      <c r="B78" s="147" t="s">
        <v>52</v>
      </c>
      <c r="C78" s="12"/>
      <c r="D78" s="10"/>
      <c r="E78" s="98" t="s">
        <v>158</v>
      </c>
      <c r="F78" s="13" t="s">
        <v>4</v>
      </c>
      <c r="G78" s="50"/>
      <c r="H78" s="50"/>
      <c r="I78" s="60">
        <v>1E-4</v>
      </c>
      <c r="J78" s="82"/>
      <c r="K78" s="38" t="str">
        <f>IF(J78="","ND",J78*I78)</f>
        <v>ND</v>
      </c>
    </row>
    <row r="79" spans="1:11" ht="18.600000000000001" customHeight="1">
      <c r="A79" s="63">
        <v>48</v>
      </c>
      <c r="B79" s="14" t="s">
        <v>48</v>
      </c>
      <c r="C79" s="151" t="s">
        <v>27</v>
      </c>
      <c r="D79" s="41">
        <v>204</v>
      </c>
      <c r="E79" s="171" t="s">
        <v>193</v>
      </c>
      <c r="F79" s="10" t="s">
        <v>329</v>
      </c>
      <c r="G79" s="50">
        <v>1</v>
      </c>
      <c r="H79" s="50">
        <v>88</v>
      </c>
      <c r="I79" s="60">
        <f>D79*100/(G79*H79*1000*1000)</f>
        <v>2.3181818181818183E-4</v>
      </c>
      <c r="J79" s="82">
        <f>'1'!C19</f>
        <v>0</v>
      </c>
      <c r="K79" s="38">
        <f>IF(J79="","ND",J79*I79)</f>
        <v>0</v>
      </c>
    </row>
    <row r="80" spans="1:11" ht="18.600000000000001" customHeight="1">
      <c r="A80" s="63">
        <v>48</v>
      </c>
      <c r="B80" s="14"/>
      <c r="C80" s="151"/>
      <c r="D80" s="41">
        <v>204</v>
      </c>
      <c r="E80" s="171"/>
      <c r="F80" s="10" t="s">
        <v>330</v>
      </c>
      <c r="G80" s="50">
        <v>1</v>
      </c>
      <c r="H80" s="50">
        <v>52</v>
      </c>
      <c r="I80" s="60">
        <f>D80*100/(G80*H80*1000*1000)</f>
        <v>3.9230769230769229E-4</v>
      </c>
      <c r="J80" s="82">
        <f>'1'!C6</f>
        <v>0</v>
      </c>
      <c r="K80" s="38">
        <f>IF(J80="","ND",J80*I80)</f>
        <v>0</v>
      </c>
    </row>
    <row r="81" spans="1:11" ht="18.600000000000001" customHeight="1">
      <c r="A81" s="63">
        <v>48</v>
      </c>
      <c r="B81" s="11" t="s">
        <v>53</v>
      </c>
      <c r="C81" s="12"/>
      <c r="D81" s="10"/>
      <c r="E81" s="18" t="s">
        <v>159</v>
      </c>
      <c r="F81" s="13" t="s">
        <v>4</v>
      </c>
      <c r="G81" s="50"/>
      <c r="H81" s="50"/>
      <c r="I81" s="60">
        <v>1E-4</v>
      </c>
      <c r="J81" s="82"/>
      <c r="K81" s="38" t="str">
        <f>IF(J81="","ND",J81*I81)</f>
        <v>ND</v>
      </c>
    </row>
    <row r="82" spans="1:11" ht="18.600000000000001" customHeight="1">
      <c r="A82" s="99">
        <v>49</v>
      </c>
      <c r="B82" s="112" t="s">
        <v>54</v>
      </c>
      <c r="C82" s="23"/>
      <c r="D82" s="10"/>
      <c r="E82" s="97" t="s">
        <v>160</v>
      </c>
      <c r="F82" s="13" t="s">
        <v>4</v>
      </c>
      <c r="G82" s="50"/>
      <c r="H82" s="50"/>
      <c r="I82" s="60">
        <v>1E-4</v>
      </c>
      <c r="J82" s="82"/>
      <c r="K82" s="38" t="str">
        <f>IF(J82="","ND",J82*I82)</f>
        <v>ND</v>
      </c>
    </row>
    <row r="83" spans="1:11" ht="18.600000000000001" customHeight="1">
      <c r="A83" s="100">
        <v>50</v>
      </c>
      <c r="B83" s="87" t="s">
        <v>55</v>
      </c>
      <c r="C83" s="153"/>
      <c r="D83" s="10"/>
      <c r="E83" s="98" t="s">
        <v>161</v>
      </c>
      <c r="F83" s="13" t="s">
        <v>4</v>
      </c>
      <c r="G83" s="50"/>
      <c r="H83" s="50"/>
      <c r="I83" s="60">
        <v>1E-4</v>
      </c>
      <c r="J83" s="82"/>
      <c r="K83" s="38" t="str">
        <f>IF(J83="","ND",J83*I83)</f>
        <v>ND</v>
      </c>
    </row>
    <row r="84" spans="1:11" ht="18.600000000000001" customHeight="1">
      <c r="A84" s="63">
        <v>51</v>
      </c>
      <c r="B84" s="11" t="s">
        <v>56</v>
      </c>
      <c r="C84" s="12"/>
      <c r="D84" s="10"/>
      <c r="E84" s="10" t="s">
        <v>162</v>
      </c>
      <c r="F84" s="13" t="s">
        <v>4</v>
      </c>
      <c r="G84" s="50"/>
      <c r="H84" s="50"/>
      <c r="I84" s="60">
        <v>1E-4</v>
      </c>
      <c r="J84" s="82"/>
      <c r="K84" s="38" t="str">
        <f>IF(J84="","ND",J84*I84)</f>
        <v>ND</v>
      </c>
    </row>
    <row r="85" spans="1:11" ht="25.5">
      <c r="A85" s="63">
        <v>52</v>
      </c>
      <c r="B85" s="11" t="s">
        <v>61</v>
      </c>
      <c r="C85" s="12"/>
      <c r="D85" s="10"/>
      <c r="E85" s="10" t="s">
        <v>163</v>
      </c>
      <c r="F85" s="13" t="s">
        <v>4</v>
      </c>
      <c r="G85" s="50"/>
      <c r="H85" s="50"/>
      <c r="I85" s="60">
        <v>1E-4</v>
      </c>
      <c r="J85" s="82"/>
      <c r="K85" s="38" t="str">
        <f>IF(J85="","ND",J85*I85)</f>
        <v>ND</v>
      </c>
    </row>
    <row r="86" spans="1:11" ht="18.600000000000001" customHeight="1">
      <c r="A86" s="63">
        <v>53</v>
      </c>
      <c r="B86" s="11" t="s">
        <v>68</v>
      </c>
      <c r="C86" s="12"/>
      <c r="D86" s="10"/>
      <c r="E86" s="10" t="s">
        <v>430</v>
      </c>
      <c r="F86" s="13" t="s">
        <v>4</v>
      </c>
      <c r="G86" s="50"/>
      <c r="H86" s="50"/>
      <c r="I86" s="60">
        <v>1E-4</v>
      </c>
      <c r="J86" s="82"/>
      <c r="K86" s="38" t="str">
        <f>IF(J86="","ND",J86*I86)</f>
        <v>ND</v>
      </c>
    </row>
    <row r="87" spans="1:11" ht="18.600000000000001" customHeight="1">
      <c r="A87" s="63">
        <v>54</v>
      </c>
      <c r="B87" s="11" t="s">
        <v>62</v>
      </c>
      <c r="C87" s="12"/>
      <c r="D87" s="10"/>
      <c r="E87" s="10" t="s">
        <v>164</v>
      </c>
      <c r="F87" s="13" t="s">
        <v>4</v>
      </c>
      <c r="G87" s="50"/>
      <c r="H87" s="50"/>
      <c r="I87" s="60">
        <v>1E-4</v>
      </c>
      <c r="J87" s="82"/>
      <c r="K87" s="38" t="str">
        <f>IF(J87="","ND",J87*I87)</f>
        <v>ND</v>
      </c>
    </row>
    <row r="88" spans="1:11" ht="18.600000000000001" customHeight="1">
      <c r="A88" s="63">
        <v>55</v>
      </c>
      <c r="B88" s="11" t="s">
        <v>63</v>
      </c>
      <c r="C88" s="12"/>
      <c r="D88" s="10"/>
      <c r="E88" s="10" t="s">
        <v>165</v>
      </c>
      <c r="F88" s="13" t="s">
        <v>4</v>
      </c>
      <c r="G88" s="50"/>
      <c r="H88" s="50"/>
      <c r="I88" s="60">
        <v>1E-4</v>
      </c>
      <c r="J88" s="82"/>
      <c r="K88" s="38" t="str">
        <f>IF(J88="","ND",J88*I88)</f>
        <v>ND</v>
      </c>
    </row>
    <row r="89" spans="1:11" ht="18.600000000000001" customHeight="1">
      <c r="A89" s="63">
        <v>58</v>
      </c>
      <c r="B89" s="11" t="s">
        <v>64</v>
      </c>
      <c r="C89" s="12"/>
      <c r="D89" s="41"/>
      <c r="E89" s="10" t="s">
        <v>167</v>
      </c>
      <c r="F89" s="13" t="s">
        <v>4</v>
      </c>
      <c r="G89" s="50"/>
      <c r="H89" s="50"/>
      <c r="I89" s="60">
        <v>1E-4</v>
      </c>
      <c r="J89" s="82"/>
      <c r="K89" s="38" t="str">
        <f>IF(J89="","ND",J89*I89)</f>
        <v>ND</v>
      </c>
    </row>
    <row r="90" spans="1:11" ht="18.600000000000001" customHeight="1">
      <c r="A90" s="99">
        <v>59</v>
      </c>
      <c r="B90" s="148" t="s">
        <v>416</v>
      </c>
      <c r="C90" s="23" t="s">
        <v>70</v>
      </c>
      <c r="D90" s="41">
        <v>141.94</v>
      </c>
      <c r="E90" s="97" t="s">
        <v>169</v>
      </c>
      <c r="F90" s="10" t="s">
        <v>71</v>
      </c>
      <c r="G90" s="50">
        <v>1</v>
      </c>
      <c r="H90" s="50">
        <v>74.92</v>
      </c>
      <c r="I90" s="60">
        <f>D90*100/(G90*H90*1000*1000)</f>
        <v>1.8945541911372132E-4</v>
      </c>
      <c r="J90" s="82">
        <f>'1'!C4</f>
        <v>0</v>
      </c>
      <c r="K90" s="38">
        <f>IF(J90="","ND",J90*I90)</f>
        <v>0</v>
      </c>
    </row>
    <row r="91" spans="1:11" ht="129.75" customHeight="1">
      <c r="A91" s="100">
        <v>59</v>
      </c>
      <c r="B91" s="87" t="s">
        <v>65</v>
      </c>
      <c r="C91" s="153"/>
      <c r="D91" s="41"/>
      <c r="E91" s="98" t="s">
        <v>168</v>
      </c>
      <c r="F91" s="13" t="s">
        <v>4</v>
      </c>
      <c r="G91" s="50"/>
      <c r="H91" s="50"/>
      <c r="I91" s="60">
        <v>1E-4</v>
      </c>
      <c r="J91" s="82"/>
      <c r="K91" s="38" t="str">
        <f>IF(J91="","ND",J91*I91)</f>
        <v>ND</v>
      </c>
    </row>
    <row r="92" spans="1:11" ht="18.600000000000001" customHeight="1">
      <c r="A92" s="63">
        <v>62</v>
      </c>
      <c r="B92" s="14" t="s">
        <v>447</v>
      </c>
      <c r="C92" s="151" t="s">
        <v>76</v>
      </c>
      <c r="D92" s="41">
        <v>398.1</v>
      </c>
      <c r="E92" s="151" t="s">
        <v>166</v>
      </c>
      <c r="F92" s="10" t="s">
        <v>331</v>
      </c>
      <c r="G92" s="50">
        <v>2</v>
      </c>
      <c r="H92" s="50">
        <v>74.92</v>
      </c>
      <c r="I92" s="60">
        <f>D92*100/(G92*H92*1000*1000)</f>
        <v>2.6568339562199682E-4</v>
      </c>
      <c r="J92" s="82">
        <f>'1'!C4</f>
        <v>0</v>
      </c>
      <c r="K92" s="38">
        <f>IF(J92="","ND",J92*I92)</f>
        <v>0</v>
      </c>
    </row>
    <row r="93" spans="1:11" ht="25.5" customHeight="1">
      <c r="A93" s="99">
        <v>62</v>
      </c>
      <c r="B93" s="104"/>
      <c r="C93" s="111"/>
      <c r="D93" s="41">
        <v>398.1</v>
      </c>
      <c r="E93" s="111"/>
      <c r="F93" s="10" t="s">
        <v>332</v>
      </c>
      <c r="G93" s="50">
        <v>3</v>
      </c>
      <c r="H93" s="50">
        <v>40</v>
      </c>
      <c r="I93" s="60">
        <f>D93*100/(G93*H93*1000*1000)</f>
        <v>3.3175000000000001E-4</v>
      </c>
      <c r="J93" s="82">
        <f>'1'!C20</f>
        <v>0</v>
      </c>
      <c r="K93" s="38">
        <f>IF(J93="","ND",J93*I93)</f>
        <v>0</v>
      </c>
    </row>
    <row r="94" spans="1:11" ht="27" customHeight="1">
      <c r="A94" s="101">
        <v>62</v>
      </c>
      <c r="B94" s="117" t="s">
        <v>66</v>
      </c>
      <c r="C94" s="157"/>
      <c r="D94" s="41"/>
      <c r="E94" s="164" t="s">
        <v>171</v>
      </c>
      <c r="F94" s="13" t="s">
        <v>4</v>
      </c>
      <c r="G94" s="50"/>
      <c r="H94" s="50"/>
      <c r="I94" s="60">
        <v>1E-4</v>
      </c>
      <c r="J94" s="82"/>
      <c r="K94" s="38" t="str">
        <f>IF(J94="","ND",J94*I94)</f>
        <v>ND</v>
      </c>
    </row>
    <row r="95" spans="1:11" ht="87.75" customHeight="1">
      <c r="A95" s="100">
        <v>63</v>
      </c>
      <c r="B95" s="105" t="s">
        <v>91</v>
      </c>
      <c r="C95" s="153" t="s">
        <v>75</v>
      </c>
      <c r="D95" s="41">
        <v>452</v>
      </c>
      <c r="E95" s="98" t="s">
        <v>170</v>
      </c>
      <c r="F95" s="10" t="s">
        <v>23</v>
      </c>
      <c r="G95" s="50">
        <v>1</v>
      </c>
      <c r="H95" s="50">
        <v>52</v>
      </c>
      <c r="I95" s="60">
        <f>D95*100/(G95*H95*1000*1000)</f>
        <v>8.6923076923076928E-4</v>
      </c>
      <c r="J95" s="82">
        <f>'1'!C6</f>
        <v>0</v>
      </c>
      <c r="K95" s="38">
        <f>IF(J95="","ND",J95*I95)</f>
        <v>0</v>
      </c>
    </row>
    <row r="96" spans="1:11" ht="28.5" customHeight="1">
      <c r="A96" s="99">
        <v>65</v>
      </c>
      <c r="B96" s="104" t="s">
        <v>92</v>
      </c>
      <c r="C96" s="23" t="s">
        <v>90</v>
      </c>
      <c r="D96" s="41">
        <v>291.2</v>
      </c>
      <c r="E96" s="97" t="s">
        <v>172</v>
      </c>
      <c r="F96" s="10" t="s">
        <v>73</v>
      </c>
      <c r="G96" s="50">
        <v>1</v>
      </c>
      <c r="H96" s="50">
        <v>207.2</v>
      </c>
      <c r="I96" s="60">
        <f>D96*100/(G96*H96*1000*1000)</f>
        <v>1.4054054054054053E-4</v>
      </c>
      <c r="J96" s="82">
        <f>'1'!C7</f>
        <v>0</v>
      </c>
      <c r="K96" s="38">
        <f>IF(J96="","ND",J96*I96)</f>
        <v>0</v>
      </c>
    </row>
    <row r="97" spans="1:11" ht="48.75" customHeight="1">
      <c r="A97" s="100">
        <v>66</v>
      </c>
      <c r="B97" s="105" t="s">
        <v>93</v>
      </c>
      <c r="C97" s="153" t="s">
        <v>89</v>
      </c>
      <c r="D97" s="41">
        <v>663.4</v>
      </c>
      <c r="E97" s="98" t="s">
        <v>173</v>
      </c>
      <c r="F97" s="10" t="s">
        <v>73</v>
      </c>
      <c r="G97" s="50">
        <v>1</v>
      </c>
      <c r="H97" s="50">
        <v>207.2</v>
      </c>
      <c r="I97" s="60">
        <f>D97*100/(G97*H97*1000*1000)</f>
        <v>3.2017374517374518E-4</v>
      </c>
      <c r="J97" s="82">
        <f>'1'!C7</f>
        <v>0</v>
      </c>
      <c r="K97" s="38">
        <f>IF(J97="","ND",J97*I97)</f>
        <v>0</v>
      </c>
    </row>
    <row r="98" spans="1:11" ht="18.600000000000001" customHeight="1">
      <c r="A98" s="99">
        <v>66</v>
      </c>
      <c r="B98" s="112" t="s">
        <v>67</v>
      </c>
      <c r="C98" s="12"/>
      <c r="D98" s="10"/>
      <c r="E98" s="97" t="s">
        <v>175</v>
      </c>
      <c r="F98" s="13" t="s">
        <v>4</v>
      </c>
      <c r="G98" s="50"/>
      <c r="H98" s="50"/>
      <c r="I98" s="60">
        <v>1E-4</v>
      </c>
      <c r="J98" s="82"/>
      <c r="K98" s="38" t="str">
        <f>IF(J98="","ND",J98*I98)</f>
        <v>ND</v>
      </c>
    </row>
    <row r="99" spans="1:11" ht="18.600000000000001" customHeight="1">
      <c r="A99" s="101">
        <v>67</v>
      </c>
      <c r="B99" s="127" t="s">
        <v>94</v>
      </c>
      <c r="C99" s="12" t="s">
        <v>88</v>
      </c>
      <c r="D99" s="41">
        <v>450.3</v>
      </c>
      <c r="E99" s="164" t="s">
        <v>174</v>
      </c>
      <c r="F99" s="10" t="s">
        <v>73</v>
      </c>
      <c r="G99" s="50">
        <v>1</v>
      </c>
      <c r="H99" s="50">
        <v>207.2</v>
      </c>
      <c r="I99" s="60">
        <f>D99*100/(G99*H99*1000*1000)</f>
        <v>2.1732625482625482E-4</v>
      </c>
      <c r="J99" s="82">
        <f>'1'!C7</f>
        <v>0</v>
      </c>
      <c r="K99" s="38">
        <f>IF(J99="","ND",J99*I99)</f>
        <v>0</v>
      </c>
    </row>
    <row r="100" spans="1:11" ht="18.600000000000001" customHeight="1">
      <c r="A100" s="101">
        <v>68</v>
      </c>
      <c r="B100" s="117" t="s">
        <v>69</v>
      </c>
      <c r="C100" s="12"/>
      <c r="D100" s="10"/>
      <c r="E100" s="168" t="s">
        <v>177</v>
      </c>
      <c r="F100" s="13" t="s">
        <v>4</v>
      </c>
      <c r="G100" s="50"/>
      <c r="H100" s="50"/>
      <c r="I100" s="60">
        <v>1E-4</v>
      </c>
      <c r="J100" s="82"/>
      <c r="K100" s="38" t="str">
        <f>IF(J100="","ND",J100*I100)</f>
        <v>ND</v>
      </c>
    </row>
    <row r="101" spans="1:11" ht="18.600000000000001" customHeight="1">
      <c r="A101" s="101">
        <v>69</v>
      </c>
      <c r="B101" s="127" t="s">
        <v>95</v>
      </c>
      <c r="C101" s="151" t="s">
        <v>74</v>
      </c>
      <c r="D101" s="41">
        <v>579</v>
      </c>
      <c r="E101" s="118" t="s">
        <v>176</v>
      </c>
      <c r="F101" s="10" t="s">
        <v>333</v>
      </c>
      <c r="G101" s="50">
        <v>1</v>
      </c>
      <c r="H101" s="50">
        <v>65.400000000000006</v>
      </c>
      <c r="I101" s="60">
        <f>D101*100/(G101*H101*1000*1000)</f>
        <v>8.853211009174311E-4</v>
      </c>
      <c r="J101" s="82">
        <f>'1'!C2</f>
        <v>0</v>
      </c>
      <c r="K101" s="38">
        <f>IF(J101="","ND",J101*I101)</f>
        <v>0</v>
      </c>
    </row>
    <row r="102" spans="1:11" ht="18.600000000000001" customHeight="1">
      <c r="A102" s="101">
        <v>69</v>
      </c>
      <c r="B102" s="127"/>
      <c r="C102" s="151"/>
      <c r="D102" s="41">
        <v>579</v>
      </c>
      <c r="E102" s="118"/>
      <c r="F102" s="10" t="s">
        <v>334</v>
      </c>
      <c r="G102" s="50">
        <v>1</v>
      </c>
      <c r="H102" s="50">
        <v>52</v>
      </c>
      <c r="I102" s="60">
        <f>D102*100/(G102*H102*1000*1000)</f>
        <v>1.1134615384615384E-3</v>
      </c>
      <c r="J102" s="82">
        <f>'1'!C6</f>
        <v>0</v>
      </c>
      <c r="K102" s="38">
        <f>IF(J102="","ND",J102*I102)</f>
        <v>0</v>
      </c>
    </row>
    <row r="103" spans="1:11" ht="18.600000000000001" customHeight="1">
      <c r="A103" s="101">
        <v>71</v>
      </c>
      <c r="B103" s="127" t="s">
        <v>575</v>
      </c>
      <c r="C103" s="151" t="s">
        <v>78</v>
      </c>
      <c r="D103" s="41">
        <v>418.9</v>
      </c>
      <c r="E103" s="118" t="s">
        <v>178</v>
      </c>
      <c r="F103" s="10" t="s">
        <v>335</v>
      </c>
      <c r="G103" s="50">
        <v>2</v>
      </c>
      <c r="H103" s="50">
        <v>65.400000000000006</v>
      </c>
      <c r="I103" s="60">
        <f>D103*100/(G103*H103*1000*1000)</f>
        <v>3.2025993883792048E-4</v>
      </c>
      <c r="J103" s="82">
        <f>'1'!C2</f>
        <v>0</v>
      </c>
      <c r="K103" s="38">
        <f>IF(J103="","ND",J103*I103)</f>
        <v>0</v>
      </c>
    </row>
    <row r="104" spans="1:11" ht="18.600000000000001" customHeight="1">
      <c r="A104" s="101">
        <v>71</v>
      </c>
      <c r="B104" s="127"/>
      <c r="C104" s="151"/>
      <c r="D104" s="41">
        <v>418.9</v>
      </c>
      <c r="E104" s="118"/>
      <c r="F104" s="10" t="s">
        <v>336</v>
      </c>
      <c r="G104" s="50">
        <v>2</v>
      </c>
      <c r="H104" s="50">
        <v>52</v>
      </c>
      <c r="I104" s="60">
        <f>D104*100/(G104*H104*1000*1000)</f>
        <v>4.0278846153846154E-4</v>
      </c>
      <c r="J104" s="82">
        <f>'1'!C18</f>
        <v>0</v>
      </c>
      <c r="K104" s="38">
        <f>IF(J104="","ND",J104*I104)</f>
        <v>0</v>
      </c>
    </row>
    <row r="105" spans="1:11" ht="126" customHeight="1">
      <c r="A105" s="100">
        <v>71</v>
      </c>
      <c r="B105" s="105"/>
      <c r="C105" s="151"/>
      <c r="D105" s="41">
        <v>418.9</v>
      </c>
      <c r="E105" s="113"/>
      <c r="F105" s="10" t="s">
        <v>337</v>
      </c>
      <c r="G105" s="50">
        <v>1</v>
      </c>
      <c r="H105" s="50">
        <v>39</v>
      </c>
      <c r="I105" s="60">
        <f>D105*100/(G105*H105*1000*1000)</f>
        <v>1.0741025641025641E-3</v>
      </c>
      <c r="J105" s="82">
        <f>'1'!C6</f>
        <v>0</v>
      </c>
      <c r="K105" s="38">
        <f>IF(J105="","ND",J105*I105)</f>
        <v>0</v>
      </c>
    </row>
    <row r="106" spans="1:11" ht="25.5">
      <c r="A106" s="100">
        <v>72</v>
      </c>
      <c r="B106" s="105" t="s">
        <v>448</v>
      </c>
      <c r="C106" s="151" t="s">
        <v>72</v>
      </c>
      <c r="D106" s="41">
        <v>899.4</v>
      </c>
      <c r="E106" s="151" t="s">
        <v>179</v>
      </c>
      <c r="F106" s="10" t="s">
        <v>338</v>
      </c>
      <c r="G106" s="50">
        <v>3</v>
      </c>
      <c r="H106" s="50">
        <v>207.2</v>
      </c>
      <c r="I106" s="60">
        <f>D106*100/(G106*H106*1000*1000)</f>
        <v>1.4469111969111971E-4</v>
      </c>
      <c r="J106" s="82">
        <f>'1'!C7</f>
        <v>0</v>
      </c>
      <c r="K106" s="38">
        <f>IF(J106="","ND",J106*I106)</f>
        <v>0</v>
      </c>
    </row>
    <row r="107" spans="1:11" ht="25.5">
      <c r="A107" s="100">
        <v>72</v>
      </c>
      <c r="B107" s="105"/>
      <c r="C107" s="151"/>
      <c r="D107" s="41">
        <v>899.4</v>
      </c>
      <c r="E107" s="151"/>
      <c r="F107" s="10" t="s">
        <v>339</v>
      </c>
      <c r="G107" s="50">
        <v>2</v>
      </c>
      <c r="H107" s="50">
        <v>74.92</v>
      </c>
      <c r="I107" s="60">
        <f>D107*100/(G107*H107*1000*1000)</f>
        <v>6.0024025627335826E-4</v>
      </c>
      <c r="J107" s="82">
        <f>'1'!C4</f>
        <v>0</v>
      </c>
      <c r="K107" s="38">
        <f>IF(J107="","ND",J107*I107)</f>
        <v>0</v>
      </c>
    </row>
    <row r="108" spans="1:11" ht="27">
      <c r="A108" s="100">
        <v>72</v>
      </c>
      <c r="B108" s="19" t="s">
        <v>450</v>
      </c>
      <c r="C108" s="12" t="s">
        <v>312</v>
      </c>
      <c r="D108" s="10"/>
      <c r="E108" s="10" t="s">
        <v>180</v>
      </c>
      <c r="F108" s="13" t="s">
        <v>4</v>
      </c>
      <c r="G108" s="50"/>
      <c r="H108" s="50"/>
      <c r="I108" s="60">
        <v>1E-4</v>
      </c>
      <c r="J108" s="82"/>
      <c r="K108" s="38" t="str">
        <f>IF(J108="","ND",J108*I108)</f>
        <v>ND</v>
      </c>
    </row>
    <row r="109" spans="1:11" ht="25.5">
      <c r="A109" s="63">
        <v>73</v>
      </c>
      <c r="B109" s="29" t="s">
        <v>451</v>
      </c>
      <c r="C109" s="12" t="s">
        <v>313</v>
      </c>
      <c r="D109" s="10"/>
      <c r="E109" s="10" t="s">
        <v>181</v>
      </c>
      <c r="F109" s="13" t="s">
        <v>4</v>
      </c>
      <c r="G109" s="50"/>
      <c r="H109" s="50"/>
      <c r="I109" s="60">
        <v>1E-4</v>
      </c>
      <c r="J109" s="82"/>
      <c r="K109" s="38" t="str">
        <f>IF(J109="","ND",J109*I109)</f>
        <v>ND</v>
      </c>
    </row>
    <row r="110" spans="1:11" ht="39.75">
      <c r="A110" s="100">
        <v>74</v>
      </c>
      <c r="B110" s="19" t="s">
        <v>113</v>
      </c>
      <c r="C110" s="12" t="s">
        <v>314</v>
      </c>
      <c r="D110" s="10"/>
      <c r="E110" s="10" t="s">
        <v>184</v>
      </c>
      <c r="F110" s="13" t="s">
        <v>4</v>
      </c>
      <c r="G110" s="50"/>
      <c r="H110" s="50"/>
      <c r="I110" s="60">
        <v>1E-4</v>
      </c>
      <c r="J110" s="82"/>
      <c r="K110" s="38" t="str">
        <f>IF(J110="","ND",J110*I110)</f>
        <v>ND</v>
      </c>
    </row>
    <row r="111" spans="1:11" ht="52.5">
      <c r="A111" s="100">
        <v>74</v>
      </c>
      <c r="B111" s="96" t="s">
        <v>417</v>
      </c>
      <c r="C111" s="12" t="s">
        <v>99</v>
      </c>
      <c r="D111" s="50">
        <v>69.62</v>
      </c>
      <c r="E111" s="10" t="s">
        <v>186</v>
      </c>
      <c r="F111" s="10" t="s">
        <v>115</v>
      </c>
      <c r="G111" s="50">
        <v>2</v>
      </c>
      <c r="H111" s="50">
        <v>10.81</v>
      </c>
      <c r="I111" s="60">
        <f>D111*100/(G111*H111*1000*1000)</f>
        <v>3.2201665124884365E-4</v>
      </c>
      <c r="J111" s="82">
        <f>'1'!C3</f>
        <v>0</v>
      </c>
      <c r="K111" s="38">
        <f>IF(J111="","ND",J111*I111)</f>
        <v>0</v>
      </c>
    </row>
    <row r="112" spans="1:11" ht="18.600000000000001" customHeight="1">
      <c r="A112" s="100">
        <v>75</v>
      </c>
      <c r="B112" s="19" t="s">
        <v>452</v>
      </c>
      <c r="C112" s="12" t="s">
        <v>315</v>
      </c>
      <c r="D112" s="10"/>
      <c r="E112" s="10" t="s">
        <v>182</v>
      </c>
      <c r="F112" s="13" t="s">
        <v>4</v>
      </c>
      <c r="G112" s="50"/>
      <c r="H112" s="50"/>
      <c r="I112" s="60">
        <v>1E-4</v>
      </c>
      <c r="J112" s="82"/>
      <c r="K112" s="38" t="str">
        <f>IF(J112="","ND",J112*I112)</f>
        <v>ND</v>
      </c>
    </row>
    <row r="113" spans="1:11" ht="18.600000000000001" customHeight="1">
      <c r="A113" s="63">
        <v>76</v>
      </c>
      <c r="B113" s="29" t="s">
        <v>207</v>
      </c>
      <c r="C113" s="12" t="s">
        <v>316</v>
      </c>
      <c r="D113" s="10"/>
      <c r="E113" s="10" t="s">
        <v>183</v>
      </c>
      <c r="F113" s="13" t="s">
        <v>4</v>
      </c>
      <c r="G113" s="50"/>
      <c r="H113" s="50"/>
      <c r="I113" s="60">
        <v>1E-4</v>
      </c>
      <c r="J113" s="82"/>
      <c r="K113" s="38" t="str">
        <f>IF(J113="","ND",J113*I113)</f>
        <v>ND</v>
      </c>
    </row>
    <row r="114" spans="1:11" ht="18.600000000000001" customHeight="1">
      <c r="A114" s="63">
        <v>76</v>
      </c>
      <c r="B114" s="14" t="s">
        <v>453</v>
      </c>
      <c r="C114" s="12" t="s">
        <v>100</v>
      </c>
      <c r="D114" s="50">
        <v>397.4</v>
      </c>
      <c r="E114" s="21" t="s">
        <v>188</v>
      </c>
      <c r="F114" s="10" t="s">
        <v>116</v>
      </c>
      <c r="G114" s="50">
        <v>1</v>
      </c>
      <c r="H114" s="57">
        <v>207.2</v>
      </c>
      <c r="I114" s="60">
        <f>D114*100/(G114*H114*1000*1000)</f>
        <v>1.9179536679536679E-4</v>
      </c>
      <c r="J114" s="82">
        <f>'1'!C7</f>
        <v>0</v>
      </c>
      <c r="K114" s="38">
        <f>IF(J114="","ND",J114*I114)</f>
        <v>0</v>
      </c>
    </row>
    <row r="115" spans="1:11" ht="25.5">
      <c r="A115" s="63">
        <v>77</v>
      </c>
      <c r="B115" s="29" t="s">
        <v>114</v>
      </c>
      <c r="C115" s="12" t="s">
        <v>317</v>
      </c>
      <c r="D115" s="10"/>
      <c r="E115" s="10" t="s">
        <v>185</v>
      </c>
      <c r="F115" s="13" t="s">
        <v>4</v>
      </c>
      <c r="G115" s="50"/>
      <c r="H115" s="50"/>
      <c r="I115" s="60">
        <v>1E-4</v>
      </c>
      <c r="J115" s="82"/>
      <c r="K115" s="38" t="str">
        <f>IF(J115="","ND",J115*I115)</f>
        <v>ND</v>
      </c>
    </row>
    <row r="116" spans="1:11" ht="25.5">
      <c r="A116" s="63">
        <v>80</v>
      </c>
      <c r="B116" s="20" t="s">
        <v>454</v>
      </c>
      <c r="C116" s="12"/>
      <c r="D116" s="10"/>
      <c r="E116" s="21" t="s">
        <v>187</v>
      </c>
      <c r="F116" s="13" t="s">
        <v>4</v>
      </c>
      <c r="G116" s="50"/>
      <c r="H116" s="50"/>
      <c r="I116" s="60">
        <v>1E-4</v>
      </c>
      <c r="J116" s="82"/>
      <c r="K116" s="38" t="str">
        <f>IF(J116="","ND",J116*I116)</f>
        <v>ND</v>
      </c>
    </row>
    <row r="117" spans="1:11" ht="39.75">
      <c r="A117" s="63">
        <v>81</v>
      </c>
      <c r="B117" s="20" t="s">
        <v>101</v>
      </c>
      <c r="C117" s="12"/>
      <c r="D117" s="10"/>
      <c r="E117" s="10" t="s">
        <v>189</v>
      </c>
      <c r="F117" s="13" t="s">
        <v>4</v>
      </c>
      <c r="G117" s="50"/>
      <c r="H117" s="50"/>
      <c r="I117" s="60">
        <v>1E-4</v>
      </c>
      <c r="J117" s="82"/>
      <c r="K117" s="38" t="str">
        <f>IF(J117="","ND",J117*I117)</f>
        <v>ND</v>
      </c>
    </row>
    <row r="118" spans="1:11" ht="25.5">
      <c r="A118" s="63">
        <v>82</v>
      </c>
      <c r="B118" s="20" t="s">
        <v>455</v>
      </c>
      <c r="C118" s="12"/>
      <c r="D118" s="10"/>
      <c r="E118" s="10" t="s">
        <v>190</v>
      </c>
      <c r="F118" s="13" t="s">
        <v>4</v>
      </c>
      <c r="G118" s="50"/>
      <c r="H118" s="50"/>
      <c r="I118" s="60">
        <v>1E-4</v>
      </c>
      <c r="J118" s="82"/>
      <c r="K118" s="38" t="str">
        <f>IF(J118="","ND",J118*I118)</f>
        <v>ND</v>
      </c>
    </row>
    <row r="119" spans="1:11" ht="18.600000000000001" customHeight="1">
      <c r="A119" s="63">
        <v>83</v>
      </c>
      <c r="B119" s="20" t="s">
        <v>117</v>
      </c>
      <c r="C119" s="12"/>
      <c r="D119" s="10"/>
      <c r="E119" s="10" t="s">
        <v>192</v>
      </c>
      <c r="F119" s="13" t="s">
        <v>4</v>
      </c>
      <c r="G119" s="50"/>
      <c r="H119" s="50"/>
      <c r="I119" s="60">
        <v>1E-4</v>
      </c>
      <c r="J119" s="82"/>
      <c r="K119" s="38" t="str">
        <f>IF(J119="","ND",J119*I119)</f>
        <v>ND</v>
      </c>
    </row>
    <row r="120" spans="1:11" ht="18.600000000000001" customHeight="1">
      <c r="A120" s="63">
        <v>84</v>
      </c>
      <c r="B120" s="20" t="s">
        <v>456</v>
      </c>
      <c r="C120" s="12"/>
      <c r="D120" s="10"/>
      <c r="E120" s="10" t="s">
        <v>191</v>
      </c>
      <c r="F120" s="13" t="s">
        <v>4</v>
      </c>
      <c r="G120" s="50"/>
      <c r="H120" s="50"/>
      <c r="I120" s="60">
        <v>1E-4</v>
      </c>
      <c r="J120" s="82"/>
      <c r="K120" s="38" t="str">
        <f>IF(J120="","ND",J120*I120)</f>
        <v>ND</v>
      </c>
    </row>
    <row r="121" spans="1:11" ht="18.600000000000001" customHeight="1">
      <c r="A121" s="63">
        <v>85</v>
      </c>
      <c r="B121" s="12" t="s">
        <v>218</v>
      </c>
      <c r="C121" s="12" t="s">
        <v>219</v>
      </c>
      <c r="D121" s="10"/>
      <c r="E121" s="10" t="s">
        <v>223</v>
      </c>
      <c r="F121" s="13" t="s">
        <v>4</v>
      </c>
      <c r="G121" s="50"/>
      <c r="H121" s="50"/>
      <c r="I121" s="60">
        <v>1E-4</v>
      </c>
      <c r="J121" s="82"/>
      <c r="K121" s="38" t="str">
        <f>IF(J121="","ND",J121*I121)</f>
        <v>ND</v>
      </c>
    </row>
    <row r="122" spans="1:11" ht="18.600000000000001" customHeight="1">
      <c r="A122" s="99">
        <v>86</v>
      </c>
      <c r="B122" s="12" t="s">
        <v>457</v>
      </c>
      <c r="C122" s="23" t="s">
        <v>220</v>
      </c>
      <c r="D122" s="10"/>
      <c r="E122" s="97" t="s">
        <v>224</v>
      </c>
      <c r="F122" s="13" t="s">
        <v>4</v>
      </c>
      <c r="G122" s="50"/>
      <c r="H122" s="50"/>
      <c r="I122" s="60">
        <v>1E-4</v>
      </c>
      <c r="J122" s="82"/>
      <c r="K122" s="38" t="str">
        <f>IF(J122="","ND",J122*I122)</f>
        <v>ND</v>
      </c>
    </row>
    <row r="123" spans="1:11" ht="18.600000000000001" customHeight="1">
      <c r="A123" s="63">
        <v>87</v>
      </c>
      <c r="B123" s="24" t="s">
        <v>458</v>
      </c>
      <c r="C123" s="23" t="s">
        <v>221</v>
      </c>
      <c r="D123" s="10"/>
      <c r="E123" s="97" t="s">
        <v>225</v>
      </c>
      <c r="F123" s="13" t="s">
        <v>4</v>
      </c>
      <c r="G123" s="50"/>
      <c r="H123" s="50"/>
      <c r="I123" s="60">
        <v>1E-4</v>
      </c>
      <c r="J123" s="82"/>
      <c r="K123" s="38" t="str">
        <f>IF(J123="","ND",J123*I123)</f>
        <v>ND</v>
      </c>
    </row>
    <row r="124" spans="1:11" ht="38.25">
      <c r="A124" s="63">
        <v>88</v>
      </c>
      <c r="B124" s="12" t="s">
        <v>216</v>
      </c>
      <c r="C124" s="12" t="s">
        <v>217</v>
      </c>
      <c r="D124" s="10"/>
      <c r="E124" s="10" t="s">
        <v>226</v>
      </c>
      <c r="F124" s="13" t="s">
        <v>4</v>
      </c>
      <c r="G124" s="50"/>
      <c r="H124" s="50"/>
      <c r="I124" s="60">
        <v>1E-4</v>
      </c>
      <c r="J124" s="82"/>
      <c r="K124" s="38" t="str">
        <f>IF(J124="","ND",J124*I124)</f>
        <v>ND</v>
      </c>
    </row>
    <row r="125" spans="1:11" ht="128.25" customHeight="1">
      <c r="A125" s="63">
        <v>89</v>
      </c>
      <c r="B125" s="12" t="s">
        <v>459</v>
      </c>
      <c r="C125" s="12" t="s">
        <v>222</v>
      </c>
      <c r="D125" s="10"/>
      <c r="E125" s="10" t="s">
        <v>227</v>
      </c>
      <c r="F125" s="13" t="s">
        <v>4</v>
      </c>
      <c r="G125" s="50"/>
      <c r="H125" s="50"/>
      <c r="I125" s="60">
        <v>1E-4</v>
      </c>
      <c r="J125" s="82"/>
      <c r="K125" s="38" t="str">
        <f>IF(J125="","ND",J125*I125)</f>
        <v>ND</v>
      </c>
    </row>
    <row r="126" spans="1:11" ht="25.5">
      <c r="A126" s="63">
        <v>90</v>
      </c>
      <c r="B126" s="20" t="s">
        <v>460</v>
      </c>
      <c r="C126" s="12" t="s">
        <v>229</v>
      </c>
      <c r="D126" s="10"/>
      <c r="E126" s="13" t="s">
        <v>4</v>
      </c>
      <c r="F126" s="13" t="s">
        <v>4</v>
      </c>
      <c r="G126" s="50"/>
      <c r="H126" s="50"/>
      <c r="I126" s="60">
        <v>1E-4</v>
      </c>
      <c r="J126" s="82"/>
      <c r="K126" s="38" t="str">
        <f>IF(J126="","ND",J126*I126)</f>
        <v>ND</v>
      </c>
    </row>
    <row r="127" spans="1:11" ht="25.5">
      <c r="A127" s="63">
        <v>91</v>
      </c>
      <c r="B127" s="55" t="s">
        <v>461</v>
      </c>
      <c r="C127" s="12" t="s">
        <v>230</v>
      </c>
      <c r="D127" s="10"/>
      <c r="E127" s="13" t="s">
        <v>4</v>
      </c>
      <c r="F127" s="13" t="s">
        <v>4</v>
      </c>
      <c r="G127" s="50"/>
      <c r="H127" s="50"/>
      <c r="I127" s="60">
        <v>1E-4</v>
      </c>
      <c r="J127" s="82"/>
      <c r="K127" s="38" t="str">
        <f>IF(J127="","ND",J127*I127)</f>
        <v>ND</v>
      </c>
    </row>
    <row r="128" spans="1:11" ht="51">
      <c r="A128" s="63">
        <v>92</v>
      </c>
      <c r="B128" s="20" t="s">
        <v>462</v>
      </c>
      <c r="C128" s="12" t="s">
        <v>318</v>
      </c>
      <c r="D128" s="10"/>
      <c r="E128" s="10" t="s">
        <v>231</v>
      </c>
      <c r="F128" s="13" t="s">
        <v>4</v>
      </c>
      <c r="G128" s="50"/>
      <c r="H128" s="50"/>
      <c r="I128" s="60">
        <v>1E-4</v>
      </c>
      <c r="J128" s="82"/>
      <c r="K128" s="38" t="str">
        <f>IF(J128="","ND",J128*I128)</f>
        <v>ND</v>
      </c>
    </row>
    <row r="129" spans="1:11" ht="18.600000000000001" customHeight="1">
      <c r="A129" s="99">
        <v>93</v>
      </c>
      <c r="B129" s="146" t="s">
        <v>463</v>
      </c>
      <c r="C129" s="23" t="s">
        <v>232</v>
      </c>
      <c r="D129" s="10"/>
      <c r="E129" s="97" t="s">
        <v>233</v>
      </c>
      <c r="F129" s="13" t="s">
        <v>4</v>
      </c>
      <c r="G129" s="50"/>
      <c r="H129" s="50"/>
      <c r="I129" s="60">
        <v>1E-4</v>
      </c>
      <c r="J129" s="82"/>
      <c r="K129" s="38" t="str">
        <f>IF(J129="","ND",J129*I129)</f>
        <v>ND</v>
      </c>
    </row>
    <row r="130" spans="1:11" ht="25.5">
      <c r="A130" s="63">
        <v>94</v>
      </c>
      <c r="B130" s="20" t="s">
        <v>428</v>
      </c>
      <c r="C130" s="12" t="s">
        <v>214</v>
      </c>
      <c r="D130" s="10"/>
      <c r="E130" s="18" t="s">
        <v>215</v>
      </c>
      <c r="F130" s="13" t="s">
        <v>4</v>
      </c>
      <c r="G130" s="50"/>
      <c r="H130" s="50"/>
      <c r="I130" s="60">
        <v>1E-4</v>
      </c>
      <c r="J130" s="82"/>
      <c r="K130" s="38" t="str">
        <f>IF(J130="","ND",J130*I130)</f>
        <v>ND</v>
      </c>
    </row>
    <row r="131" spans="1:11" ht="18.600000000000001" customHeight="1">
      <c r="A131" s="99">
        <v>95</v>
      </c>
      <c r="B131" s="145" t="s">
        <v>234</v>
      </c>
      <c r="C131" s="23" t="s">
        <v>235</v>
      </c>
      <c r="D131" s="10"/>
      <c r="E131" s="103" t="s">
        <v>236</v>
      </c>
      <c r="F131" s="13" t="s">
        <v>4</v>
      </c>
      <c r="G131" s="50"/>
      <c r="H131" s="50"/>
      <c r="I131" s="60">
        <v>1E-4</v>
      </c>
      <c r="J131" s="82"/>
      <c r="K131" s="38" t="str">
        <f>IF(J131="","ND",J131*I131)</f>
        <v>ND</v>
      </c>
    </row>
    <row r="132" spans="1:11" ht="18.600000000000001" customHeight="1">
      <c r="A132" s="99">
        <v>96</v>
      </c>
      <c r="B132" s="20" t="s">
        <v>464</v>
      </c>
      <c r="C132" s="25" t="s">
        <v>4</v>
      </c>
      <c r="D132" s="10"/>
      <c r="E132" s="97" t="s">
        <v>237</v>
      </c>
      <c r="F132" s="13" t="s">
        <v>4</v>
      </c>
      <c r="G132" s="50"/>
      <c r="H132" s="50"/>
      <c r="I132" s="60">
        <v>1E-4</v>
      </c>
      <c r="J132" s="82"/>
      <c r="K132" s="38" t="str">
        <f>IF(J132="","ND",J132*I132)</f>
        <v>ND</v>
      </c>
    </row>
    <row r="133" spans="1:11" ht="18.600000000000001" customHeight="1">
      <c r="A133" s="99">
        <v>97</v>
      </c>
      <c r="B133" s="20" t="s">
        <v>465</v>
      </c>
      <c r="C133" s="23" t="s">
        <v>238</v>
      </c>
      <c r="D133" s="10"/>
      <c r="E133" s="97" t="s">
        <v>239</v>
      </c>
      <c r="F133" s="13" t="s">
        <v>4</v>
      </c>
      <c r="G133" s="50"/>
      <c r="H133" s="50"/>
      <c r="I133" s="60">
        <v>1E-4</v>
      </c>
      <c r="J133" s="82"/>
      <c r="K133" s="38" t="str">
        <f>IF(J133="","ND",J133*I133)</f>
        <v>ND</v>
      </c>
    </row>
    <row r="134" spans="1:11" ht="18.600000000000001" customHeight="1">
      <c r="A134" s="99">
        <v>98</v>
      </c>
      <c r="B134" s="20" t="s">
        <v>466</v>
      </c>
      <c r="C134" s="25" t="s">
        <v>4</v>
      </c>
      <c r="D134" s="10"/>
      <c r="E134" s="26" t="s">
        <v>4</v>
      </c>
      <c r="F134" s="13" t="s">
        <v>4</v>
      </c>
      <c r="G134" s="50"/>
      <c r="H134" s="50"/>
      <c r="I134" s="60">
        <v>1E-4</v>
      </c>
      <c r="J134" s="82"/>
      <c r="K134" s="38" t="str">
        <f>IF(J134="","ND",J134*I134)</f>
        <v>ND</v>
      </c>
    </row>
    <row r="135" spans="1:11" ht="18.600000000000001" customHeight="1">
      <c r="A135" s="63">
        <v>99</v>
      </c>
      <c r="B135" s="28" t="s">
        <v>240</v>
      </c>
      <c r="C135" s="23" t="s">
        <v>241</v>
      </c>
      <c r="D135" s="97"/>
      <c r="E135" s="97" t="s">
        <v>242</v>
      </c>
      <c r="F135" s="13" t="s">
        <v>4</v>
      </c>
      <c r="G135" s="52"/>
      <c r="H135" s="52"/>
      <c r="I135" s="60">
        <v>1E-4</v>
      </c>
      <c r="J135" s="82"/>
      <c r="K135" s="38" t="str">
        <f>IF(J135="","ND",J135*I135)</f>
        <v>ND</v>
      </c>
    </row>
    <row r="136" spans="1:11" ht="18.600000000000001" customHeight="1">
      <c r="A136" s="100">
        <v>100</v>
      </c>
      <c r="B136" s="19" t="s">
        <v>374</v>
      </c>
      <c r="C136" s="12" t="s">
        <v>243</v>
      </c>
      <c r="D136" s="10"/>
      <c r="E136" s="21" t="s">
        <v>319</v>
      </c>
      <c r="F136" s="13" t="s">
        <v>4</v>
      </c>
      <c r="G136" s="50"/>
      <c r="H136" s="50"/>
      <c r="I136" s="60">
        <v>1E-4</v>
      </c>
      <c r="J136" s="82"/>
      <c r="K136" s="38" t="str">
        <f>IF(J136="","ND",J136*I136)</f>
        <v>ND</v>
      </c>
    </row>
    <row r="137" spans="1:11" ht="25.5" customHeight="1">
      <c r="A137" s="100">
        <v>101</v>
      </c>
      <c r="B137" s="19" t="s">
        <v>467</v>
      </c>
      <c r="C137" s="10" t="s">
        <v>244</v>
      </c>
      <c r="D137" s="41">
        <v>303.83</v>
      </c>
      <c r="E137" s="10" t="s">
        <v>245</v>
      </c>
      <c r="F137" s="13" t="s">
        <v>4</v>
      </c>
      <c r="G137" s="63"/>
      <c r="H137" s="50"/>
      <c r="I137" s="60">
        <v>1E-4</v>
      </c>
      <c r="J137" s="82"/>
      <c r="K137" s="38" t="str">
        <f>IF(J137="","ND",J137*I137)</f>
        <v>ND</v>
      </c>
    </row>
    <row r="138" spans="1:11" ht="18.600000000000001" customHeight="1">
      <c r="A138" s="135">
        <v>101</v>
      </c>
      <c r="B138" s="92" t="s">
        <v>571</v>
      </c>
      <c r="C138" s="149"/>
      <c r="D138" s="158">
        <v>303.8</v>
      </c>
      <c r="E138" s="149" t="s">
        <v>572</v>
      </c>
      <c r="F138" s="90" t="s">
        <v>569</v>
      </c>
      <c r="G138" s="158">
        <v>1</v>
      </c>
      <c r="H138" s="158">
        <v>118.7</v>
      </c>
      <c r="I138" s="60">
        <f>D138*100/(G138*H138*1000*1000)</f>
        <v>2.5593934288121312E-4</v>
      </c>
      <c r="J138" s="82">
        <f>'1'!C11</f>
        <v>0</v>
      </c>
      <c r="K138" s="93">
        <f>IF(J138="","ND",J138*I138)</f>
        <v>0</v>
      </c>
    </row>
    <row r="139" spans="1:11" ht="25.5">
      <c r="A139" s="63">
        <v>102</v>
      </c>
      <c r="B139" s="84" t="s">
        <v>468</v>
      </c>
      <c r="C139" s="23" t="s">
        <v>246</v>
      </c>
      <c r="D139" s="41">
        <v>283.25</v>
      </c>
      <c r="E139" s="97" t="s">
        <v>247</v>
      </c>
      <c r="F139" s="10" t="s">
        <v>116</v>
      </c>
      <c r="G139" s="50">
        <v>1</v>
      </c>
      <c r="H139" s="50">
        <v>207.2</v>
      </c>
      <c r="I139" s="60">
        <f>D139*100/(G139*H139*1000*1000)</f>
        <v>1.3670366795366794E-4</v>
      </c>
      <c r="J139" s="82">
        <f>'1'!C7</f>
        <v>0</v>
      </c>
      <c r="K139" s="38">
        <f>IF(J139="","ND",J139*I139)</f>
        <v>0</v>
      </c>
    </row>
    <row r="140" spans="1:11" ht="18.600000000000001" customHeight="1">
      <c r="A140" s="101">
        <v>103</v>
      </c>
      <c r="B140" s="144" t="s">
        <v>469</v>
      </c>
      <c r="C140" s="23" t="s">
        <v>248</v>
      </c>
      <c r="D140" s="41">
        <v>775.6</v>
      </c>
      <c r="E140" s="10" t="s">
        <v>249</v>
      </c>
      <c r="F140" s="10" t="s">
        <v>116</v>
      </c>
      <c r="G140" s="50">
        <v>3</v>
      </c>
      <c r="H140" s="50">
        <v>207.2</v>
      </c>
      <c r="I140" s="60">
        <f>D140*100/(G140*H140*1000*1000)</f>
        <v>1.2477477477477479E-4</v>
      </c>
      <c r="J140" s="82">
        <f>'1'!C7</f>
        <v>0</v>
      </c>
      <c r="K140" s="38">
        <f>IF(J140="","ND",J140*I140)</f>
        <v>0</v>
      </c>
    </row>
    <row r="141" spans="1:11" ht="54.75" customHeight="1">
      <c r="A141" s="63">
        <v>104</v>
      </c>
      <c r="B141" s="27" t="s">
        <v>429</v>
      </c>
      <c r="C141" s="12" t="s">
        <v>250</v>
      </c>
      <c r="D141" s="41">
        <v>526.46</v>
      </c>
      <c r="E141" s="10" t="s">
        <v>251</v>
      </c>
      <c r="F141" s="10" t="s">
        <v>212</v>
      </c>
      <c r="G141" s="50">
        <v>2</v>
      </c>
      <c r="H141" s="50">
        <v>207.2</v>
      </c>
      <c r="I141" s="60">
        <f>D141*100/(G141*H141*1000*1000)</f>
        <v>1.2704150579150578E-4</v>
      </c>
      <c r="J141" s="82">
        <f>'1'!C7</f>
        <v>0</v>
      </c>
      <c r="K141" s="38">
        <f>IF(J141="","ND",J141*I141)</f>
        <v>0</v>
      </c>
    </row>
    <row r="142" spans="1:11" ht="18.600000000000001" customHeight="1">
      <c r="A142" s="99">
        <v>105</v>
      </c>
      <c r="B142" s="86" t="s">
        <v>470</v>
      </c>
      <c r="C142" s="23" t="s">
        <v>252</v>
      </c>
      <c r="D142" s="41">
        <v>817.6</v>
      </c>
      <c r="E142" s="97" t="s">
        <v>253</v>
      </c>
      <c r="F142" s="10" t="s">
        <v>212</v>
      </c>
      <c r="G142" s="50">
        <v>3</v>
      </c>
      <c r="H142" s="50">
        <v>207.2</v>
      </c>
      <c r="I142" s="60">
        <f>D142*100/(G142*H142*1000*1000)</f>
        <v>1.3153153153153157E-4</v>
      </c>
      <c r="J142" s="82">
        <f>'1'!C7</f>
        <v>0</v>
      </c>
      <c r="K142" s="38">
        <f>IF(J142="","ND",J142*I142)</f>
        <v>0</v>
      </c>
    </row>
    <row r="143" spans="1:11" ht="18.600000000000001" customHeight="1">
      <c r="A143" s="100">
        <v>106</v>
      </c>
      <c r="B143" s="96" t="s">
        <v>471</v>
      </c>
      <c r="C143" s="153" t="s">
        <v>254</v>
      </c>
      <c r="D143" s="41">
        <v>1315.6</v>
      </c>
      <c r="E143" s="98" t="s">
        <v>255</v>
      </c>
      <c r="F143" s="10" t="s">
        <v>212</v>
      </c>
      <c r="G143" s="50">
        <v>3</v>
      </c>
      <c r="H143" s="50">
        <v>207.2</v>
      </c>
      <c r="I143" s="60">
        <f>D143*100/(G143*H143*1000*1000)</f>
        <v>2.1164736164736169E-4</v>
      </c>
      <c r="J143" s="82">
        <f>'1'!C7</f>
        <v>0</v>
      </c>
      <c r="K143" s="38">
        <f>IF(J143="","ND",J143*I143)</f>
        <v>0</v>
      </c>
    </row>
    <row r="144" spans="1:11" ht="18.600000000000001" customHeight="1">
      <c r="A144" s="99">
        <v>107</v>
      </c>
      <c r="B144" s="140" t="s">
        <v>472</v>
      </c>
      <c r="C144" s="25" t="s">
        <v>4</v>
      </c>
      <c r="D144" s="41">
        <v>745.2</v>
      </c>
      <c r="E144" s="97" t="s">
        <v>256</v>
      </c>
      <c r="F144" s="10" t="s">
        <v>326</v>
      </c>
      <c r="G144" s="50">
        <v>1</v>
      </c>
      <c r="H144" s="50">
        <v>207.2</v>
      </c>
      <c r="I144" s="60">
        <f>D144*100/(G144*H144*1000*1000)</f>
        <v>3.5965250965250967E-4</v>
      </c>
      <c r="J144" s="82">
        <f>'1'!C7</f>
        <v>0</v>
      </c>
      <c r="K144" s="38">
        <f>IF(J144="","ND",J144*I144)</f>
        <v>0</v>
      </c>
    </row>
    <row r="145" spans="1:11" ht="18.600000000000001" customHeight="1">
      <c r="A145" s="99">
        <v>108</v>
      </c>
      <c r="B145" s="104" t="s">
        <v>473</v>
      </c>
      <c r="C145" s="111" t="s">
        <v>320</v>
      </c>
      <c r="D145" s="41">
        <v>380.81</v>
      </c>
      <c r="E145" s="111" t="s">
        <v>257</v>
      </c>
      <c r="F145" s="10" t="s">
        <v>340</v>
      </c>
      <c r="G145" s="50">
        <v>1</v>
      </c>
      <c r="H145" s="50">
        <v>207.2</v>
      </c>
      <c r="I145" s="60">
        <f>D145*100/(G145*H145*1000*1000)</f>
        <v>1.8378861003861004E-4</v>
      </c>
      <c r="J145" s="82">
        <f>'1'!C7</f>
        <v>0</v>
      </c>
      <c r="K145" s="38">
        <f>IF(J145="","ND",J145*I145)</f>
        <v>0</v>
      </c>
    </row>
    <row r="146" spans="1:11" ht="18" customHeight="1">
      <c r="A146" s="99">
        <v>108</v>
      </c>
      <c r="B146" s="104"/>
      <c r="C146" s="111"/>
      <c r="D146" s="41">
        <v>380.81</v>
      </c>
      <c r="E146" s="111"/>
      <c r="F146" s="10" t="s">
        <v>341</v>
      </c>
      <c r="G146" s="50">
        <v>2</v>
      </c>
      <c r="H146" s="50">
        <v>10.81</v>
      </c>
      <c r="I146" s="60">
        <f>D146*100/(G146*H146*1000*1000)</f>
        <v>1.7613783533765033E-3</v>
      </c>
      <c r="J146" s="82">
        <f>'1'!C3</f>
        <v>0</v>
      </c>
      <c r="K146" s="38">
        <f>IF(J146="","ND",J146*I146)</f>
        <v>0</v>
      </c>
    </row>
    <row r="147" spans="1:11" ht="18.600000000000001" customHeight="1">
      <c r="A147" s="63">
        <v>109</v>
      </c>
      <c r="B147" s="27" t="s">
        <v>474</v>
      </c>
      <c r="C147" s="12" t="s">
        <v>258</v>
      </c>
      <c r="D147" s="41">
        <v>249.2</v>
      </c>
      <c r="E147" s="10" t="s">
        <v>259</v>
      </c>
      <c r="F147" s="10" t="s">
        <v>212</v>
      </c>
      <c r="G147" s="50">
        <v>1</v>
      </c>
      <c r="H147" s="50">
        <v>207.2</v>
      </c>
      <c r="I147" s="60">
        <f>D147*100/(G147*H147*1000*1000)</f>
        <v>1.2027027027027027E-4</v>
      </c>
      <c r="J147" s="82">
        <f>'1'!C7</f>
        <v>0</v>
      </c>
      <c r="K147" s="38">
        <f>IF(J147="","ND",J147*I147)</f>
        <v>0</v>
      </c>
    </row>
    <row r="148" spans="1:11" ht="15" customHeight="1">
      <c r="A148" s="99">
        <v>110</v>
      </c>
      <c r="B148" s="95" t="s">
        <v>475</v>
      </c>
      <c r="C148" s="23" t="s">
        <v>260</v>
      </c>
      <c r="D148" s="41">
        <v>331.2</v>
      </c>
      <c r="E148" s="97" t="s">
        <v>261</v>
      </c>
      <c r="F148" s="10" t="s">
        <v>212</v>
      </c>
      <c r="G148" s="50">
        <v>1</v>
      </c>
      <c r="H148" s="50">
        <v>207.2</v>
      </c>
      <c r="I148" s="60">
        <f>D148*100/(G148*H148*1000*1000)</f>
        <v>1.5984555984555984E-4</v>
      </c>
      <c r="J148" s="82">
        <f>'1'!C7</f>
        <v>0</v>
      </c>
      <c r="K148" s="38">
        <f>IF(J148="","ND",J148*I148)</f>
        <v>0</v>
      </c>
    </row>
    <row r="149" spans="1:11" ht="18.600000000000001" customHeight="1">
      <c r="A149" s="100">
        <v>111</v>
      </c>
      <c r="B149" s="96" t="s">
        <v>476</v>
      </c>
      <c r="C149" s="153" t="s">
        <v>262</v>
      </c>
      <c r="D149" s="41">
        <v>239.2</v>
      </c>
      <c r="E149" s="98" t="s">
        <v>263</v>
      </c>
      <c r="F149" s="10" t="s">
        <v>116</v>
      </c>
      <c r="G149" s="50">
        <v>1</v>
      </c>
      <c r="H149" s="50">
        <v>207.2</v>
      </c>
      <c r="I149" s="60">
        <f>D149*100/(G149*H149*1000*1000)</f>
        <v>1.1544401544401544E-4</v>
      </c>
      <c r="J149" s="82">
        <f>'1'!C7</f>
        <v>0</v>
      </c>
      <c r="K149" s="38">
        <f>IF(J149="","ND",J149*I149)</f>
        <v>0</v>
      </c>
    </row>
    <row r="150" spans="1:11" ht="17.25" customHeight="1">
      <c r="A150" s="99">
        <v>112</v>
      </c>
      <c r="B150" s="95" t="s">
        <v>477</v>
      </c>
      <c r="C150" s="23" t="s">
        <v>264</v>
      </c>
      <c r="D150" s="41">
        <v>685.6</v>
      </c>
      <c r="E150" s="97" t="s">
        <v>265</v>
      </c>
      <c r="F150" s="10" t="s">
        <v>116</v>
      </c>
      <c r="G150" s="50">
        <v>3</v>
      </c>
      <c r="H150" s="50">
        <v>207.2</v>
      </c>
      <c r="I150" s="60">
        <f>D150*100/(G150*H150*1000*1000)</f>
        <v>1.1029601029601032E-4</v>
      </c>
      <c r="J150" s="82">
        <f>'1'!C7</f>
        <v>0</v>
      </c>
      <c r="K150" s="38">
        <f>IF(J150="","ND",J150*I150)</f>
        <v>0</v>
      </c>
    </row>
    <row r="151" spans="1:11" ht="18.600000000000001" customHeight="1">
      <c r="A151" s="101">
        <v>113</v>
      </c>
      <c r="B151" s="116" t="s">
        <v>478</v>
      </c>
      <c r="C151" s="118" t="s">
        <v>325</v>
      </c>
      <c r="D151" s="41">
        <v>303.06</v>
      </c>
      <c r="E151" s="118" t="s">
        <v>266</v>
      </c>
      <c r="F151" s="10" t="s">
        <v>342</v>
      </c>
      <c r="G151" s="50">
        <v>1</v>
      </c>
      <c r="H151" s="50">
        <v>207.2</v>
      </c>
      <c r="I151" s="60">
        <f>D151*100/(G151*H151*1000*1000)</f>
        <v>1.4626447876447875E-4</v>
      </c>
      <c r="J151" s="82">
        <f>'1'!C7</f>
        <v>0</v>
      </c>
      <c r="K151" s="38">
        <f>IF(J151="","ND",J151*I151)</f>
        <v>0</v>
      </c>
    </row>
    <row r="152" spans="1:11" ht="18.600000000000001" customHeight="1">
      <c r="A152" s="100">
        <v>113</v>
      </c>
      <c r="B152" s="115"/>
      <c r="C152" s="113"/>
      <c r="D152" s="41">
        <v>303.06</v>
      </c>
      <c r="E152" s="113"/>
      <c r="F152" s="10" t="s">
        <v>343</v>
      </c>
      <c r="G152" s="50">
        <v>1</v>
      </c>
      <c r="H152" s="50">
        <v>47.87</v>
      </c>
      <c r="I152" s="60">
        <f>D152*100/(G152*H152*1000*1000)</f>
        <v>6.3308961771464385E-4</v>
      </c>
      <c r="J152" s="82">
        <f>'1'!C15</f>
        <v>0</v>
      </c>
      <c r="K152" s="38">
        <f>IF(J152="","ND",J152*I152)</f>
        <v>0</v>
      </c>
    </row>
    <row r="153" spans="1:11" ht="18.600000000000001" customHeight="1">
      <c r="A153" s="99">
        <v>114</v>
      </c>
      <c r="B153" s="114" t="s">
        <v>479</v>
      </c>
      <c r="C153" s="112" t="s">
        <v>323</v>
      </c>
      <c r="D153" s="41">
        <v>426.29</v>
      </c>
      <c r="E153" s="111" t="s">
        <v>267</v>
      </c>
      <c r="F153" s="10" t="s">
        <v>344</v>
      </c>
      <c r="G153" s="50">
        <v>1</v>
      </c>
      <c r="H153" s="50">
        <v>207.2</v>
      </c>
      <c r="I153" s="60">
        <f>D153*100/(G153*H153*1000*1000)</f>
        <v>2.0573841698841698E-4</v>
      </c>
      <c r="J153" s="82">
        <f>'1'!C7</f>
        <v>0</v>
      </c>
      <c r="K153" s="38">
        <f>IF(J153="","ND",J153*I153)</f>
        <v>0</v>
      </c>
    </row>
    <row r="154" spans="1:11" ht="18.600000000000001" customHeight="1">
      <c r="A154" s="99">
        <v>114</v>
      </c>
      <c r="B154" s="114"/>
      <c r="C154" s="112"/>
      <c r="D154" s="41">
        <v>426.29</v>
      </c>
      <c r="E154" s="111"/>
      <c r="F154" s="10" t="s">
        <v>345</v>
      </c>
      <c r="G154" s="50">
        <v>1</v>
      </c>
      <c r="H154" s="50">
        <v>47.87</v>
      </c>
      <c r="I154" s="60">
        <f>D154*100/(G154*H154*1000*1000)</f>
        <v>8.9051598078128261E-4</v>
      </c>
      <c r="J154" s="82">
        <f>'1'!C15</f>
        <v>0</v>
      </c>
      <c r="K154" s="38">
        <f>IF(J154="","ND",J154*I154)</f>
        <v>0</v>
      </c>
    </row>
    <row r="155" spans="1:11" ht="18.600000000000001" customHeight="1">
      <c r="A155" s="101">
        <v>114</v>
      </c>
      <c r="B155" s="116"/>
      <c r="C155" s="87"/>
      <c r="D155" s="162">
        <v>426.29</v>
      </c>
      <c r="E155" s="118"/>
      <c r="F155" s="17" t="s">
        <v>346</v>
      </c>
      <c r="G155" s="57">
        <v>1</v>
      </c>
      <c r="H155" s="57">
        <v>91.22</v>
      </c>
      <c r="I155" s="60">
        <f>D155*100/(G155*H155*1000*1000)</f>
        <v>4.6732076299057222E-4</v>
      </c>
      <c r="J155" s="82">
        <f>'1'!C13</f>
        <v>0</v>
      </c>
      <c r="K155" s="38">
        <f>IF(J155="","ND",J155*I155)</f>
        <v>0</v>
      </c>
    </row>
    <row r="156" spans="1:11" ht="18.600000000000001" customHeight="1">
      <c r="A156" s="101">
        <v>115</v>
      </c>
      <c r="B156" s="102" t="s">
        <v>480</v>
      </c>
      <c r="C156" s="23" t="s">
        <v>322</v>
      </c>
      <c r="D156" s="41">
        <v>526.4</v>
      </c>
      <c r="E156" s="164" t="s">
        <v>268</v>
      </c>
      <c r="F156" s="10" t="s">
        <v>212</v>
      </c>
      <c r="G156" s="50">
        <v>2</v>
      </c>
      <c r="H156" s="50">
        <v>207.2</v>
      </c>
      <c r="I156" s="60">
        <f>D156*100/(G156*H156*1000*1000)</f>
        <v>1.2702702702702703E-4</v>
      </c>
      <c r="J156" s="82">
        <f>'1'!C7</f>
        <v>0</v>
      </c>
      <c r="K156" s="38">
        <f>IF(J156="","ND",J156*I156)</f>
        <v>0</v>
      </c>
    </row>
    <row r="157" spans="1:11" ht="18.600000000000001" customHeight="1">
      <c r="A157" s="100">
        <v>116</v>
      </c>
      <c r="B157" s="115" t="s">
        <v>481</v>
      </c>
      <c r="C157" s="87" t="s">
        <v>211</v>
      </c>
      <c r="D157" s="44">
        <v>926.36</v>
      </c>
      <c r="E157" s="113" t="s">
        <v>209</v>
      </c>
      <c r="F157" s="10" t="s">
        <v>351</v>
      </c>
      <c r="G157" s="50">
        <v>3</v>
      </c>
      <c r="H157" s="50">
        <v>207.2</v>
      </c>
      <c r="I157" s="60">
        <f>D157*100/(G157*H157*1000*1000)</f>
        <v>1.4902831402831406E-4</v>
      </c>
      <c r="J157" s="82">
        <f>'1'!C7</f>
        <v>0</v>
      </c>
      <c r="K157" s="38">
        <f>IF(J157="","ND",J157*I157)</f>
        <v>0</v>
      </c>
    </row>
    <row r="158" spans="1:11" ht="18.600000000000001" customHeight="1">
      <c r="A158" s="99">
        <v>116</v>
      </c>
      <c r="B158" s="114"/>
      <c r="C158" s="112"/>
      <c r="D158" s="41">
        <v>926.36</v>
      </c>
      <c r="E158" s="111"/>
      <c r="F158" s="10" t="s">
        <v>352</v>
      </c>
      <c r="G158" s="50">
        <v>3</v>
      </c>
      <c r="H158" s="50">
        <v>112.76</v>
      </c>
      <c r="I158" s="60">
        <f>D158*100/(G158*H158*1000*1000)</f>
        <v>2.7384415277285082E-4</v>
      </c>
      <c r="J158" s="82">
        <f>'1'!C5</f>
        <v>0</v>
      </c>
      <c r="K158" s="38">
        <f>IF(J158="","ND",J158*I158)</f>
        <v>0</v>
      </c>
    </row>
    <row r="159" spans="1:11" ht="18.600000000000001" customHeight="1">
      <c r="A159" s="101">
        <v>116</v>
      </c>
      <c r="B159" s="116"/>
      <c r="C159" s="117" t="s">
        <v>210</v>
      </c>
      <c r="D159" s="41">
        <v>754.24</v>
      </c>
      <c r="E159" s="118"/>
      <c r="F159" s="10" t="s">
        <v>351</v>
      </c>
      <c r="G159" s="50">
        <v>1</v>
      </c>
      <c r="H159" s="50">
        <v>207.2</v>
      </c>
      <c r="I159" s="60">
        <f>D159*100/(G159*H159*1000*1000)</f>
        <v>3.6401544401544402E-4</v>
      </c>
      <c r="J159" s="82">
        <f>'1'!C7</f>
        <v>0</v>
      </c>
      <c r="K159" s="38">
        <f>IF(J159="","ND",J159*I159)</f>
        <v>0</v>
      </c>
    </row>
    <row r="160" spans="1:11" ht="18.600000000000001" customHeight="1">
      <c r="A160" s="100">
        <v>116</v>
      </c>
      <c r="B160" s="115"/>
      <c r="C160" s="87"/>
      <c r="D160" s="41">
        <v>754.24</v>
      </c>
      <c r="E160" s="113"/>
      <c r="F160" s="10" t="s">
        <v>352</v>
      </c>
      <c r="G160" s="50">
        <v>2</v>
      </c>
      <c r="H160" s="50">
        <v>112.76</v>
      </c>
      <c r="I160" s="60">
        <f>D160*100/(G160*H160*1000*1000)</f>
        <v>3.3444483859524656E-4</v>
      </c>
      <c r="J160" s="82">
        <f>'1'!C5</f>
        <v>0</v>
      </c>
      <c r="K160" s="38">
        <f>IF(J160="","ND",J160*I160)</f>
        <v>0</v>
      </c>
    </row>
    <row r="161" spans="1:11" ht="18.600000000000001" customHeight="1">
      <c r="A161" s="99">
        <v>117</v>
      </c>
      <c r="B161" s="114" t="s">
        <v>482</v>
      </c>
      <c r="C161" s="112" t="s">
        <v>310</v>
      </c>
      <c r="D161" s="41">
        <v>205.6</v>
      </c>
      <c r="E161" s="111" t="s">
        <v>321</v>
      </c>
      <c r="F161" s="10" t="s">
        <v>347</v>
      </c>
      <c r="G161" s="50">
        <v>1</v>
      </c>
      <c r="H161" s="50">
        <v>207.2</v>
      </c>
      <c r="I161" s="60">
        <f>D161*100/(G161*H161*1000*1000)</f>
        <v>9.9227799227799234E-5</v>
      </c>
      <c r="J161" s="82">
        <f>'1'!C7</f>
        <v>0</v>
      </c>
      <c r="K161" s="38">
        <f>IF(J161="","ND",J161*I161)</f>
        <v>0</v>
      </c>
    </row>
    <row r="162" spans="1:11" ht="18.600000000000001" customHeight="1">
      <c r="A162" s="100">
        <v>117</v>
      </c>
      <c r="B162" s="115"/>
      <c r="C162" s="87"/>
      <c r="D162" s="41">
        <v>205.6</v>
      </c>
      <c r="E162" s="113"/>
      <c r="F162" s="10" t="s">
        <v>311</v>
      </c>
      <c r="G162" s="50">
        <v>1</v>
      </c>
      <c r="H162" s="50">
        <v>137.30000000000001</v>
      </c>
      <c r="I162" s="60">
        <f>D162*100/(G162*H162*1000*1000)</f>
        <v>1.4974508375819372E-4</v>
      </c>
      <c r="J162" s="82">
        <f>'1'!C10</f>
        <v>0</v>
      </c>
      <c r="K162" s="38">
        <f>IF(J162="","ND",J162*I162)</f>
        <v>0</v>
      </c>
    </row>
    <row r="163" spans="1:11" ht="18.600000000000001" customHeight="1">
      <c r="A163" s="100">
        <v>117</v>
      </c>
      <c r="B163" s="115"/>
      <c r="C163" s="87"/>
      <c r="D163" s="43">
        <v>205.6</v>
      </c>
      <c r="E163" s="113"/>
      <c r="F163" s="17" t="s">
        <v>348</v>
      </c>
      <c r="G163" s="57">
        <v>1</v>
      </c>
      <c r="H163" s="57">
        <v>28</v>
      </c>
      <c r="I163" s="60">
        <f>D163*100/(G163*H163*1000*1000)</f>
        <v>7.3428571428571434E-4</v>
      </c>
      <c r="J163" s="82">
        <f>'1'!C9</f>
        <v>0</v>
      </c>
      <c r="K163" s="38">
        <f>IF(J163="","ND",J163*I163)</f>
        <v>0</v>
      </c>
    </row>
    <row r="164" spans="1:11" ht="18.600000000000001" customHeight="1">
      <c r="A164" s="100">
        <v>118</v>
      </c>
      <c r="B164" s="115" t="s">
        <v>483</v>
      </c>
      <c r="C164" s="113" t="s">
        <v>269</v>
      </c>
      <c r="D164" s="41">
        <v>283.2</v>
      </c>
      <c r="E164" s="113" t="s">
        <v>270</v>
      </c>
      <c r="F164" s="10" t="s">
        <v>349</v>
      </c>
      <c r="G164" s="50">
        <v>1</v>
      </c>
      <c r="H164" s="50">
        <v>207.2</v>
      </c>
      <c r="I164" s="60">
        <f>D164*100/(G164*H164*1000*1000)</f>
        <v>1.3667953667953668E-4</v>
      </c>
      <c r="J164" s="82">
        <f>'1'!C7</f>
        <v>0</v>
      </c>
      <c r="K164" s="38">
        <f>IF(J164="","ND",J164*I164)</f>
        <v>0</v>
      </c>
    </row>
    <row r="165" spans="1:11" ht="18.600000000000001" customHeight="1">
      <c r="A165" s="100">
        <v>118</v>
      </c>
      <c r="B165" s="115"/>
      <c r="C165" s="113"/>
      <c r="D165" s="41">
        <v>283.2</v>
      </c>
      <c r="E165" s="113"/>
      <c r="F165" s="10" t="s">
        <v>350</v>
      </c>
      <c r="G165" s="50">
        <v>1</v>
      </c>
      <c r="H165" s="50">
        <v>28</v>
      </c>
      <c r="I165" s="60">
        <f>D165*100/(G165*H165*1000*1000)</f>
        <v>1.0114285714285713E-3</v>
      </c>
      <c r="J165" s="82">
        <f>'1'!C9</f>
        <v>0</v>
      </c>
      <c r="K165" s="38">
        <f>IF(J165="","ND",J165*I165)</f>
        <v>0</v>
      </c>
    </row>
    <row r="166" spans="1:11" ht="18.600000000000001" customHeight="1">
      <c r="A166" s="100">
        <v>119</v>
      </c>
      <c r="B166" s="96" t="s">
        <v>484</v>
      </c>
      <c r="C166" s="98" t="s">
        <v>324</v>
      </c>
      <c r="D166" s="41">
        <v>287.26</v>
      </c>
      <c r="E166" s="98" t="s">
        <v>273</v>
      </c>
      <c r="F166" s="10" t="s">
        <v>212</v>
      </c>
      <c r="G166" s="50">
        <v>1</v>
      </c>
      <c r="H166" s="50">
        <v>207.2</v>
      </c>
      <c r="I166" s="60">
        <f>D166*100/(G166*H166*1000*1000)</f>
        <v>1.3863899613899614E-4</v>
      </c>
      <c r="J166" s="82">
        <f>'1'!C7</f>
        <v>0</v>
      </c>
      <c r="K166" s="38">
        <f>IF(J166="","ND",J166*I166)</f>
        <v>0</v>
      </c>
    </row>
    <row r="167" spans="1:11" ht="18.600000000000001" customHeight="1">
      <c r="A167" s="63">
        <v>120</v>
      </c>
      <c r="B167" s="27" t="s">
        <v>485</v>
      </c>
      <c r="C167" s="10" t="s">
        <v>274</v>
      </c>
      <c r="D167" s="41">
        <v>323.2</v>
      </c>
      <c r="E167" s="10" t="s">
        <v>275</v>
      </c>
      <c r="F167" s="10" t="s">
        <v>212</v>
      </c>
      <c r="G167" s="50">
        <v>1</v>
      </c>
      <c r="H167" s="50">
        <v>207.2</v>
      </c>
      <c r="I167" s="60">
        <f>D167*100/(G167*H167*1000*1000)</f>
        <v>1.5598455598455599E-4</v>
      </c>
      <c r="J167" s="82">
        <f>'1'!C7</f>
        <v>0</v>
      </c>
      <c r="K167" s="38">
        <f>IF(J167="","ND",J167*I167)</f>
        <v>0</v>
      </c>
    </row>
    <row r="168" spans="1:11" ht="25.5">
      <c r="A168" s="63">
        <v>121</v>
      </c>
      <c r="B168" s="27" t="s">
        <v>486</v>
      </c>
      <c r="C168" s="10" t="s">
        <v>276</v>
      </c>
      <c r="D168" s="41">
        <v>972.85</v>
      </c>
      <c r="E168" s="10" t="s">
        <v>277</v>
      </c>
      <c r="F168" s="10" t="s">
        <v>212</v>
      </c>
      <c r="G168" s="50">
        <v>4</v>
      </c>
      <c r="H168" s="50">
        <v>207.2</v>
      </c>
      <c r="I168" s="60">
        <f>D168*100/(G168*H168*1000*1000)</f>
        <v>1.173805501930502E-4</v>
      </c>
      <c r="J168" s="82">
        <f>'1'!C7</f>
        <v>0</v>
      </c>
      <c r="K168" s="38">
        <f>IF(J168="","ND",J168*I168)</f>
        <v>0</v>
      </c>
    </row>
    <row r="169" spans="1:11" ht="18.600000000000001" customHeight="1">
      <c r="A169" s="63">
        <v>122</v>
      </c>
      <c r="B169" s="27" t="s">
        <v>487</v>
      </c>
      <c r="C169" s="10" t="s">
        <v>278</v>
      </c>
      <c r="D169" s="41">
        <v>733.6</v>
      </c>
      <c r="E169" s="10" t="s">
        <v>279</v>
      </c>
      <c r="F169" s="10" t="s">
        <v>212</v>
      </c>
      <c r="G169" s="50">
        <v>3</v>
      </c>
      <c r="H169" s="50">
        <v>207.2</v>
      </c>
      <c r="I169" s="60">
        <f>D169*100/(G169*H169*1000*1000)</f>
        <v>1.1801801801801803E-4</v>
      </c>
      <c r="J169" s="82">
        <f>'1'!C7</f>
        <v>0</v>
      </c>
      <c r="K169" s="38">
        <f>IF(J169="","ND",J169*I169)</f>
        <v>0</v>
      </c>
    </row>
    <row r="170" spans="1:11" ht="18.600000000000001" customHeight="1">
      <c r="A170" s="63">
        <v>123</v>
      </c>
      <c r="B170" s="11" t="s">
        <v>488</v>
      </c>
      <c r="C170" s="12" t="s">
        <v>280</v>
      </c>
      <c r="D170" s="10"/>
      <c r="E170" s="10" t="s">
        <v>281</v>
      </c>
      <c r="F170" s="13" t="s">
        <v>4</v>
      </c>
      <c r="G170" s="50"/>
      <c r="H170" s="50"/>
      <c r="I170" s="60">
        <v>1E-4</v>
      </c>
      <c r="J170" s="82"/>
      <c r="K170" s="38" t="str">
        <f>IF(J170="","ND",J170*I170)</f>
        <v>ND</v>
      </c>
    </row>
    <row r="171" spans="1:11" ht="25.5">
      <c r="A171" s="63">
        <v>124</v>
      </c>
      <c r="B171" s="11" t="s">
        <v>489</v>
      </c>
      <c r="C171" s="12" t="s">
        <v>282</v>
      </c>
      <c r="D171" s="10"/>
      <c r="E171" s="10" t="s">
        <v>283</v>
      </c>
      <c r="F171" s="13" t="s">
        <v>4</v>
      </c>
      <c r="G171" s="50"/>
      <c r="H171" s="50"/>
      <c r="I171" s="60">
        <v>1E-4</v>
      </c>
      <c r="J171" s="82"/>
      <c r="K171" s="38" t="str">
        <f>IF(J171="","ND",J171*I171)</f>
        <v>ND</v>
      </c>
    </row>
    <row r="172" spans="1:11" ht="18.600000000000001" customHeight="1">
      <c r="A172" s="63">
        <v>125</v>
      </c>
      <c r="B172" s="11" t="s">
        <v>490</v>
      </c>
      <c r="C172" s="12" t="s">
        <v>284</v>
      </c>
      <c r="D172" s="10"/>
      <c r="E172" s="10" t="s">
        <v>287</v>
      </c>
      <c r="F172" s="13" t="s">
        <v>4</v>
      </c>
      <c r="G172" s="50"/>
      <c r="H172" s="50"/>
      <c r="I172" s="60">
        <v>1E-4</v>
      </c>
      <c r="J172" s="82"/>
      <c r="K172" s="38" t="str">
        <f>IF(J172="","ND",J172*I172)</f>
        <v>ND</v>
      </c>
    </row>
    <row r="173" spans="1:11" ht="18.600000000000001" customHeight="1">
      <c r="A173" s="63">
        <v>126</v>
      </c>
      <c r="B173" s="11" t="s">
        <v>491</v>
      </c>
      <c r="C173" s="12" t="s">
        <v>285</v>
      </c>
      <c r="D173" s="10"/>
      <c r="E173" s="10" t="s">
        <v>286</v>
      </c>
      <c r="F173" s="13" t="s">
        <v>4</v>
      </c>
      <c r="G173" s="50"/>
      <c r="H173" s="50"/>
      <c r="I173" s="60">
        <v>1E-4</v>
      </c>
      <c r="J173" s="82"/>
      <c r="K173" s="38" t="str">
        <f>IF(J173="","ND",J173*I173)</f>
        <v>ND</v>
      </c>
    </row>
    <row r="174" spans="1:11" ht="18.600000000000001" customHeight="1">
      <c r="A174" s="63">
        <v>127</v>
      </c>
      <c r="B174" s="11" t="s">
        <v>492</v>
      </c>
      <c r="C174" s="12" t="s">
        <v>289</v>
      </c>
      <c r="D174" s="10"/>
      <c r="E174" s="10" t="s">
        <v>288</v>
      </c>
      <c r="F174" s="13" t="s">
        <v>4</v>
      </c>
      <c r="G174" s="50"/>
      <c r="H174" s="50"/>
      <c r="I174" s="60">
        <v>1E-4</v>
      </c>
      <c r="J174" s="82"/>
      <c r="K174" s="38" t="str">
        <f>IF(J174="","ND",J174*I174)</f>
        <v>ND</v>
      </c>
    </row>
    <row r="175" spans="1:11" ht="18.600000000000001" customHeight="1">
      <c r="A175" s="63">
        <v>128</v>
      </c>
      <c r="B175" s="11" t="s">
        <v>493</v>
      </c>
      <c r="C175" s="12" t="s">
        <v>290</v>
      </c>
      <c r="D175" s="10"/>
      <c r="E175" s="10" t="s">
        <v>291</v>
      </c>
      <c r="F175" s="13" t="s">
        <v>4</v>
      </c>
      <c r="G175" s="50"/>
      <c r="H175" s="50"/>
      <c r="I175" s="60">
        <v>1E-4</v>
      </c>
      <c r="J175" s="82"/>
      <c r="K175" s="38" t="str">
        <f>IF(J175="","ND",J175*I175)</f>
        <v>ND</v>
      </c>
    </row>
    <row r="176" spans="1:11" ht="18.600000000000001" customHeight="1">
      <c r="A176" s="63">
        <v>129</v>
      </c>
      <c r="B176" s="11" t="s">
        <v>494</v>
      </c>
      <c r="C176" s="12" t="s">
        <v>292</v>
      </c>
      <c r="D176" s="10"/>
      <c r="E176" s="10" t="s">
        <v>293</v>
      </c>
      <c r="F176" s="13" t="s">
        <v>4</v>
      </c>
      <c r="G176" s="50"/>
      <c r="H176" s="50"/>
      <c r="I176" s="60">
        <v>1E-4</v>
      </c>
      <c r="J176" s="82"/>
      <c r="K176" s="38" t="str">
        <f>IF(J176="","ND",J176*I176)</f>
        <v>ND</v>
      </c>
    </row>
    <row r="177" spans="1:11" ht="18.600000000000001" customHeight="1">
      <c r="A177" s="63">
        <v>130</v>
      </c>
      <c r="B177" s="11" t="s">
        <v>495</v>
      </c>
      <c r="C177" s="12" t="s">
        <v>294</v>
      </c>
      <c r="D177" s="10"/>
      <c r="E177" s="10" t="s">
        <v>295</v>
      </c>
      <c r="F177" s="13" t="s">
        <v>4</v>
      </c>
      <c r="G177" s="50"/>
      <c r="H177" s="50"/>
      <c r="I177" s="60">
        <v>1E-4</v>
      </c>
      <c r="J177" s="82"/>
      <c r="K177" s="38" t="str">
        <f>IF(J177="","ND",J177*I177)</f>
        <v>ND</v>
      </c>
    </row>
    <row r="178" spans="1:11" ht="18.600000000000001" customHeight="1">
      <c r="A178" s="63">
        <v>131</v>
      </c>
      <c r="B178" s="11" t="s">
        <v>496</v>
      </c>
      <c r="C178" s="12" t="s">
        <v>296</v>
      </c>
      <c r="D178" s="10"/>
      <c r="E178" s="21" t="s">
        <v>299</v>
      </c>
      <c r="F178" s="13" t="s">
        <v>4</v>
      </c>
      <c r="G178" s="50"/>
      <c r="H178" s="50"/>
      <c r="I178" s="60">
        <v>1E-4</v>
      </c>
      <c r="J178" s="82"/>
      <c r="K178" s="38" t="str">
        <f>IF(J178="","ND",J178*I178)</f>
        <v>ND</v>
      </c>
    </row>
    <row r="179" spans="1:11" ht="18.600000000000001" customHeight="1">
      <c r="A179" s="63">
        <v>132</v>
      </c>
      <c r="B179" s="11" t="s">
        <v>497</v>
      </c>
      <c r="C179" s="12" t="s">
        <v>297</v>
      </c>
      <c r="D179" s="10"/>
      <c r="E179" s="10" t="s">
        <v>298</v>
      </c>
      <c r="F179" s="13" t="s">
        <v>4</v>
      </c>
      <c r="G179" s="50"/>
      <c r="H179" s="50"/>
      <c r="I179" s="60">
        <v>1E-4</v>
      </c>
      <c r="J179" s="82"/>
      <c r="K179" s="38" t="str">
        <f>IF(J179="","ND",J179*I179)</f>
        <v>ND</v>
      </c>
    </row>
    <row r="180" spans="1:11" ht="18.600000000000001" customHeight="1">
      <c r="A180" s="63">
        <v>133</v>
      </c>
      <c r="B180" s="11" t="s">
        <v>498</v>
      </c>
      <c r="C180" s="12" t="s">
        <v>213</v>
      </c>
      <c r="D180" s="10"/>
      <c r="E180" s="10" t="s">
        <v>300</v>
      </c>
      <c r="F180" s="13" t="s">
        <v>4</v>
      </c>
      <c r="G180" s="50"/>
      <c r="H180" s="50"/>
      <c r="I180" s="60">
        <v>1E-4</v>
      </c>
      <c r="J180" s="82"/>
      <c r="K180" s="38" t="str">
        <f>IF(J180="","ND",J180*I180)</f>
        <v>ND</v>
      </c>
    </row>
    <row r="181" spans="1:11" ht="18.600000000000001" customHeight="1">
      <c r="A181" s="63">
        <v>134</v>
      </c>
      <c r="B181" s="11" t="s">
        <v>499</v>
      </c>
      <c r="C181" s="12" t="s">
        <v>301</v>
      </c>
      <c r="D181" s="10"/>
      <c r="E181" s="10" t="s">
        <v>302</v>
      </c>
      <c r="F181" s="13" t="s">
        <v>4</v>
      </c>
      <c r="G181" s="50"/>
      <c r="H181" s="50"/>
      <c r="I181" s="60">
        <v>1E-4</v>
      </c>
      <c r="J181" s="82"/>
      <c r="K181" s="38" t="str">
        <f>IF(J181="","ND",J181*I181)</f>
        <v>ND</v>
      </c>
    </row>
    <row r="182" spans="1:11" ht="18.600000000000001" customHeight="1">
      <c r="A182" s="63">
        <v>135</v>
      </c>
      <c r="B182" s="11" t="s">
        <v>500</v>
      </c>
      <c r="C182" s="12" t="s">
        <v>303</v>
      </c>
      <c r="D182" s="10"/>
      <c r="E182" s="10" t="s">
        <v>304</v>
      </c>
      <c r="F182" s="13" t="s">
        <v>4</v>
      </c>
      <c r="G182" s="50"/>
      <c r="H182" s="50"/>
      <c r="I182" s="60">
        <v>1E-4</v>
      </c>
      <c r="J182" s="82"/>
      <c r="K182" s="38" t="str">
        <f>IF(J182="","ND",J182*I182)</f>
        <v>ND</v>
      </c>
    </row>
    <row r="183" spans="1:11" ht="18.600000000000001" customHeight="1">
      <c r="A183" s="63">
        <v>136</v>
      </c>
      <c r="B183" s="112" t="s">
        <v>501</v>
      </c>
      <c r="C183" s="12" t="s">
        <v>305</v>
      </c>
      <c r="D183" s="10"/>
      <c r="E183" s="10" t="s">
        <v>306</v>
      </c>
      <c r="F183" s="13" t="s">
        <v>4</v>
      </c>
      <c r="G183" s="50"/>
      <c r="H183" s="50"/>
      <c r="I183" s="60">
        <v>1E-4</v>
      </c>
      <c r="J183" s="82"/>
      <c r="K183" s="38" t="str">
        <f>IF(J183="","ND",J183*I183)</f>
        <v>ND</v>
      </c>
    </row>
    <row r="184" spans="1:11" ht="18.600000000000001" customHeight="1">
      <c r="A184" s="63">
        <v>137</v>
      </c>
      <c r="B184" s="112" t="s">
        <v>502</v>
      </c>
      <c r="C184" s="12" t="s">
        <v>243</v>
      </c>
      <c r="D184" s="10"/>
      <c r="E184" s="10" t="s">
        <v>307</v>
      </c>
      <c r="F184" s="13" t="s">
        <v>4</v>
      </c>
      <c r="G184" s="50"/>
      <c r="H184" s="50"/>
      <c r="I184" s="60">
        <v>1E-4</v>
      </c>
      <c r="J184" s="82"/>
      <c r="K184" s="38" t="str">
        <f>IF(J184="","ND",J184*I184)</f>
        <v>ND</v>
      </c>
    </row>
    <row r="185" spans="1:11" ht="18.600000000000001" customHeight="1">
      <c r="A185" s="63">
        <v>138</v>
      </c>
      <c r="B185" s="11" t="s">
        <v>503</v>
      </c>
      <c r="C185" s="150" t="s">
        <v>308</v>
      </c>
      <c r="D185" s="10"/>
      <c r="E185" s="10" t="s">
        <v>309</v>
      </c>
      <c r="F185" s="13" t="s">
        <v>4</v>
      </c>
      <c r="G185" s="50"/>
      <c r="H185" s="50"/>
      <c r="I185" s="60">
        <v>1E-4</v>
      </c>
      <c r="J185" s="82"/>
      <c r="K185" s="38" t="str">
        <f>IF(J185="","ND",J185*I185)</f>
        <v>ND</v>
      </c>
    </row>
    <row r="186" spans="1:11" ht="25.5">
      <c r="A186" s="63">
        <v>139</v>
      </c>
      <c r="B186" s="84" t="s">
        <v>405</v>
      </c>
      <c r="C186" s="12" t="s">
        <v>360</v>
      </c>
      <c r="D186" s="50">
        <v>112.4</v>
      </c>
      <c r="E186" s="10" t="s">
        <v>537</v>
      </c>
      <c r="F186" s="10" t="s">
        <v>360</v>
      </c>
      <c r="G186" s="50">
        <v>1</v>
      </c>
      <c r="H186" s="50">
        <v>112.4</v>
      </c>
      <c r="I186" s="60">
        <f>D186*100/(G186*H186*1000*1000)</f>
        <v>1E-4</v>
      </c>
      <c r="J186" s="82">
        <f>'1'!C16</f>
        <v>0</v>
      </c>
      <c r="K186" s="38">
        <f>IF(J186="","ND",J186*I186)</f>
        <v>0</v>
      </c>
    </row>
    <row r="187" spans="1:11">
      <c r="A187" s="63">
        <v>140</v>
      </c>
      <c r="B187" s="84" t="s">
        <v>406</v>
      </c>
      <c r="C187" s="31" t="s">
        <v>361</v>
      </c>
      <c r="D187" s="50">
        <v>128.4</v>
      </c>
      <c r="E187" s="30" t="s">
        <v>353</v>
      </c>
      <c r="F187" s="10" t="s">
        <v>360</v>
      </c>
      <c r="G187" s="50">
        <v>1</v>
      </c>
      <c r="H187" s="50">
        <v>112.4</v>
      </c>
      <c r="I187" s="60">
        <f>D187*100/(G187*H187*1000*1000)</f>
        <v>1.1423487544483986E-4</v>
      </c>
      <c r="J187" s="82">
        <f>'1'!C16</f>
        <v>0</v>
      </c>
      <c r="K187" s="38">
        <f>IF(J187="","ND",J187*I187)</f>
        <v>0</v>
      </c>
    </row>
    <row r="188" spans="1:11" ht="18.600000000000001" customHeight="1">
      <c r="A188" s="63">
        <v>141</v>
      </c>
      <c r="B188" s="28" t="s">
        <v>354</v>
      </c>
      <c r="C188" s="31"/>
      <c r="D188" s="10"/>
      <c r="E188" s="30" t="s">
        <v>355</v>
      </c>
      <c r="F188" s="13" t="s">
        <v>4</v>
      </c>
      <c r="G188" s="50"/>
      <c r="H188" s="50"/>
      <c r="I188" s="60">
        <v>1E-4</v>
      </c>
      <c r="J188" s="82"/>
      <c r="K188" s="38" t="str">
        <f>IF(J188="","ND",J188*I188)</f>
        <v>ND</v>
      </c>
    </row>
    <row r="189" spans="1:11" ht="18.600000000000001" customHeight="1">
      <c r="A189" s="99">
        <v>142</v>
      </c>
      <c r="B189" s="139" t="s">
        <v>504</v>
      </c>
      <c r="C189" s="12"/>
      <c r="D189" s="10"/>
      <c r="E189" s="163" t="s">
        <v>37</v>
      </c>
      <c r="F189" s="13" t="s">
        <v>4</v>
      </c>
      <c r="G189" s="50"/>
      <c r="H189" s="50"/>
      <c r="I189" s="60">
        <v>1E-4</v>
      </c>
      <c r="J189" s="82"/>
      <c r="K189" s="38" t="str">
        <f>IF(J189="","ND",J189*I189)</f>
        <v>ND</v>
      </c>
    </row>
    <row r="190" spans="1:11" ht="38.25">
      <c r="A190" s="63">
        <v>143</v>
      </c>
      <c r="B190" s="32" t="s">
        <v>356</v>
      </c>
      <c r="C190" s="12"/>
      <c r="D190" s="10"/>
      <c r="E190" s="30" t="s">
        <v>357</v>
      </c>
      <c r="F190" s="13" t="s">
        <v>4</v>
      </c>
      <c r="G190" s="50"/>
      <c r="H190" s="50"/>
      <c r="I190" s="60">
        <v>1E-4</v>
      </c>
      <c r="J190" s="82"/>
      <c r="K190" s="38" t="str">
        <f>IF(J190="","ND",J190*I190)</f>
        <v>ND</v>
      </c>
    </row>
    <row r="191" spans="1:11" ht="51">
      <c r="A191" s="63">
        <v>144</v>
      </c>
      <c r="B191" s="28" t="s">
        <v>358</v>
      </c>
      <c r="C191" s="12"/>
      <c r="D191" s="10"/>
      <c r="E191" s="30" t="s">
        <v>359</v>
      </c>
      <c r="F191" s="13" t="s">
        <v>4</v>
      </c>
      <c r="G191" s="50"/>
      <c r="H191" s="50"/>
      <c r="I191" s="60">
        <v>1E-4</v>
      </c>
      <c r="J191" s="82"/>
      <c r="K191" s="38" t="str">
        <f>IF(J191="","ND",J191*I191)</f>
        <v>ND</v>
      </c>
    </row>
    <row r="192" spans="1:11" ht="18.600000000000001" customHeight="1">
      <c r="A192" s="62">
        <v>145</v>
      </c>
      <c r="B192" s="34" t="s">
        <v>576</v>
      </c>
      <c r="C192" s="154" t="s">
        <v>390</v>
      </c>
      <c r="D192" s="41">
        <v>208.47</v>
      </c>
      <c r="E192" s="40" t="s">
        <v>431</v>
      </c>
      <c r="F192" s="10" t="s">
        <v>379</v>
      </c>
      <c r="G192" s="50">
        <v>1</v>
      </c>
      <c r="H192" s="50">
        <v>112.4</v>
      </c>
      <c r="I192" s="60">
        <f>D192*100/(G192*H192*1000*1000)</f>
        <v>1.8547153024911031E-4</v>
      </c>
      <c r="J192" s="82">
        <f>'1'!C16</f>
        <v>0</v>
      </c>
      <c r="K192" s="38">
        <f>IF(J192="","ND",J192*I192)</f>
        <v>0</v>
      </c>
    </row>
    <row r="193" spans="1:11">
      <c r="A193" s="63">
        <v>146</v>
      </c>
      <c r="B193" s="32" t="s">
        <v>505</v>
      </c>
      <c r="C193" s="12"/>
      <c r="D193" s="41"/>
      <c r="E193" s="33" t="s">
        <v>365</v>
      </c>
      <c r="F193" s="13" t="s">
        <v>4</v>
      </c>
      <c r="G193" s="50"/>
      <c r="H193" s="50"/>
      <c r="I193" s="60">
        <v>1E-4</v>
      </c>
      <c r="J193" s="82"/>
      <c r="K193" s="38" t="str">
        <f>IF(J193="","ND",J193*I193)</f>
        <v>ND</v>
      </c>
    </row>
    <row r="194" spans="1:11" ht="18.600000000000001" customHeight="1">
      <c r="A194" s="63">
        <v>147</v>
      </c>
      <c r="B194" s="32" t="s">
        <v>506</v>
      </c>
      <c r="C194" s="12"/>
      <c r="D194" s="41"/>
      <c r="E194" s="33" t="s">
        <v>366</v>
      </c>
      <c r="F194" s="13" t="s">
        <v>4</v>
      </c>
      <c r="G194" s="50"/>
      <c r="H194" s="50"/>
      <c r="I194" s="60">
        <v>1E-4</v>
      </c>
      <c r="J194" s="82"/>
      <c r="K194" s="38" t="str">
        <f>IF(J194="","ND",J194*I194)</f>
        <v>ND</v>
      </c>
    </row>
    <row r="195" spans="1:11" ht="18.600000000000001" customHeight="1">
      <c r="A195" s="63">
        <v>148</v>
      </c>
      <c r="B195" s="32" t="s">
        <v>507</v>
      </c>
      <c r="C195" s="12"/>
      <c r="D195" s="41"/>
      <c r="E195" s="33" t="s">
        <v>367</v>
      </c>
      <c r="F195" s="13" t="s">
        <v>4</v>
      </c>
      <c r="G195" s="50"/>
      <c r="H195" s="50"/>
      <c r="I195" s="60">
        <v>1E-4</v>
      </c>
      <c r="J195" s="82"/>
      <c r="K195" s="38" t="str">
        <f>IF(J195="","ND",J195*I195)</f>
        <v>ND</v>
      </c>
    </row>
    <row r="196" spans="1:11" ht="25.5">
      <c r="A196" s="99">
        <v>149</v>
      </c>
      <c r="B196" s="139" t="s">
        <v>508</v>
      </c>
      <c r="C196" s="12"/>
      <c r="D196" s="42"/>
      <c r="E196" s="35" t="s">
        <v>368</v>
      </c>
      <c r="F196" s="13" t="s">
        <v>4</v>
      </c>
      <c r="G196" s="50"/>
      <c r="H196" s="50"/>
      <c r="I196" s="60">
        <v>1E-4</v>
      </c>
      <c r="J196" s="82"/>
      <c r="K196" s="38" t="str">
        <f>IF(J196="","ND",J196*I196)</f>
        <v>ND</v>
      </c>
    </row>
    <row r="197" spans="1:11" ht="18.600000000000001" customHeight="1">
      <c r="A197" s="63">
        <v>150</v>
      </c>
      <c r="B197" s="34" t="s">
        <v>372</v>
      </c>
      <c r="C197" s="12" t="s">
        <v>363</v>
      </c>
      <c r="D197" s="46">
        <v>325.29000000000002</v>
      </c>
      <c r="E197" s="33" t="s">
        <v>369</v>
      </c>
      <c r="F197" s="13" t="s">
        <v>73</v>
      </c>
      <c r="G197" s="50">
        <v>1</v>
      </c>
      <c r="H197" s="50">
        <v>207.2</v>
      </c>
      <c r="I197" s="60">
        <f>D197*100/(G197*H197*1000*1000)</f>
        <v>1.5699324324324325E-4</v>
      </c>
      <c r="J197" s="82">
        <f>'1'!C7</f>
        <v>0</v>
      </c>
      <c r="K197" s="38">
        <f>IF(J197="","ND",J197*I197)</f>
        <v>0</v>
      </c>
    </row>
    <row r="198" spans="1:11" ht="18.600000000000001" customHeight="1">
      <c r="A198" s="99">
        <v>151</v>
      </c>
      <c r="B198" s="139" t="s">
        <v>373</v>
      </c>
      <c r="C198" s="23"/>
      <c r="D198" s="45"/>
      <c r="E198" s="35" t="s">
        <v>370</v>
      </c>
      <c r="F198" s="13" t="s">
        <v>4</v>
      </c>
      <c r="G198" s="50"/>
      <c r="H198" s="50"/>
      <c r="I198" s="60">
        <v>1E-4</v>
      </c>
      <c r="J198" s="82"/>
      <c r="K198" s="38" t="str">
        <f>IF(J198="","ND",J198*I198)</f>
        <v>ND</v>
      </c>
    </row>
    <row r="199" spans="1:11" ht="18.600000000000001" customHeight="1">
      <c r="A199" s="133">
        <v>152</v>
      </c>
      <c r="B199" s="141" t="s">
        <v>375</v>
      </c>
      <c r="C199" s="98"/>
      <c r="D199" s="45"/>
      <c r="E199" s="166" t="s">
        <v>376</v>
      </c>
      <c r="F199" s="13" t="s">
        <v>4</v>
      </c>
      <c r="G199" s="50"/>
      <c r="H199" s="50"/>
      <c r="I199" s="60">
        <v>1E-4</v>
      </c>
      <c r="J199" s="82"/>
      <c r="K199" s="38" t="str">
        <f>IF(J199="","ND",J199*I199)</f>
        <v>ND</v>
      </c>
    </row>
    <row r="200" spans="1:11" ht="18.600000000000001" customHeight="1">
      <c r="A200" s="94">
        <v>153</v>
      </c>
      <c r="B200" s="114" t="s">
        <v>407</v>
      </c>
      <c r="C200" s="156" t="s">
        <v>391</v>
      </c>
      <c r="D200" s="45">
        <v>183.32</v>
      </c>
      <c r="E200" s="37" t="s">
        <v>377</v>
      </c>
      <c r="F200" s="10" t="s">
        <v>379</v>
      </c>
      <c r="G200" s="50">
        <v>1</v>
      </c>
      <c r="H200" s="50">
        <v>112.4</v>
      </c>
      <c r="I200" s="60">
        <f>D200*100/(G200*H200*1000*1000)</f>
        <v>1.6309608540925267E-4</v>
      </c>
      <c r="J200" s="82">
        <f>'1'!C16</f>
        <v>0</v>
      </c>
      <c r="K200" s="38">
        <f>IF(J200="","ND",J200*I200)</f>
        <v>0</v>
      </c>
    </row>
    <row r="201" spans="1:11" ht="18.600000000000001" customHeight="1">
      <c r="A201" s="133">
        <v>154</v>
      </c>
      <c r="B201" s="115" t="s">
        <v>408</v>
      </c>
      <c r="C201" s="113" t="s">
        <v>393</v>
      </c>
      <c r="D201" s="48">
        <v>153.86000000000001</v>
      </c>
      <c r="E201" s="128" t="s">
        <v>4</v>
      </c>
      <c r="F201" s="10" t="s">
        <v>12</v>
      </c>
      <c r="G201" s="50">
        <v>1</v>
      </c>
      <c r="H201" s="50">
        <v>10.8</v>
      </c>
      <c r="I201" s="60">
        <f>D201*100/(G201*H201*1000*1000)</f>
        <v>1.4246296296296299E-3</v>
      </c>
      <c r="J201" s="82">
        <f>'1'!C3</f>
        <v>0</v>
      </c>
      <c r="K201" s="38">
        <f>IF(J201="","ND",J201*I201)</f>
        <v>0</v>
      </c>
    </row>
    <row r="202" spans="1:11" ht="18.600000000000001" customHeight="1">
      <c r="A202" s="62">
        <v>154</v>
      </c>
      <c r="B202" s="34"/>
      <c r="C202" s="151"/>
      <c r="D202" s="160">
        <v>153.86000000000001</v>
      </c>
      <c r="E202" s="165"/>
      <c r="F202" s="10" t="s">
        <v>13</v>
      </c>
      <c r="G202" s="50">
        <v>1</v>
      </c>
      <c r="H202" s="50">
        <v>23</v>
      </c>
      <c r="I202" s="60">
        <f>D202*100/(G202*H202*1000*1000)</f>
        <v>6.6895652173913048E-4</v>
      </c>
      <c r="J202" s="82">
        <f>'1'!C17</f>
        <v>0</v>
      </c>
      <c r="K202" s="38">
        <f>IF(J202="","ND",J202*I202)</f>
        <v>0</v>
      </c>
    </row>
    <row r="203" spans="1:11" ht="25.5">
      <c r="A203" s="62">
        <v>155</v>
      </c>
      <c r="B203" s="34" t="s">
        <v>409</v>
      </c>
      <c r="C203" s="155" t="s">
        <v>392</v>
      </c>
      <c r="D203" s="160">
        <v>153.86000000000001</v>
      </c>
      <c r="E203" s="170" t="s">
        <v>378</v>
      </c>
      <c r="F203" s="10" t="s">
        <v>12</v>
      </c>
      <c r="G203" s="50">
        <v>1</v>
      </c>
      <c r="H203" s="50">
        <v>10.8</v>
      </c>
      <c r="I203" s="60">
        <f>D203*100/(G203*H203*1000*1000)</f>
        <v>1.4246296296296299E-3</v>
      </c>
      <c r="J203" s="82">
        <f>'1'!C3</f>
        <v>0</v>
      </c>
      <c r="K203" s="38">
        <f>IF(J203="","ND",J203*I203)</f>
        <v>0</v>
      </c>
    </row>
    <row r="204" spans="1:11" ht="25.5">
      <c r="A204" s="62">
        <v>155</v>
      </c>
      <c r="B204" s="34"/>
      <c r="C204" s="151"/>
      <c r="D204" s="160">
        <v>153.86000000000001</v>
      </c>
      <c r="E204" s="170"/>
      <c r="F204" s="10" t="s">
        <v>13</v>
      </c>
      <c r="G204" s="50">
        <v>1</v>
      </c>
      <c r="H204" s="50">
        <v>23</v>
      </c>
      <c r="I204" s="60">
        <f>D204*100/(G204*H204*1000*1000)</f>
        <v>6.6895652173913048E-4</v>
      </c>
      <c r="J204" s="82">
        <f>'1'!C17</f>
        <v>0</v>
      </c>
      <c r="K204" s="38">
        <f>IF(J204="","ND",J204*I204)</f>
        <v>0</v>
      </c>
    </row>
    <row r="205" spans="1:11" ht="25.5">
      <c r="A205" s="62">
        <v>156</v>
      </c>
      <c r="B205" s="85" t="s">
        <v>410</v>
      </c>
      <c r="C205" s="47" t="s">
        <v>389</v>
      </c>
      <c r="D205" s="41">
        <v>150.41</v>
      </c>
      <c r="E205" s="39" t="s">
        <v>380</v>
      </c>
      <c r="F205" s="10" t="s">
        <v>379</v>
      </c>
      <c r="G205" s="50">
        <v>1</v>
      </c>
      <c r="H205" s="50">
        <v>112.4</v>
      </c>
      <c r="I205" s="60">
        <f>D205*100/(G205*H205*1000*1000)</f>
        <v>1.3381672597864768E-4</v>
      </c>
      <c r="J205" s="82">
        <f>'1'!C16</f>
        <v>0</v>
      </c>
      <c r="K205" s="38">
        <f>IF(J205="","ND",J205*I205)</f>
        <v>0</v>
      </c>
    </row>
    <row r="206" spans="1:11" ht="25.5">
      <c r="A206" s="63">
        <v>157</v>
      </c>
      <c r="B206" s="27" t="s">
        <v>371</v>
      </c>
      <c r="C206" s="12" t="s">
        <v>362</v>
      </c>
      <c r="D206" s="41">
        <v>144.47999999999999</v>
      </c>
      <c r="E206" s="33" t="s">
        <v>364</v>
      </c>
      <c r="F206" s="10" t="s">
        <v>360</v>
      </c>
      <c r="G206" s="50">
        <v>1</v>
      </c>
      <c r="H206" s="50">
        <v>112.4</v>
      </c>
      <c r="I206" s="60">
        <f>D206*100/(G206*H206*1000*1000)</f>
        <v>1.2854092526690391E-4</v>
      </c>
      <c r="J206" s="82">
        <f>'1'!C16</f>
        <v>0</v>
      </c>
      <c r="K206" s="38">
        <f>IF(J206="","ND",J206*I206)</f>
        <v>0</v>
      </c>
    </row>
    <row r="207" spans="1:11" ht="91.5" customHeight="1">
      <c r="A207" s="62">
        <v>158</v>
      </c>
      <c r="B207" s="36" t="s">
        <v>381</v>
      </c>
      <c r="C207" s="10"/>
      <c r="D207" s="10"/>
      <c r="E207" s="39" t="s">
        <v>386</v>
      </c>
      <c r="F207" s="13" t="s">
        <v>4</v>
      </c>
      <c r="G207" s="50"/>
      <c r="H207" s="50"/>
      <c r="I207" s="60">
        <v>1E-4</v>
      </c>
      <c r="J207" s="82"/>
      <c r="K207" s="38" t="str">
        <f>IF(J207="","ND",J207*I207)</f>
        <v>ND</v>
      </c>
    </row>
    <row r="208" spans="1:11" ht="51">
      <c r="A208" s="63">
        <v>158</v>
      </c>
      <c r="B208" s="34" t="s">
        <v>534</v>
      </c>
      <c r="C208" s="12" t="s">
        <v>531</v>
      </c>
      <c r="D208" s="50">
        <v>236.42</v>
      </c>
      <c r="E208" s="18" t="s">
        <v>541</v>
      </c>
      <c r="F208" s="13" t="s">
        <v>379</v>
      </c>
      <c r="G208" s="50">
        <v>1</v>
      </c>
      <c r="H208" s="50">
        <v>112.4</v>
      </c>
      <c r="I208" s="60">
        <f>D208*100/(G208*H208*1000*1000)</f>
        <v>2.1033807829181494E-4</v>
      </c>
      <c r="J208" s="82">
        <f>'1'!C16</f>
        <v>0</v>
      </c>
      <c r="K208" s="38">
        <f>IF(J208="","ND",J208*I208)</f>
        <v>0</v>
      </c>
    </row>
    <row r="209" spans="1:11" ht="62.25" customHeight="1">
      <c r="A209" s="62">
        <v>159</v>
      </c>
      <c r="B209" s="36" t="s">
        <v>382</v>
      </c>
      <c r="C209" s="10"/>
      <c r="D209" s="10"/>
      <c r="E209" s="39" t="s">
        <v>387</v>
      </c>
      <c r="F209" s="13" t="s">
        <v>4</v>
      </c>
      <c r="G209" s="50"/>
      <c r="H209" s="50"/>
      <c r="I209" s="60">
        <v>1E-4</v>
      </c>
      <c r="J209" s="82"/>
      <c r="K209" s="38" t="str">
        <f>IF(J209="","ND",J209*I209)</f>
        <v>ND</v>
      </c>
    </row>
    <row r="210" spans="1:11" ht="18.600000000000001" customHeight="1">
      <c r="A210" s="63">
        <v>159</v>
      </c>
      <c r="B210" s="34" t="s">
        <v>535</v>
      </c>
      <c r="C210" s="12" t="s">
        <v>532</v>
      </c>
      <c r="D210" s="50">
        <v>172.42</v>
      </c>
      <c r="E210" s="10" t="s">
        <v>529</v>
      </c>
      <c r="F210" s="13" t="s">
        <v>379</v>
      </c>
      <c r="G210" s="50">
        <v>1</v>
      </c>
      <c r="H210" s="50">
        <v>112.4</v>
      </c>
      <c r="I210" s="60">
        <f>D210*100/(G210*H210*1000*1000)</f>
        <v>1.5339857651245552E-4</v>
      </c>
      <c r="J210" s="82">
        <f>'1'!C16</f>
        <v>0</v>
      </c>
      <c r="K210" s="38">
        <f>IF(J210="","ND",J210*I210)</f>
        <v>0</v>
      </c>
    </row>
    <row r="211" spans="1:11" ht="25.5">
      <c r="A211" s="62">
        <v>160</v>
      </c>
      <c r="B211" s="36" t="s">
        <v>383</v>
      </c>
      <c r="C211" s="10"/>
      <c r="D211" s="10"/>
      <c r="E211" s="39" t="s">
        <v>388</v>
      </c>
      <c r="F211" s="13" t="s">
        <v>4</v>
      </c>
      <c r="G211" s="50"/>
      <c r="H211" s="50"/>
      <c r="I211" s="60">
        <v>1E-4</v>
      </c>
      <c r="J211" s="82"/>
      <c r="K211" s="38" t="str">
        <f>IF(J211="","ND",J211*I211)</f>
        <v>ND</v>
      </c>
    </row>
    <row r="212" spans="1:11" ht="25.5">
      <c r="A212" s="63">
        <v>160</v>
      </c>
      <c r="B212" s="34" t="s">
        <v>536</v>
      </c>
      <c r="C212" s="12" t="s">
        <v>533</v>
      </c>
      <c r="D212" s="50">
        <v>146.43</v>
      </c>
      <c r="E212" s="10" t="s">
        <v>530</v>
      </c>
      <c r="F212" s="13" t="s">
        <v>379</v>
      </c>
      <c r="G212" s="50">
        <v>1</v>
      </c>
      <c r="H212" s="50">
        <v>112.4</v>
      </c>
      <c r="I212" s="60">
        <f>D212*100/(G212*H212*1000*1000)</f>
        <v>1.3027580071174377E-4</v>
      </c>
      <c r="J212" s="82">
        <f>'1'!C16</f>
        <v>0</v>
      </c>
      <c r="K212" s="38">
        <f>IF(J212="","ND",J212*I212)</f>
        <v>0</v>
      </c>
    </row>
    <row r="213" spans="1:11" ht="18.600000000000001" customHeight="1">
      <c r="A213" s="62">
        <v>161</v>
      </c>
      <c r="B213" s="36" t="s">
        <v>384</v>
      </c>
      <c r="C213" s="10"/>
      <c r="D213" s="10"/>
      <c r="E213" s="39" t="s">
        <v>385</v>
      </c>
      <c r="F213" s="13" t="s">
        <v>4</v>
      </c>
      <c r="G213" s="50"/>
      <c r="H213" s="50"/>
      <c r="I213" s="60">
        <v>1E-4</v>
      </c>
      <c r="J213" s="82"/>
      <c r="K213" s="38" t="str">
        <f>IF(J213="","ND",J213*I213)</f>
        <v>ND</v>
      </c>
    </row>
    <row r="214" spans="1:11" ht="51" customHeight="1">
      <c r="A214" s="62">
        <v>162</v>
      </c>
      <c r="B214" s="36" t="s">
        <v>401</v>
      </c>
      <c r="C214" s="10"/>
      <c r="D214" s="10"/>
      <c r="E214" s="36" t="s">
        <v>402</v>
      </c>
      <c r="F214" s="13" t="s">
        <v>4</v>
      </c>
      <c r="G214" s="50"/>
      <c r="H214" s="50"/>
      <c r="I214" s="60">
        <v>1E-4</v>
      </c>
      <c r="J214" s="82"/>
      <c r="K214" s="72" t="str">
        <f>IF(J214="","ND",J214*I214)</f>
        <v>ND</v>
      </c>
    </row>
    <row r="215" spans="1:11" ht="18.600000000000001" customHeight="1">
      <c r="A215" s="62">
        <v>163</v>
      </c>
      <c r="B215" s="36" t="s">
        <v>403</v>
      </c>
      <c r="C215" s="10"/>
      <c r="D215" s="10"/>
      <c r="E215" s="36" t="s">
        <v>404</v>
      </c>
      <c r="F215" s="13" t="s">
        <v>37</v>
      </c>
      <c r="G215" s="50"/>
      <c r="H215" s="50"/>
      <c r="I215" s="60">
        <v>1E-4</v>
      </c>
      <c r="J215" s="82"/>
      <c r="K215" s="72" t="str">
        <f>IF(J215="","ND",J215*I215)</f>
        <v>ND</v>
      </c>
    </row>
    <row r="216" spans="1:11" ht="18.75" customHeight="1">
      <c r="A216" s="62">
        <v>164</v>
      </c>
      <c r="B216" s="36" t="s">
        <v>418</v>
      </c>
      <c r="C216" s="10"/>
      <c r="D216" s="10"/>
      <c r="E216" s="73" t="s">
        <v>419</v>
      </c>
      <c r="F216" s="13" t="s">
        <v>37</v>
      </c>
      <c r="G216" s="50"/>
      <c r="H216" s="50"/>
      <c r="I216" s="60">
        <v>1E-4</v>
      </c>
      <c r="J216" s="82"/>
      <c r="K216" s="72" t="str">
        <f>IF(J216="","ND",J216*I216)</f>
        <v>ND</v>
      </c>
    </row>
    <row r="217" spans="1:11" ht="34.5" customHeight="1">
      <c r="A217" s="62">
        <v>165</v>
      </c>
      <c r="B217" s="36" t="s">
        <v>420</v>
      </c>
      <c r="C217" s="97"/>
      <c r="D217" s="10"/>
      <c r="E217" s="36" t="s">
        <v>421</v>
      </c>
      <c r="F217" s="13" t="s">
        <v>37</v>
      </c>
      <c r="G217" s="50"/>
      <c r="H217" s="50"/>
      <c r="I217" s="60">
        <v>1E-4</v>
      </c>
      <c r="J217" s="82"/>
      <c r="K217" s="72" t="str">
        <f>IF(J217="","ND",J217*I217)</f>
        <v>ND</v>
      </c>
    </row>
    <row r="218" spans="1:11" ht="19.5" customHeight="1">
      <c r="A218" s="94">
        <v>166</v>
      </c>
      <c r="B218" s="36" t="s">
        <v>422</v>
      </c>
      <c r="C218" s="97"/>
      <c r="D218" s="10"/>
      <c r="E218" s="73" t="s">
        <v>423</v>
      </c>
      <c r="F218" s="13" t="s">
        <v>37</v>
      </c>
      <c r="G218" s="50"/>
      <c r="H218" s="50"/>
      <c r="I218" s="60">
        <v>1E-4</v>
      </c>
      <c r="J218" s="82"/>
      <c r="K218" s="72" t="str">
        <f>IF(J218="","ND",J218*I218)</f>
        <v>ND</v>
      </c>
    </row>
    <row r="219" spans="1:11" ht="18.75" customHeight="1">
      <c r="A219" s="62">
        <v>167</v>
      </c>
      <c r="B219" s="143" t="s">
        <v>424</v>
      </c>
      <c r="C219" s="97"/>
      <c r="D219" s="10"/>
      <c r="E219" s="36" t="s">
        <v>425</v>
      </c>
      <c r="F219" s="13" t="s">
        <v>37</v>
      </c>
      <c r="G219" s="50"/>
      <c r="H219" s="50"/>
      <c r="I219" s="60">
        <v>1E-4</v>
      </c>
      <c r="J219" s="82"/>
      <c r="K219" s="72" t="str">
        <f>IF(J219="","ND",J219*I219)</f>
        <v>ND</v>
      </c>
    </row>
    <row r="220" spans="1:11" ht="28.5" customHeight="1">
      <c r="A220" s="62">
        <v>168</v>
      </c>
      <c r="B220" s="36" t="s">
        <v>426</v>
      </c>
      <c r="C220" s="66"/>
      <c r="D220" s="66"/>
      <c r="E220" s="36" t="s">
        <v>432</v>
      </c>
      <c r="F220" s="13" t="s">
        <v>37</v>
      </c>
      <c r="G220" s="67"/>
      <c r="H220" s="67"/>
      <c r="I220" s="67">
        <v>1E-4</v>
      </c>
      <c r="J220" s="82"/>
      <c r="K220" s="65" t="str">
        <f>IF(J220="","ND",J220*I220)</f>
        <v>ND</v>
      </c>
    </row>
    <row r="221" spans="1:11" ht="63.75" customHeight="1">
      <c r="A221" s="62">
        <v>169</v>
      </c>
      <c r="B221" s="36" t="s">
        <v>512</v>
      </c>
      <c r="C221" s="10"/>
      <c r="D221" s="10"/>
      <c r="E221" s="73" t="s">
        <v>511</v>
      </c>
      <c r="F221" s="13" t="s">
        <v>37</v>
      </c>
      <c r="G221" s="50"/>
      <c r="H221" s="50"/>
      <c r="I221" s="60">
        <v>1E-4</v>
      </c>
      <c r="J221" s="82"/>
      <c r="K221" s="72" t="str">
        <f>IF(J221="","ND",J221*I221)</f>
        <v>ND</v>
      </c>
    </row>
    <row r="222" spans="1:11" ht="23.25" customHeight="1">
      <c r="A222" s="63">
        <v>170</v>
      </c>
      <c r="B222" s="12" t="s">
        <v>513</v>
      </c>
      <c r="C222" s="12" t="s">
        <v>514</v>
      </c>
      <c r="D222" s="10"/>
      <c r="E222" s="21" t="s">
        <v>515</v>
      </c>
      <c r="F222" s="13" t="s">
        <v>516</v>
      </c>
      <c r="G222" s="10"/>
      <c r="H222" s="10"/>
      <c r="I222" s="60">
        <v>1E-4</v>
      </c>
      <c r="J222" s="82"/>
      <c r="K222" s="38" t="str">
        <f>IF(J222="","ND",J222*I222)</f>
        <v>ND</v>
      </c>
    </row>
    <row r="223" spans="1:11" ht="26.25" customHeight="1">
      <c r="A223" s="63">
        <v>171</v>
      </c>
      <c r="B223" s="11" t="s">
        <v>517</v>
      </c>
      <c r="C223" s="12" t="s">
        <v>518</v>
      </c>
      <c r="D223" s="10"/>
      <c r="E223" s="74" t="s">
        <v>539</v>
      </c>
      <c r="F223" s="13" t="s">
        <v>516</v>
      </c>
      <c r="G223" s="10"/>
      <c r="H223" s="10"/>
      <c r="I223" s="60">
        <v>1E-4</v>
      </c>
      <c r="J223" s="82"/>
      <c r="K223" s="38" t="str">
        <f>IF(J223="","ND",J223*I223)</f>
        <v>ND</v>
      </c>
    </row>
    <row r="224" spans="1:11" ht="19.5" customHeight="1">
      <c r="A224" s="63">
        <v>172</v>
      </c>
      <c r="B224" s="12" t="s">
        <v>519</v>
      </c>
      <c r="C224" s="12" t="s">
        <v>520</v>
      </c>
      <c r="D224" s="10"/>
      <c r="E224" s="13" t="s">
        <v>37</v>
      </c>
      <c r="F224" s="13" t="s">
        <v>37</v>
      </c>
      <c r="G224" s="10"/>
      <c r="H224" s="10"/>
      <c r="I224" s="60">
        <v>1E-4</v>
      </c>
      <c r="J224" s="82"/>
      <c r="K224" s="38" t="str">
        <f>IF(J224="","ND",J224*I224)</f>
        <v>ND</v>
      </c>
    </row>
    <row r="225" spans="1:11" ht="19.5" customHeight="1">
      <c r="A225" s="63">
        <v>173</v>
      </c>
      <c r="B225" s="12" t="s">
        <v>521</v>
      </c>
      <c r="C225" s="12" t="s">
        <v>522</v>
      </c>
      <c r="D225" s="10"/>
      <c r="E225" s="10" t="s">
        <v>523</v>
      </c>
      <c r="F225" s="13" t="s">
        <v>516</v>
      </c>
      <c r="G225" s="10"/>
      <c r="H225" s="10"/>
      <c r="I225" s="60">
        <v>1E-4</v>
      </c>
      <c r="J225" s="82"/>
      <c r="K225" s="38" t="str">
        <f>IF(J225="","ND",J225*I225)</f>
        <v>ND</v>
      </c>
    </row>
    <row r="226" spans="1:11" ht="25.5" customHeight="1">
      <c r="A226" s="63">
        <v>174</v>
      </c>
      <c r="B226" s="11" t="s">
        <v>525</v>
      </c>
      <c r="C226" s="12"/>
      <c r="D226" s="10"/>
      <c r="E226" s="10" t="s">
        <v>524</v>
      </c>
      <c r="F226" s="13" t="s">
        <v>516</v>
      </c>
      <c r="G226" s="50"/>
      <c r="H226" s="50"/>
      <c r="I226" s="60">
        <v>1E-4</v>
      </c>
      <c r="J226" s="82"/>
      <c r="K226" s="38" t="str">
        <f>IF(J226="","ND",J226*I226)</f>
        <v>ND</v>
      </c>
    </row>
    <row r="227" spans="1:11" ht="69.75" customHeight="1">
      <c r="A227" s="63">
        <v>175</v>
      </c>
      <c r="B227" s="74" t="s">
        <v>545</v>
      </c>
      <c r="C227" s="12"/>
      <c r="D227" s="10"/>
      <c r="E227" s="13" t="s">
        <v>37</v>
      </c>
      <c r="F227" s="13" t="s">
        <v>516</v>
      </c>
      <c r="G227" s="50"/>
      <c r="H227" s="50"/>
      <c r="I227" s="60">
        <v>1E-4</v>
      </c>
      <c r="J227" s="82"/>
      <c r="K227" s="38" t="str">
        <f>IF(J227="","ND",J227*I227)</f>
        <v>ND</v>
      </c>
    </row>
    <row r="228" spans="1:11" ht="27.75" customHeight="1">
      <c r="A228" s="63">
        <v>176</v>
      </c>
      <c r="B228" s="11" t="s">
        <v>526</v>
      </c>
      <c r="C228" s="76"/>
      <c r="D228" s="161"/>
      <c r="E228" s="169" t="s">
        <v>540</v>
      </c>
      <c r="F228" s="13" t="s">
        <v>516</v>
      </c>
      <c r="G228" s="77"/>
      <c r="H228" s="78"/>
      <c r="I228" s="60">
        <v>1E-4</v>
      </c>
      <c r="J228" s="82"/>
      <c r="K228" s="38" t="str">
        <f>IF(J228="","ND",J228*I228)</f>
        <v>ND</v>
      </c>
    </row>
    <row r="229" spans="1:11" ht="29.25" customHeight="1">
      <c r="A229" s="100">
        <v>180</v>
      </c>
      <c r="B229" s="87" t="s">
        <v>527</v>
      </c>
      <c r="C229" s="12"/>
      <c r="D229" s="10"/>
      <c r="E229" s="18" t="s">
        <v>542</v>
      </c>
      <c r="F229" s="88" t="s">
        <v>516</v>
      </c>
      <c r="G229" s="50"/>
      <c r="H229" s="50"/>
      <c r="I229" s="60">
        <v>1E-4</v>
      </c>
      <c r="J229" s="82"/>
      <c r="K229" s="38" t="str">
        <f>IF(J229="","ND",J229*I229)</f>
        <v>ND</v>
      </c>
    </row>
    <row r="230" spans="1:11" s="91" customFormat="1" ht="38.450000000000003" customHeight="1">
      <c r="A230" s="63">
        <v>181</v>
      </c>
      <c r="B230" s="11" t="s">
        <v>528</v>
      </c>
      <c r="C230" s="150"/>
      <c r="D230" s="159"/>
      <c r="E230" s="75" t="s">
        <v>37</v>
      </c>
      <c r="F230" s="13" t="s">
        <v>516</v>
      </c>
      <c r="G230" s="172"/>
      <c r="H230" s="172"/>
      <c r="I230" s="60">
        <v>1E-4</v>
      </c>
      <c r="J230" s="82"/>
      <c r="K230" s="38" t="str">
        <f>IF(J230="","ND",J230*I230)</f>
        <v>ND</v>
      </c>
    </row>
    <row r="231" spans="1:11" s="91" customFormat="1" ht="38.450000000000003" customHeight="1">
      <c r="A231" s="173" t="s">
        <v>578</v>
      </c>
      <c r="B231" s="174"/>
      <c r="C231" s="150"/>
      <c r="D231" s="159"/>
      <c r="E231" s="75"/>
      <c r="F231" s="75"/>
      <c r="G231" s="172"/>
      <c r="H231" s="172"/>
      <c r="I231" s="175"/>
      <c r="J231" s="176"/>
      <c r="K231" s="177"/>
    </row>
    <row r="232" spans="1:11" ht="34.15" customHeight="1">
      <c r="A232" s="137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</row>
    <row r="233" spans="1:11" s="54" customFormat="1" ht="50.25" customHeight="1">
      <c r="A233" s="137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</row>
    <row r="234" spans="1:11" s="54" customFormat="1" ht="47.25" customHeight="1">
      <c r="A234" s="136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</row>
    <row r="235" spans="1:11" ht="14.25" customHeight="1">
      <c r="A235" s="136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</row>
    <row r="236" spans="1:11" ht="27.75" customHeight="1">
      <c r="A236" s="136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</row>
    <row r="237" spans="1:11" ht="15" customHeight="1">
      <c r="A237" s="136"/>
      <c r="B237" s="129"/>
      <c r="C237" s="129"/>
      <c r="D237" s="129"/>
      <c r="E237" s="129"/>
      <c r="F237" s="129"/>
      <c r="G237" s="68"/>
      <c r="H237" s="68"/>
      <c r="I237" s="68"/>
      <c r="J237" s="68"/>
      <c r="K237" s="69"/>
    </row>
    <row r="238" spans="1:11" ht="11.25" customHeight="1">
      <c r="A238" s="136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</row>
    <row r="239" spans="1:11" ht="22.5" customHeight="1">
      <c r="B239" s="69" t="s">
        <v>28</v>
      </c>
      <c r="C239" s="69"/>
      <c r="D239" s="69"/>
      <c r="E239" s="69"/>
      <c r="F239" s="70" t="s">
        <v>59</v>
      </c>
      <c r="G239" s="71"/>
      <c r="H239" s="71"/>
      <c r="I239" s="71"/>
      <c r="J239" s="71"/>
      <c r="K239" s="70"/>
    </row>
    <row r="240" spans="1:11">
      <c r="F240" s="4"/>
      <c r="G240" s="58"/>
      <c r="H240" s="58"/>
      <c r="I240" s="61"/>
      <c r="J240" s="61"/>
      <c r="K240" s="4"/>
    </row>
    <row r="241" spans="2:11" ht="21.75" customHeight="1">
      <c r="B241" s="3" t="s">
        <v>29</v>
      </c>
      <c r="F241" s="4" t="s">
        <v>60</v>
      </c>
      <c r="G241" s="58"/>
      <c r="H241" s="58"/>
      <c r="I241" s="61"/>
      <c r="J241" s="61"/>
      <c r="K241" s="4"/>
    </row>
    <row r="242" spans="2:11">
      <c r="I242" s="61"/>
      <c r="J242" s="61"/>
      <c r="K242" s="7"/>
    </row>
    <row r="1048576" spans="10:10">
      <c r="J1048576" s="54">
        <f>'1'!C6</f>
        <v>0</v>
      </c>
    </row>
  </sheetData>
  <autoFilter ref="A4:K4">
    <sortState ref="A5:K237">
      <sortCondition ref="A4"/>
    </sortState>
  </autoFilter>
  <phoneticPr fontId="25" type="noConversion"/>
  <conditionalFormatting sqref="K11:K58">
    <cfRule type="cellIs" dxfId="3" priority="5" operator="greaterThanOrEqual">
      <formula>0.02</formula>
    </cfRule>
  </conditionalFormatting>
  <conditionalFormatting sqref="K59:K95">
    <cfRule type="cellIs" dxfId="2" priority="4" operator="greaterThanOrEqual">
      <formula>0.02</formula>
    </cfRule>
  </conditionalFormatting>
  <conditionalFormatting sqref="K96:K150">
    <cfRule type="cellIs" dxfId="1" priority="3" operator="greaterThanOrEqual">
      <formula>0.02</formula>
    </cfRule>
  </conditionalFormatting>
  <conditionalFormatting sqref="K151:K225 K230:K231 K228">
    <cfRule type="cellIs" priority="2" operator="greaterThanOrEqual">
      <formula>0.02</formula>
    </cfRule>
  </conditionalFormatting>
  <conditionalFormatting sqref="K230:K231 K228">
    <cfRule type="cellIs" dxfId="0" priority="1" operator="notEqual">
      <formula>0.02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B/8&amp;C&amp;"Arial,Bold"&amp;20REACH SVHCs Worksheet
(Sample ID:   )            </oddHeader>
    <oddFooter>&amp;LPrepared by: Wang Qing     Reviewed by: Xu Ming        Approved by: Fan Haijun        Effective Date: Jan.15, 2018
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2</xdr:col>
                <xdr:colOff>0</xdr:colOff>
                <xdr:row>242</xdr:row>
                <xdr:rowOff>0</xdr:rowOff>
              </from>
              <to>
                <xdr:col>3</xdr:col>
                <xdr:colOff>47625</xdr:colOff>
                <xdr:row>243</xdr:row>
                <xdr:rowOff>47625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4" sqref="F14"/>
    </sheetView>
  </sheetViews>
  <sheetFormatPr defaultRowHeight="15"/>
  <sheetData>
    <row r="1" spans="1:3">
      <c r="A1" s="79" t="s">
        <v>547</v>
      </c>
      <c r="B1" s="79"/>
      <c r="C1" s="80" t="s">
        <v>548</v>
      </c>
    </row>
    <row r="2" spans="1:3">
      <c r="A2" s="80" t="s">
        <v>549</v>
      </c>
      <c r="B2" s="80"/>
      <c r="C2" s="81"/>
    </row>
    <row r="3" spans="1:3">
      <c r="A3" s="80" t="s">
        <v>550</v>
      </c>
      <c r="B3" s="80"/>
      <c r="C3" s="81"/>
    </row>
    <row r="4" spans="1:3">
      <c r="A4" s="81" t="s">
        <v>551</v>
      </c>
      <c r="B4" s="81"/>
      <c r="C4" s="81"/>
    </row>
    <row r="5" spans="1:3">
      <c r="A5" s="81" t="s">
        <v>552</v>
      </c>
      <c r="B5" s="81"/>
      <c r="C5" s="81"/>
    </row>
    <row r="6" spans="1:3">
      <c r="A6" s="81" t="s">
        <v>553</v>
      </c>
      <c r="B6" s="81"/>
      <c r="C6" s="81"/>
    </row>
    <row r="7" spans="1:3">
      <c r="A7" s="81" t="s">
        <v>554</v>
      </c>
      <c r="B7" s="81"/>
      <c r="C7" s="81"/>
    </row>
    <row r="8" spans="1:3">
      <c r="A8" s="81" t="s">
        <v>555</v>
      </c>
      <c r="B8" s="81"/>
      <c r="C8" s="81"/>
    </row>
    <row r="9" spans="1:3">
      <c r="A9" s="81" t="s">
        <v>556</v>
      </c>
      <c r="B9" s="81"/>
      <c r="C9" s="81"/>
    </row>
    <row r="10" spans="1:3">
      <c r="A10" s="81" t="s">
        <v>87</v>
      </c>
      <c r="B10" s="81"/>
      <c r="C10" s="81"/>
    </row>
    <row r="11" spans="1:3">
      <c r="A11" s="81" t="s">
        <v>557</v>
      </c>
      <c r="B11" s="81"/>
      <c r="C11" s="81"/>
    </row>
    <row r="12" spans="1:3">
      <c r="A12" s="81" t="s">
        <v>558</v>
      </c>
      <c r="B12" s="81"/>
      <c r="C12" s="81"/>
    </row>
    <row r="13" spans="1:3">
      <c r="A13" s="81" t="s">
        <v>559</v>
      </c>
      <c r="B13" s="81"/>
      <c r="C13" s="81"/>
    </row>
    <row r="14" spans="1:3">
      <c r="A14" s="81" t="s">
        <v>560</v>
      </c>
      <c r="B14" s="81"/>
      <c r="C14" s="81"/>
    </row>
    <row r="15" spans="1:3">
      <c r="A15" s="81" t="s">
        <v>561</v>
      </c>
      <c r="B15" s="81"/>
      <c r="C15" s="81"/>
    </row>
    <row r="16" spans="1:3">
      <c r="A16" s="81" t="s">
        <v>562</v>
      </c>
      <c r="B16" s="81"/>
      <c r="C16" s="81"/>
    </row>
    <row r="17" spans="1:3">
      <c r="A17" s="81" t="s">
        <v>563</v>
      </c>
      <c r="B17" s="81"/>
      <c r="C17" s="81"/>
    </row>
    <row r="18" spans="1:3">
      <c r="A18" s="81" t="s">
        <v>564</v>
      </c>
      <c r="B18" s="81"/>
      <c r="C18" s="81"/>
    </row>
    <row r="19" spans="1:3">
      <c r="A19" s="81" t="s">
        <v>565</v>
      </c>
      <c r="B19" s="81"/>
      <c r="C19" s="81"/>
    </row>
    <row r="20" spans="1:3">
      <c r="A20" s="81" t="s">
        <v>566</v>
      </c>
      <c r="B20" s="81"/>
      <c r="C20" s="81"/>
    </row>
    <row r="21" spans="1:3">
      <c r="A21" s="138" t="s">
        <v>86</v>
      </c>
      <c r="B21" s="138"/>
      <c r="C21" s="138" t="s">
        <v>577</v>
      </c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SVHC</vt:lpstr>
      <vt:lpstr>1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Chen, Frank</cp:lastModifiedBy>
  <cp:lastPrinted>2018-04-28T05:31:47Z</cp:lastPrinted>
  <dcterms:created xsi:type="dcterms:W3CDTF">2010-07-12T02:06:46Z</dcterms:created>
  <dcterms:modified xsi:type="dcterms:W3CDTF">2019-05-16T02:53:02Z</dcterms:modified>
</cp:coreProperties>
</file>