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Inorganic_batch\Microwave\result\reach\"/>
    </mc:Choice>
  </mc:AlternateContent>
  <bookViews>
    <workbookView xWindow="0" yWindow="0" windowWidth="24000" windowHeight="9690" activeTab="1"/>
  </bookViews>
  <sheets>
    <sheet name="SVHC" sheetId="2" r:id="rId1"/>
    <sheet name="1" sheetId="3" r:id="rId2"/>
  </sheets>
  <definedNames>
    <definedName name="_xlnm._FilterDatabase" localSheetId="0" hidden="1">SVHC!$F:$F</definedName>
    <definedName name="_xlnm.Print_Area" localSheetId="0">SVHC!$A$1:$K$243</definedName>
    <definedName name="_xlnm.Print_Titles" localSheetId="0">SVHC!$4:$4</definedName>
  </definedNames>
  <calcPr calcId="162913"/>
</workbook>
</file>

<file path=xl/calcChain.xml><?xml version="1.0" encoding="utf-8"?>
<calcChain xmlns="http://schemas.openxmlformats.org/spreadsheetml/2006/main">
  <c r="J230" i="2" l="1"/>
  <c r="J228" i="2"/>
  <c r="I230" i="2"/>
  <c r="I228" i="2"/>
  <c r="K228" i="2" l="1"/>
  <c r="K230" i="2"/>
  <c r="J103" i="2"/>
  <c r="J83" i="2"/>
  <c r="J76" i="2"/>
  <c r="J104" i="2"/>
  <c r="J77" i="2"/>
  <c r="J102" i="2"/>
  <c r="J94" i="2"/>
  <c r="J75" i="2"/>
  <c r="J152" i="2"/>
  <c r="J100" i="2"/>
  <c r="J151" i="2"/>
  <c r="J149" i="2"/>
  <c r="J61" i="2"/>
  <c r="J93" i="2"/>
  <c r="J90" i="2"/>
  <c r="J162" i="2"/>
  <c r="J160" i="2"/>
  <c r="J99" i="2"/>
  <c r="J73" i="2"/>
  <c r="J157" i="2"/>
  <c r="J155" i="2"/>
  <c r="J194" i="2"/>
  <c r="J166" i="2"/>
  <c r="J165" i="2"/>
  <c r="J164" i="2"/>
  <c r="J163" i="2"/>
  <c r="J161" i="2"/>
  <c r="J158" i="2"/>
  <c r="J156" i="2"/>
  <c r="J154" i="2"/>
  <c r="J153" i="2"/>
  <c r="J150" i="2"/>
  <c r="J148" i="2"/>
  <c r="J147" i="2"/>
  <c r="J146" i="2"/>
  <c r="J145" i="2"/>
  <c r="J144" i="2"/>
  <c r="J142" i="2"/>
  <c r="J141" i="2"/>
  <c r="J140" i="2"/>
  <c r="J139" i="2"/>
  <c r="J138" i="2"/>
  <c r="J137" i="2"/>
  <c r="J136" i="2"/>
  <c r="J113" i="2"/>
  <c r="J96" i="2"/>
  <c r="J88" i="2"/>
  <c r="J87" i="2"/>
  <c r="J86" i="2"/>
  <c r="J34" i="2"/>
  <c r="J32" i="2"/>
  <c r="J28" i="2"/>
  <c r="J16" i="2"/>
  <c r="J201" i="2"/>
  <c r="J199" i="2"/>
  <c r="J101" i="2"/>
  <c r="J74" i="2"/>
  <c r="J46" i="2"/>
  <c r="J43" i="2"/>
  <c r="J42" i="2"/>
  <c r="J14" i="2"/>
  <c r="J31" i="2"/>
  <c r="J95" i="2"/>
  <c r="J91" i="2"/>
  <c r="J84" i="2"/>
  <c r="J62" i="2"/>
  <c r="J59" i="2"/>
  <c r="J58" i="2"/>
  <c r="J57" i="2"/>
  <c r="J56" i="2"/>
  <c r="J49" i="2"/>
  <c r="J48" i="2"/>
  <c r="J47" i="2"/>
  <c r="J45" i="2"/>
  <c r="J1048576" i="2"/>
  <c r="J33" i="2"/>
  <c r="J30" i="2"/>
  <c r="J29" i="2"/>
  <c r="J13" i="2"/>
  <c r="J53" i="2"/>
  <c r="J52" i="2"/>
  <c r="J51" i="2"/>
  <c r="J50" i="2"/>
  <c r="J11" i="2"/>
  <c r="J225" i="2"/>
  <c r="J224" i="2"/>
  <c r="J223" i="2"/>
  <c r="J203" i="2"/>
  <c r="J202" i="2"/>
  <c r="J197" i="2"/>
  <c r="J189" i="2"/>
  <c r="J184" i="2"/>
  <c r="J183" i="2"/>
  <c r="J159" i="2"/>
  <c r="J105" i="2"/>
  <c r="J78" i="2"/>
  <c r="J200" i="2"/>
  <c r="J198" i="2"/>
  <c r="J143" i="2"/>
  <c r="J112" i="2"/>
  <c r="J44" i="2"/>
  <c r="J41" i="2"/>
  <c r="J40" i="2"/>
  <c r="J97" i="2"/>
  <c r="J82" i="2"/>
  <c r="J79" i="2"/>
  <c r="J21" i="2"/>
  <c r="J20" i="2"/>
  <c r="J19" i="2"/>
  <c r="J17" i="2"/>
  <c r="J98" i="2"/>
  <c r="J72" i="2"/>
  <c r="K229" i="2" l="1"/>
  <c r="I224" i="2" l="1"/>
  <c r="I225" i="2"/>
  <c r="K225" i="2" s="1"/>
  <c r="I223" i="2"/>
  <c r="K223" i="2" s="1"/>
  <c r="K227" i="2"/>
  <c r="K226" i="2"/>
  <c r="K224" i="2"/>
  <c r="K222" i="2"/>
  <c r="K221" i="2"/>
  <c r="K220" i="2" l="1"/>
  <c r="K219" i="2" l="1"/>
  <c r="K218" i="2"/>
  <c r="K217" i="2"/>
  <c r="K216" i="2"/>
  <c r="K215" i="2"/>
  <c r="K214" i="2" l="1"/>
  <c r="K213" i="2"/>
  <c r="K212" i="2"/>
  <c r="K211" i="2"/>
  <c r="K210" i="2"/>
  <c r="K209" i="2"/>
  <c r="K208" i="2"/>
  <c r="K207" i="2"/>
  <c r="K206" i="2"/>
  <c r="K205" i="2"/>
  <c r="K204" i="2"/>
  <c r="I203" i="2"/>
  <c r="K203" i="2" s="1"/>
  <c r="I202" i="2"/>
  <c r="K202" i="2" s="1"/>
  <c r="I201" i="2"/>
  <c r="K201" i="2" s="1"/>
  <c r="I200" i="2"/>
  <c r="K200" i="2" s="1"/>
  <c r="I199" i="2"/>
  <c r="K199" i="2" s="1"/>
  <c r="I198" i="2"/>
  <c r="K198" i="2" s="1"/>
  <c r="I197" i="2"/>
  <c r="K197" i="2" s="1"/>
  <c r="K196" i="2"/>
  <c r="K195" i="2"/>
  <c r="I194" i="2"/>
  <c r="K194" i="2" s="1"/>
  <c r="K193" i="2"/>
  <c r="K192" i="2"/>
  <c r="K191" i="2"/>
  <c r="K190" i="2"/>
  <c r="I189" i="2"/>
  <c r="K189" i="2" s="1"/>
  <c r="K188" i="2"/>
  <c r="K187" i="2"/>
  <c r="K186" i="2"/>
  <c r="K185" i="2"/>
  <c r="I184" i="2"/>
  <c r="K184" i="2" s="1"/>
  <c r="I183" i="2"/>
  <c r="K183" i="2" s="1"/>
  <c r="K182" i="2"/>
  <c r="K181" i="2"/>
  <c r="K180" i="2"/>
  <c r="K179" i="2"/>
  <c r="K178" i="2"/>
  <c r="K177" i="2"/>
  <c r="K176" i="2"/>
  <c r="K175" i="2"/>
  <c r="K174" i="2"/>
  <c r="K173" i="2"/>
  <c r="K172" i="2"/>
  <c r="K171" i="2"/>
  <c r="K170" i="2"/>
  <c r="K169" i="2"/>
  <c r="K168" i="2"/>
  <c r="K167" i="2"/>
  <c r="I166" i="2"/>
  <c r="K166" i="2" s="1"/>
  <c r="I165" i="2"/>
  <c r="K165" i="2" s="1"/>
  <c r="I164" i="2"/>
  <c r="K164" i="2" s="1"/>
  <c r="I163" i="2"/>
  <c r="K163" i="2" s="1"/>
  <c r="I162" i="2"/>
  <c r="K162" i="2" s="1"/>
  <c r="I161" i="2"/>
  <c r="K161" i="2" s="1"/>
  <c r="I160" i="2"/>
  <c r="K160" i="2" s="1"/>
  <c r="I159" i="2"/>
  <c r="K159" i="2" s="1"/>
  <c r="I158" i="2"/>
  <c r="K158" i="2" s="1"/>
  <c r="I157" i="2"/>
  <c r="K157" i="2" s="1"/>
  <c r="I156" i="2"/>
  <c r="K156" i="2" s="1"/>
  <c r="I155" i="2"/>
  <c r="K155" i="2" s="1"/>
  <c r="I154" i="2"/>
  <c r="K154" i="2" s="1"/>
  <c r="I153" i="2"/>
  <c r="K153" i="2" s="1"/>
  <c r="I152" i="2"/>
  <c r="K152" i="2" s="1"/>
  <c r="I151" i="2"/>
  <c r="K151" i="2" s="1"/>
  <c r="I150" i="2"/>
  <c r="K150" i="2" s="1"/>
  <c r="I149" i="2"/>
  <c r="K149" i="2" s="1"/>
  <c r="I148" i="2"/>
  <c r="K148" i="2" s="1"/>
  <c r="I147" i="2"/>
  <c r="K147" i="2" s="1"/>
  <c r="I146" i="2"/>
  <c r="K146" i="2" s="1"/>
  <c r="I145" i="2"/>
  <c r="K145" i="2" s="1"/>
  <c r="I144" i="2"/>
  <c r="K144" i="2" s="1"/>
  <c r="I143" i="2"/>
  <c r="K143" i="2" s="1"/>
  <c r="I142" i="2"/>
  <c r="K142" i="2" s="1"/>
  <c r="I141" i="2"/>
  <c r="K141" i="2" s="1"/>
  <c r="I140" i="2"/>
  <c r="K140" i="2" s="1"/>
  <c r="I139" i="2"/>
  <c r="K139" i="2" s="1"/>
  <c r="I138" i="2"/>
  <c r="K138" i="2" s="1"/>
  <c r="I137" i="2"/>
  <c r="K137" i="2" s="1"/>
  <c r="I136" i="2"/>
  <c r="K136" i="2" s="1"/>
  <c r="K135" i="2"/>
  <c r="K134" i="2"/>
  <c r="K133" i="2"/>
  <c r="K132" i="2"/>
  <c r="K131" i="2"/>
  <c r="K130" i="2"/>
  <c r="K129" i="2"/>
  <c r="K128" i="2"/>
  <c r="K127" i="2"/>
  <c r="K126" i="2"/>
  <c r="K125" i="2"/>
  <c r="K124" i="2"/>
  <c r="K123" i="2"/>
  <c r="K122" i="2"/>
  <c r="K121" i="2"/>
  <c r="K120" i="2"/>
  <c r="K119" i="2"/>
  <c r="K118" i="2"/>
  <c r="K117" i="2"/>
  <c r="K116" i="2"/>
  <c r="K115" i="2"/>
  <c r="K114" i="2"/>
  <c r="I113" i="2"/>
  <c r="K113" i="2" s="1"/>
  <c r="I112" i="2"/>
  <c r="K112" i="2" s="1"/>
  <c r="K111" i="2"/>
  <c r="K110" i="2"/>
  <c r="K109" i="2"/>
  <c r="K108" i="2"/>
  <c r="K107" i="2"/>
  <c r="K106" i="2"/>
  <c r="I105" i="2"/>
  <c r="K105" i="2" s="1"/>
  <c r="K104" i="2"/>
  <c r="I104" i="2"/>
  <c r="I103" i="2"/>
  <c r="K103" i="2" s="1"/>
  <c r="G102" i="2"/>
  <c r="I102" i="2" s="1"/>
  <c r="K102" i="2" s="1"/>
  <c r="G101" i="2"/>
  <c r="I101" i="2" s="1"/>
  <c r="K101" i="2" s="1"/>
  <c r="G100" i="2"/>
  <c r="I100" i="2" s="1"/>
  <c r="K100" i="2" s="1"/>
  <c r="G99" i="2"/>
  <c r="I99" i="2" s="1"/>
  <c r="K99" i="2" s="1"/>
  <c r="G98" i="2"/>
  <c r="I98" i="2" s="1"/>
  <c r="K98" i="2" s="1"/>
  <c r="I97" i="2"/>
  <c r="K97" i="2" s="1"/>
  <c r="I96" i="2"/>
  <c r="K96" i="2" s="1"/>
  <c r="I95" i="2"/>
  <c r="K95" i="2" s="1"/>
  <c r="I94" i="2"/>
  <c r="K94" i="2" s="1"/>
  <c r="I93" i="2"/>
  <c r="K93" i="2" s="1"/>
  <c r="K92" i="2"/>
  <c r="I91" i="2"/>
  <c r="K91" i="2" s="1"/>
  <c r="I90" i="2"/>
  <c r="K90" i="2" s="1"/>
  <c r="K89" i="2"/>
  <c r="I88" i="2"/>
  <c r="K88" i="2" s="1"/>
  <c r="I87" i="2"/>
  <c r="K87" i="2" s="1"/>
  <c r="I86" i="2"/>
  <c r="K86" i="2" s="1"/>
  <c r="K85" i="2"/>
  <c r="I84" i="2"/>
  <c r="K84" i="2" s="1"/>
  <c r="I83" i="2"/>
  <c r="K83" i="2" s="1"/>
  <c r="I82" i="2"/>
  <c r="K82" i="2" s="1"/>
  <c r="K81" i="2"/>
  <c r="K80" i="2"/>
  <c r="I79" i="2"/>
  <c r="K79" i="2" s="1"/>
  <c r="I78" i="2"/>
  <c r="K78" i="2" s="1"/>
  <c r="I77" i="2"/>
  <c r="K77" i="2" s="1"/>
  <c r="I76" i="2"/>
  <c r="K76" i="2" s="1"/>
  <c r="I75" i="2"/>
  <c r="K75" i="2" s="1"/>
  <c r="I74" i="2"/>
  <c r="K74" i="2" s="1"/>
  <c r="G73" i="2"/>
  <c r="I73" i="2" s="1"/>
  <c r="K73" i="2" s="1"/>
  <c r="G72" i="2"/>
  <c r="I72" i="2" s="1"/>
  <c r="K72" i="2" s="1"/>
  <c r="K71" i="2"/>
  <c r="K70" i="2"/>
  <c r="K69" i="2"/>
  <c r="K68" i="2"/>
  <c r="K67" i="2"/>
  <c r="K66" i="2"/>
  <c r="K65" i="2"/>
  <c r="K64" i="2"/>
  <c r="K63" i="2"/>
  <c r="I62" i="2"/>
  <c r="K62" i="2" s="1"/>
  <c r="I61" i="2"/>
  <c r="K61" i="2" s="1"/>
  <c r="K60" i="2"/>
  <c r="K59" i="2"/>
  <c r="I58" i="2"/>
  <c r="K58" i="2" s="1"/>
  <c r="I57" i="2"/>
  <c r="K57" i="2" s="1"/>
  <c r="I56" i="2"/>
  <c r="K56" i="2" s="1"/>
  <c r="K55" i="2"/>
  <c r="K54" i="2"/>
  <c r="I53" i="2"/>
  <c r="K53" i="2" s="1"/>
  <c r="I52" i="2"/>
  <c r="K52" i="2" s="1"/>
  <c r="I51" i="2"/>
  <c r="K51" i="2" s="1"/>
  <c r="I50" i="2"/>
  <c r="K50" i="2" s="1"/>
  <c r="I49" i="2"/>
  <c r="K49" i="2" s="1"/>
  <c r="I48" i="2"/>
  <c r="K48" i="2" s="1"/>
  <c r="I47" i="2"/>
  <c r="K47" i="2" s="1"/>
  <c r="I46" i="2"/>
  <c r="K46" i="2" s="1"/>
  <c r="I45" i="2"/>
  <c r="K45" i="2" s="1"/>
  <c r="I44" i="2"/>
  <c r="K44" i="2" s="1"/>
  <c r="I43" i="2"/>
  <c r="K43" i="2" s="1"/>
  <c r="I42" i="2"/>
  <c r="K42" i="2" s="1"/>
  <c r="I41" i="2"/>
  <c r="K41" i="2" s="1"/>
  <c r="I40" i="2"/>
  <c r="K40" i="2" s="1"/>
  <c r="K39" i="2"/>
  <c r="K38" i="2"/>
  <c r="K37" i="2"/>
  <c r="K36" i="2"/>
  <c r="K35" i="2"/>
  <c r="I34" i="2"/>
  <c r="K34" i="2" s="1"/>
  <c r="I33" i="2"/>
  <c r="K33" i="2" s="1"/>
  <c r="I32" i="2"/>
  <c r="K32" i="2" s="1"/>
  <c r="I31" i="2"/>
  <c r="K31" i="2" s="1"/>
  <c r="I30" i="2"/>
  <c r="K30" i="2" s="1"/>
  <c r="I29" i="2"/>
  <c r="K29" i="2" s="1"/>
  <c r="I28" i="2"/>
  <c r="K28" i="2" s="1"/>
  <c r="K27" i="2"/>
  <c r="K26" i="2"/>
  <c r="K25" i="2"/>
  <c r="K24" i="2"/>
  <c r="K23" i="2"/>
  <c r="K22" i="2"/>
  <c r="I21" i="2"/>
  <c r="K21" i="2" s="1"/>
  <c r="I20" i="2"/>
  <c r="K20" i="2" s="1"/>
  <c r="I19" i="2"/>
  <c r="K19" i="2" s="1"/>
  <c r="K18" i="2"/>
  <c r="I17" i="2"/>
  <c r="K17" i="2" s="1"/>
  <c r="I16" i="2"/>
  <c r="K16" i="2" s="1"/>
  <c r="K15" i="2"/>
  <c r="I14" i="2"/>
  <c r="K14" i="2" s="1"/>
  <c r="I13" i="2"/>
  <c r="K13" i="2" s="1"/>
  <c r="K12" i="2"/>
  <c r="I11" i="2"/>
  <c r="K11" i="2" s="1"/>
  <c r="K10" i="2"/>
  <c r="K9" i="2"/>
  <c r="K8" i="2"/>
  <c r="K7" i="2"/>
  <c r="K6" i="2"/>
  <c r="K5" i="2"/>
</calcChain>
</file>

<file path=xl/sharedStrings.xml><?xml version="1.0" encoding="utf-8"?>
<sst xmlns="http://schemas.openxmlformats.org/spreadsheetml/2006/main" count="772" uniqueCount="585">
  <si>
    <t>No.</t>
    <phoneticPr fontId="5" type="noConversion"/>
  </si>
  <si>
    <t>Molecular Formula</t>
    <phoneticPr fontId="5" type="noConversion"/>
  </si>
  <si>
    <t>Molecular Weight</t>
  </si>
  <si>
    <t>As</t>
    <phoneticPr fontId="5" type="noConversion"/>
  </si>
  <si>
    <t>--</t>
    <phoneticPr fontId="5" type="noConversion"/>
  </si>
  <si>
    <t>Acrylamide</t>
  </si>
  <si>
    <t>Atomic weight</t>
    <phoneticPr fontId="5" type="noConversion"/>
  </si>
  <si>
    <t>Na (Cr)</t>
    <phoneticPr fontId="5" type="noConversion"/>
  </si>
  <si>
    <t>Pb (Cr)</t>
    <phoneticPr fontId="5" type="noConversion"/>
  </si>
  <si>
    <t>Cr (Pb)</t>
    <phoneticPr fontId="5" type="noConversion"/>
  </si>
  <si>
    <t>Al (Si)</t>
    <phoneticPr fontId="5" type="noConversion"/>
  </si>
  <si>
    <t>Si (Al)</t>
    <phoneticPr fontId="5" type="noConversion"/>
  </si>
  <si>
    <t>B (Na)</t>
    <phoneticPr fontId="5" type="noConversion"/>
  </si>
  <si>
    <t>Na (B)</t>
    <phoneticPr fontId="5" type="noConversion"/>
  </si>
  <si>
    <t>Final result (%)</t>
    <phoneticPr fontId="5" type="noConversion"/>
  </si>
  <si>
    <t>Tested result (mg/kg)</t>
    <phoneticPr fontId="5" type="noConversion"/>
  </si>
  <si>
    <t>CoCl2</t>
  </si>
  <si>
    <t>Na2Cr2O7.2H2O</t>
  </si>
  <si>
    <t>CoSO4</t>
  </si>
  <si>
    <t>Co(NO3)2</t>
  </si>
  <si>
    <t>CoCO3</t>
  </si>
  <si>
    <t>Co(HAc)2</t>
  </si>
  <si>
    <t>Co</t>
  </si>
  <si>
    <t>Cr</t>
  </si>
  <si>
    <t>CrO3</t>
  </si>
  <si>
    <t>H2CrO4</t>
  </si>
  <si>
    <t>H2Cr2O7</t>
  </si>
  <si>
    <t>SrCrO4</t>
  </si>
  <si>
    <t>Prepared by:</t>
  </si>
  <si>
    <t>Date:</t>
  </si>
  <si>
    <t>Pb (Cr, Mo)</t>
  </si>
  <si>
    <t>Cr(Pb)</t>
  </si>
  <si>
    <t>Cobalt Dichloride**</t>
  </si>
  <si>
    <t>Sodium dichromate, dihydrate**</t>
  </si>
  <si>
    <t>Lead chromate**</t>
  </si>
  <si>
    <t>Lead chromate molybdate sulphate red (C.I. Pigment Red 104)**</t>
  </si>
  <si>
    <t>Lead sulfochromate yellow (C.I. Pigment Yellow 34)**</t>
  </si>
  <si>
    <t>--</t>
  </si>
  <si>
    <t>Sodium chromate**</t>
  </si>
  <si>
    <t>Potassium chromate**</t>
  </si>
  <si>
    <t>Ammonium dichromate**</t>
  </si>
  <si>
    <t>Potassium dichromate**</t>
  </si>
  <si>
    <t>Cobalt(II) sulphate**</t>
  </si>
  <si>
    <t>Cobalt(II) dinitrate**</t>
  </si>
  <si>
    <t>Cobalt(II) carbonate**</t>
  </si>
  <si>
    <t>Cobalt(II) diacetate **</t>
  </si>
  <si>
    <t>Chromium trioxide**</t>
  </si>
  <si>
    <t>Acids generated from chromium trioxide and their oligomers:  
a. Chromic acid**</t>
  </si>
  <si>
    <t>Strontium chromate**</t>
  </si>
  <si>
    <t>2-Ethoxyethyl acetate (2-EEA)</t>
  </si>
  <si>
    <t xml:space="preserve">2-Ethoxyethanol  </t>
  </si>
  <si>
    <t>2-Methoxyethanol </t>
  </si>
  <si>
    <t xml:space="preserve">1,2-Benzenedicarboxylic acid, di-C7-11-branched and linear alkyl esters (DHNUP) </t>
  </si>
  <si>
    <t>Hydrazine  </t>
  </si>
  <si>
    <t>1-Methyl-2-pyrrolidone</t>
  </si>
  <si>
    <t xml:space="preserve">1,2,3-Trichloropropane </t>
  </si>
  <si>
    <t xml:space="preserve">1,2-Benzenedicarboxylic acid, di-C6-8-branched alkyl esters, C7-rich (DIHP)  </t>
  </si>
  <si>
    <t>Conversion factor</t>
  </si>
  <si>
    <t>Cr</t>
    <phoneticPr fontId="5" type="noConversion"/>
  </si>
  <si>
    <t>Checked  by:</t>
    <phoneticPr fontId="5" type="noConversion"/>
  </si>
  <si>
    <t>Date:</t>
    <phoneticPr fontId="5" type="noConversion"/>
  </si>
  <si>
    <t>1,2-Dichloroethane</t>
  </si>
  <si>
    <t>2-Methoxyaniline, o-Anisidine </t>
  </si>
  <si>
    <t>4-tert-Octylphenol</t>
  </si>
  <si>
    <t>Bis(2-methoxyethyl) ether </t>
  </si>
  <si>
    <t>Bis(2-methoxyethyl) phthalate</t>
  </si>
  <si>
    <t>Formaldehyde, oligomeric reaction products with aniline (technical MDA) </t>
  </si>
  <si>
    <t xml:space="preserve">N,N-dimethylacetamide (DMAC)  </t>
  </si>
  <si>
    <t>2,2'-Dichloro-4,4'-methylenedianiline (MOCA)</t>
  </si>
  <si>
    <t>Phenolphthalein</t>
  </si>
  <si>
    <t>AsH3O4</t>
  </si>
  <si>
    <t>As</t>
  </si>
  <si>
    <t>As2O8Pb3</t>
  </si>
  <si>
    <t>Pb</t>
  </si>
  <si>
    <t>CrH8O12Zn5</t>
  </si>
  <si>
    <t>Cr5O12:CrH2O4=2/3Cr</t>
  </si>
  <si>
    <t>As2Ca3O8</t>
  </si>
  <si>
    <t>Ca</t>
  </si>
  <si>
    <t>Cr2HO9Zn2.K</t>
  </si>
  <si>
    <t>Na2O</t>
  </si>
  <si>
    <t>K2O</t>
  </si>
  <si>
    <t>CaO</t>
  </si>
  <si>
    <t>MgO</t>
  </si>
  <si>
    <t>BaO</t>
  </si>
  <si>
    <t>Na</t>
  </si>
  <si>
    <t>K</t>
  </si>
  <si>
    <t>Mg</t>
  </si>
  <si>
    <t>Ba</t>
  </si>
  <si>
    <t>C6HN3O8Pb</t>
  </si>
  <si>
    <t>C12H4N6O14Pb</t>
  </si>
  <si>
    <t>N6Pb</t>
  </si>
  <si>
    <t>Dichromium tris(chromate) **</t>
  </si>
  <si>
    <t>Lead diazide**</t>
  </si>
  <si>
    <t>Lead dipicrate**</t>
  </si>
  <si>
    <t>Lead styphnate **</t>
  </si>
  <si>
    <t>Pentazinc chromate octahydroxide**</t>
  </si>
  <si>
    <t>Al2O3</t>
  </si>
  <si>
    <t>SiO2</t>
  </si>
  <si>
    <t>ZrO2</t>
  </si>
  <si>
    <t>B2O3</t>
  </si>
  <si>
    <t>C2H6O6PbS2</t>
  </si>
  <si>
    <t>N,N,N',N'-tetramethyl-4,4'-methylenedianiline (Michler's base)</t>
  </si>
  <si>
    <r>
      <t>PbHAsO</t>
    </r>
    <r>
      <rPr>
        <vertAlign val="subscript"/>
        <sz val="10"/>
        <color indexed="8"/>
        <rFont val="Arial"/>
        <family val="2"/>
      </rPr>
      <t>4</t>
    </r>
  </si>
  <si>
    <r>
      <t>As</t>
    </r>
    <r>
      <rPr>
        <vertAlign val="subscript"/>
        <sz val="10"/>
        <color indexed="8"/>
        <rFont val="Arial"/>
        <family val="2"/>
      </rPr>
      <t>2</t>
    </r>
    <r>
      <rPr>
        <sz val="10"/>
        <color indexed="8"/>
        <rFont val="Arial"/>
        <family val="2"/>
      </rPr>
      <t>O</t>
    </r>
    <r>
      <rPr>
        <vertAlign val="subscript"/>
        <sz val="10"/>
        <color indexed="8"/>
        <rFont val="Arial"/>
        <family val="2"/>
      </rPr>
      <t>3</t>
    </r>
    <phoneticPr fontId="5" type="noConversion"/>
  </si>
  <si>
    <r>
      <t>(C</t>
    </r>
    <r>
      <rPr>
        <vertAlign val="subscript"/>
        <sz val="10"/>
        <color indexed="8"/>
        <rFont val="Arial"/>
        <family val="2"/>
      </rPr>
      <t>2</t>
    </r>
    <r>
      <rPr>
        <sz val="10"/>
        <color indexed="8"/>
        <rFont val="Arial"/>
        <family val="2"/>
      </rPr>
      <t>H</t>
    </r>
    <r>
      <rPr>
        <vertAlign val="subscript"/>
        <sz val="10"/>
        <color indexed="8"/>
        <rFont val="Arial"/>
        <family val="2"/>
      </rPr>
      <t>5</t>
    </r>
    <r>
      <rPr>
        <sz val="10"/>
        <color indexed="8"/>
        <rFont val="Arial"/>
        <family val="2"/>
      </rPr>
      <t>O)</t>
    </r>
    <r>
      <rPr>
        <vertAlign val="subscript"/>
        <sz val="10"/>
        <color indexed="8"/>
        <rFont val="Arial"/>
        <family val="2"/>
      </rPr>
      <t>3</t>
    </r>
    <r>
      <rPr>
        <sz val="10"/>
        <color indexed="8"/>
        <rFont val="Arial"/>
        <family val="2"/>
      </rPr>
      <t>AsO</t>
    </r>
    <phoneticPr fontId="5" type="noConversion"/>
  </si>
  <si>
    <r>
      <t>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·Pb (323.18, &gt;99%)
CrH</t>
    </r>
    <r>
      <rPr>
        <vertAlign val="subscript"/>
        <sz val="10"/>
        <color indexed="8"/>
        <rFont val="Arial"/>
        <family val="2"/>
      </rPr>
      <t>2</t>
    </r>
    <r>
      <rPr>
        <sz val="10"/>
        <color indexed="8"/>
        <rFont val="Arial"/>
        <family val="2"/>
      </rPr>
      <t>O</t>
    </r>
    <r>
      <rPr>
        <vertAlign val="subscript"/>
        <sz val="10"/>
        <color indexed="8"/>
        <rFont val="Arial"/>
        <family val="2"/>
      </rPr>
      <t>4</t>
    </r>
    <r>
      <rPr>
        <sz val="10"/>
        <color indexed="8"/>
        <rFont val="Arial"/>
        <family val="2"/>
      </rPr>
      <t>·2Na (161.97, 0.14%)
other (&lt;1%)</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</si>
  <si>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
PbMoO</t>
    </r>
    <r>
      <rPr>
        <vertAlign val="subscript"/>
        <sz val="10"/>
        <color indexed="8"/>
        <rFont val="Arial"/>
        <family val="2"/>
      </rPr>
      <t>4</t>
    </r>
    <r>
      <rPr>
        <sz val="10"/>
        <color indexed="8"/>
        <rFont val="Arial"/>
        <family val="2"/>
      </rPr>
      <t xml:space="preserve"> (367.1)
other</t>
    </r>
    <phoneticPr fontId="5" type="noConversion"/>
  </si>
  <si>
    <r>
      <t>PbCrO</t>
    </r>
    <r>
      <rPr>
        <vertAlign val="subscript"/>
        <sz val="10"/>
        <color indexed="8"/>
        <rFont val="Arial"/>
        <family val="2"/>
      </rPr>
      <t>4</t>
    </r>
    <r>
      <rPr>
        <sz val="10"/>
        <color indexed="8"/>
        <rFont val="Arial"/>
        <family val="2"/>
      </rPr>
      <t xml:space="preserve"> (323.2)
PbSO</t>
    </r>
    <r>
      <rPr>
        <vertAlign val="subscript"/>
        <sz val="10"/>
        <color indexed="8"/>
        <rFont val="Arial"/>
        <family val="2"/>
      </rPr>
      <t>4</t>
    </r>
    <r>
      <rPr>
        <sz val="10"/>
        <color indexed="8"/>
        <rFont val="Arial"/>
        <family val="2"/>
      </rPr>
      <t xml:space="preserve"> (303.4)</t>
    </r>
    <phoneticPr fontId="5" type="noConversion"/>
  </si>
  <si>
    <r>
      <t>BH</t>
    </r>
    <r>
      <rPr>
        <vertAlign val="subscript"/>
        <sz val="10"/>
        <color indexed="8"/>
        <rFont val="Arial"/>
        <family val="2"/>
      </rPr>
      <t>3</t>
    </r>
    <r>
      <rPr>
        <sz val="10"/>
        <color indexed="8"/>
        <rFont val="Arial"/>
        <family val="2"/>
      </rPr>
      <t>O</t>
    </r>
    <r>
      <rPr>
        <vertAlign val="subscript"/>
        <sz val="10"/>
        <color indexed="8"/>
        <rFont val="Arial"/>
        <family val="2"/>
      </rPr>
      <t>3</t>
    </r>
    <phoneticPr fontId="5" type="noConversion"/>
  </si>
  <si>
    <t>B</t>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</si>
  <si>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 xml:space="preserve"> (201.22)
</t>
    </r>
    <phoneticPr fontId="5" type="noConversion"/>
  </si>
  <si>
    <r>
      <t>(NH</t>
    </r>
    <r>
      <rPr>
        <vertAlign val="subscript"/>
        <sz val="10"/>
        <color theme="1"/>
        <rFont val="Arial"/>
        <family val="2"/>
      </rPr>
      <t>4</t>
    </r>
    <r>
      <rPr>
        <sz val="10"/>
        <color theme="1"/>
        <rFont val="Arial"/>
        <family val="2"/>
      </rPr>
      <t>)</t>
    </r>
    <r>
      <rPr>
        <vertAlign val="subscript"/>
        <sz val="10"/>
        <color theme="1"/>
        <rFont val="Arial"/>
        <family val="2"/>
      </rPr>
      <t>2</t>
    </r>
    <r>
      <rPr>
        <sz val="10"/>
        <color theme="1"/>
        <rFont val="Arial"/>
        <family val="2"/>
      </rPr>
      <t>Cr</t>
    </r>
    <r>
      <rPr>
        <vertAlign val="subscript"/>
        <sz val="10"/>
        <color theme="1"/>
        <rFont val="Arial"/>
        <family val="2"/>
      </rPr>
      <t>2</t>
    </r>
    <r>
      <rPr>
        <sz val="10"/>
        <color theme="1"/>
        <rFont val="Arial"/>
        <family val="2"/>
      </rPr>
      <t>O</t>
    </r>
    <r>
      <rPr>
        <vertAlign val="subscript"/>
        <sz val="10"/>
        <color theme="1"/>
        <rFont val="Arial"/>
        <family val="2"/>
      </rPr>
      <t>7</t>
    </r>
  </si>
  <si>
    <t>Zr (Al, Si)</t>
    <phoneticPr fontId="5" type="noConversion"/>
  </si>
  <si>
    <r>
      <t>4,4'-bis(dimethylamino)-4''-(methylamino)trityl alcohol</t>
    </r>
    <r>
      <rPr>
        <vertAlign val="superscript"/>
        <sz val="10"/>
        <rFont val="Arial"/>
        <family val="2"/>
      </rPr>
      <t>#</t>
    </r>
  </si>
  <si>
    <r>
      <t>[4-[[4-anilino-1-naphthyl][4-(dimethylamino) phenyl]methylene]cyclohexa-2,5-dien-1-ylidene]dimethylammonium chloride (C.I. Basic Blue 26)</t>
    </r>
    <r>
      <rPr>
        <vertAlign val="superscript"/>
        <sz val="10"/>
        <rFont val="Arial"/>
        <family val="2"/>
      </rPr>
      <t>#</t>
    </r>
  </si>
  <si>
    <t>B</t>
    <phoneticPr fontId="5" type="noConversion"/>
  </si>
  <si>
    <t>Pb</t>
    <phoneticPr fontId="5" type="noConversion"/>
  </si>
  <si>
    <r>
      <t>α,α-Bis[4-(dimethylamino)phenyl]-4 (phenylamino)naphthalene-1-methanol (C.I. Solvent Blue 4)</t>
    </r>
    <r>
      <rPr>
        <vertAlign val="superscript"/>
        <sz val="10"/>
        <color theme="1"/>
        <rFont val="Arial"/>
        <family val="2"/>
      </rPr>
      <t>#</t>
    </r>
  </si>
  <si>
    <t>CAS No.</t>
    <phoneticPr fontId="5" type="noConversion"/>
  </si>
  <si>
    <t>85-68-7</t>
    <phoneticPr fontId="5" type="noConversion"/>
  </si>
  <si>
    <t>117-81-7</t>
    <phoneticPr fontId="5" type="noConversion"/>
  </si>
  <si>
    <t>84-74-2</t>
    <phoneticPr fontId="5" type="noConversion"/>
  </si>
  <si>
    <t>101-77-9</t>
    <phoneticPr fontId="5" type="noConversion"/>
  </si>
  <si>
    <t>81-15-2</t>
    <phoneticPr fontId="5" type="noConversion"/>
  </si>
  <si>
    <t>85535-84-8</t>
    <phoneticPr fontId="5" type="noConversion"/>
  </si>
  <si>
    <t>7646-79-9</t>
    <phoneticPr fontId="5" type="noConversion"/>
  </si>
  <si>
    <t>120-12-7</t>
    <phoneticPr fontId="5" type="noConversion"/>
  </si>
  <si>
    <t>7784-40-9</t>
    <phoneticPr fontId="5" type="noConversion"/>
  </si>
  <si>
    <t>56-35-9</t>
    <phoneticPr fontId="5" type="noConversion"/>
  </si>
  <si>
    <t>1303-28-2</t>
    <phoneticPr fontId="5" type="noConversion"/>
  </si>
  <si>
    <t>1327-53-3</t>
    <phoneticPr fontId="5" type="noConversion"/>
  </si>
  <si>
    <t>15606-95-8</t>
    <phoneticPr fontId="5" type="noConversion"/>
  </si>
  <si>
    <t>121-14-2</t>
    <phoneticPr fontId="5" type="noConversion"/>
  </si>
  <si>
    <t>90640-80-5</t>
    <phoneticPr fontId="5" type="noConversion"/>
  </si>
  <si>
    <t>91995-17-4</t>
    <phoneticPr fontId="5" type="noConversion"/>
  </si>
  <si>
    <t>91995-15-2</t>
    <phoneticPr fontId="5" type="noConversion"/>
  </si>
  <si>
    <t>90640-82-7</t>
    <phoneticPr fontId="5" type="noConversion"/>
  </si>
  <si>
    <t>90640-81-6</t>
    <phoneticPr fontId="5" type="noConversion"/>
  </si>
  <si>
    <t>7758-97-6</t>
    <phoneticPr fontId="5" type="noConversion"/>
  </si>
  <si>
    <t>12656-85-8</t>
    <phoneticPr fontId="5" type="noConversion"/>
  </si>
  <si>
    <t>1344-37-2</t>
    <phoneticPr fontId="5" type="noConversion"/>
  </si>
  <si>
    <t>84-69-5</t>
    <phoneticPr fontId="5" type="noConversion"/>
  </si>
  <si>
    <t>115-96-8</t>
    <phoneticPr fontId="5" type="noConversion"/>
  </si>
  <si>
    <t>65996-93-2</t>
    <phoneticPr fontId="5" type="noConversion"/>
  </si>
  <si>
    <t>79-06-1</t>
    <phoneticPr fontId="5" type="noConversion"/>
  </si>
  <si>
    <t>79-01-6</t>
    <phoneticPr fontId="5" type="noConversion"/>
  </si>
  <si>
    <t>12267-73-1</t>
    <phoneticPr fontId="5" type="noConversion"/>
  </si>
  <si>
    <t>7789-00-6</t>
    <phoneticPr fontId="5" type="noConversion"/>
  </si>
  <si>
    <t>7789-09-5</t>
    <phoneticPr fontId="5" type="noConversion"/>
  </si>
  <si>
    <t>7778-50-9</t>
    <phoneticPr fontId="5" type="noConversion"/>
  </si>
  <si>
    <t>10124-43-3</t>
    <phoneticPr fontId="5" type="noConversion"/>
  </si>
  <si>
    <t>10141-05-6</t>
    <phoneticPr fontId="5" type="noConversion"/>
  </si>
  <si>
    <t>513-79-1</t>
    <phoneticPr fontId="5" type="noConversion"/>
  </si>
  <si>
    <t>71-48-7</t>
    <phoneticPr fontId="5" type="noConversion"/>
  </si>
  <si>
    <t>1333-82-0</t>
    <phoneticPr fontId="5" type="noConversion"/>
  </si>
  <si>
    <t>109-86-4</t>
    <phoneticPr fontId="5" type="noConversion"/>
  </si>
  <si>
    <t>110-80-5</t>
    <phoneticPr fontId="5" type="noConversion"/>
  </si>
  <si>
    <t>111-15-9</t>
    <phoneticPr fontId="5" type="noConversion"/>
  </si>
  <si>
    <t>68515-42-4</t>
    <phoneticPr fontId="5" type="noConversion"/>
  </si>
  <si>
    <t>7803-57-8                         302-01-2</t>
    <phoneticPr fontId="5" type="noConversion"/>
  </si>
  <si>
    <t>872-50-4</t>
    <phoneticPr fontId="5" type="noConversion"/>
  </si>
  <si>
    <t>96-18-4</t>
    <phoneticPr fontId="5" type="noConversion"/>
  </si>
  <si>
    <t>71888-89-6</t>
    <phoneticPr fontId="5" type="noConversion"/>
  </si>
  <si>
    <t>107-06-2</t>
    <phoneticPr fontId="5" type="noConversion"/>
  </si>
  <si>
    <t>90-04-0</t>
    <phoneticPr fontId="5" type="noConversion"/>
  </si>
  <si>
    <t>140-66-9</t>
    <phoneticPr fontId="5" type="noConversion"/>
  </si>
  <si>
    <t>7778-44-1</t>
    <phoneticPr fontId="5" type="noConversion"/>
  </si>
  <si>
    <t>111-96-6</t>
    <phoneticPr fontId="5" type="noConversion"/>
  </si>
  <si>
    <t>117-82-8</t>
    <phoneticPr fontId="5" type="noConversion"/>
  </si>
  <si>
    <t>7778-39-4</t>
    <phoneticPr fontId="5" type="noConversion"/>
  </si>
  <si>
    <t>24613-89-6</t>
    <phoneticPr fontId="5" type="noConversion"/>
  </si>
  <si>
    <t>25214-70-4</t>
    <phoneticPr fontId="5" type="noConversion"/>
  </si>
  <si>
    <t>13424-46-9</t>
    <phoneticPr fontId="5" type="noConversion"/>
  </si>
  <si>
    <t>6477-64-1</t>
    <phoneticPr fontId="5" type="noConversion"/>
  </si>
  <si>
    <t>15245-44-0</t>
    <phoneticPr fontId="5" type="noConversion"/>
  </si>
  <si>
    <t>127-19-5</t>
    <phoneticPr fontId="5" type="noConversion"/>
  </si>
  <si>
    <t>49663-84-5</t>
    <phoneticPr fontId="5" type="noConversion"/>
  </si>
  <si>
    <t>77-09-8</t>
    <phoneticPr fontId="5" type="noConversion"/>
  </si>
  <si>
    <t>11103-86-9</t>
    <phoneticPr fontId="5" type="noConversion"/>
  </si>
  <si>
    <t>3687-31-8</t>
    <phoneticPr fontId="5" type="noConversion"/>
  </si>
  <si>
    <t>112-49-2</t>
    <phoneticPr fontId="5" type="noConversion"/>
  </si>
  <si>
    <t>110-71-4</t>
    <phoneticPr fontId="5" type="noConversion"/>
  </si>
  <si>
    <t>90-94-8</t>
    <phoneticPr fontId="5" type="noConversion"/>
  </si>
  <si>
    <t>548-62-9</t>
    <phoneticPr fontId="5" type="noConversion"/>
  </si>
  <si>
    <t>561-41-1</t>
    <phoneticPr fontId="5" type="noConversion"/>
  </si>
  <si>
    <t>2580-56-5</t>
    <phoneticPr fontId="5" type="noConversion"/>
  </si>
  <si>
    <t>1303-86-2</t>
    <phoneticPr fontId="5" type="noConversion"/>
  </si>
  <si>
    <t>75-12-7</t>
    <phoneticPr fontId="5" type="noConversion"/>
  </si>
  <si>
    <t>17570-76-2</t>
    <phoneticPr fontId="5" type="noConversion"/>
  </si>
  <si>
    <t>101-61-1</t>
    <phoneticPr fontId="5" type="noConversion"/>
  </si>
  <si>
    <t>2451-62-9</t>
    <phoneticPr fontId="5" type="noConversion"/>
  </si>
  <si>
    <t>59653-74-6</t>
    <phoneticPr fontId="5" type="noConversion"/>
  </si>
  <si>
    <t>6786-83-0</t>
    <phoneticPr fontId="5" type="noConversion"/>
  </si>
  <si>
    <t>7789-06-2</t>
    <phoneticPr fontId="5" type="noConversion"/>
  </si>
  <si>
    <t>7738-94-5/                   13530-68-2                 --</t>
  </si>
  <si>
    <t>7775-11-3</t>
  </si>
  <si>
    <t>7789-12-0/                  10588-01-9</t>
  </si>
  <si>
    <t>25637-99-4/                    3194-55-6</t>
  </si>
  <si>
    <t>10043-35-3/                       11113-50-1</t>
  </si>
  <si>
    <t>1330-43-4/                 12179-04-3</t>
  </si>
  <si>
    <r>
      <t>Anthracene oil</t>
    </r>
    <r>
      <rPr>
        <vertAlign val="superscript"/>
        <sz val="10"/>
        <color theme="1"/>
        <rFont val="Arial"/>
        <family val="2"/>
      </rPr>
      <t>##</t>
    </r>
  </si>
  <si>
    <r>
      <t>Anthracene oil, anthracene paste, distn, lights</t>
    </r>
    <r>
      <rPr>
        <vertAlign val="superscript"/>
        <sz val="10"/>
        <color theme="1"/>
        <rFont val="Arial"/>
        <family val="2"/>
      </rPr>
      <t>##</t>
    </r>
  </si>
  <si>
    <r>
      <t>Anthracene oil, anthracene paste, anthracene fraction</t>
    </r>
    <r>
      <rPr>
        <vertAlign val="superscript"/>
        <sz val="10"/>
        <color theme="1"/>
        <rFont val="Arial"/>
        <family val="2"/>
      </rPr>
      <t>##</t>
    </r>
  </si>
  <si>
    <r>
      <t>Anthracene oil, anthracene-low</t>
    </r>
    <r>
      <rPr>
        <vertAlign val="superscript"/>
        <sz val="10"/>
        <color theme="1"/>
        <rFont val="Arial"/>
        <family val="2"/>
      </rPr>
      <t>##</t>
    </r>
  </si>
  <si>
    <r>
      <t>Anthracene oil, anthracene paste</t>
    </r>
    <r>
      <rPr>
        <vertAlign val="superscript"/>
        <sz val="10"/>
        <color theme="1"/>
        <rFont val="Arial"/>
        <family val="2"/>
      </rPr>
      <t>##</t>
    </r>
  </si>
  <si>
    <r>
      <t>Pitch, coal tar, high temperature</t>
    </r>
    <r>
      <rPr>
        <vertAlign val="superscript"/>
        <sz val="10"/>
        <color theme="1"/>
        <rFont val="Arial"/>
        <family val="2"/>
      </rPr>
      <t>##</t>
    </r>
  </si>
  <si>
    <t>Evaluated heavy metal</t>
  </si>
  <si>
    <r>
      <t>4-[4,4'-bis(dimethylamino)benzhydrylidene] cyclohexa-2,5-dien-1-ylidene]dimethylammo- nium chloride(C.I. Basic Violet 3)</t>
    </r>
    <r>
      <rPr>
        <vertAlign val="superscript"/>
        <sz val="10"/>
        <rFont val="Arial"/>
        <family val="2"/>
      </rPr>
      <t>#</t>
    </r>
  </si>
  <si>
    <t xml:space="preserve">Running No. </t>
  </si>
  <si>
    <t>Remarks:</t>
    <phoneticPr fontId="5" type="noConversion"/>
  </si>
  <si>
    <t>8012-00-8</t>
    <phoneticPr fontId="5" type="noConversion"/>
  </si>
  <si>
    <t>Pb(SbO3)2 (754.24)</t>
    <phoneticPr fontId="5" type="noConversion"/>
  </si>
  <si>
    <r>
      <t>Pb3(SbO4)3</t>
    </r>
    <r>
      <rPr>
        <sz val="10"/>
        <color indexed="8"/>
        <rFont val="Arial"/>
        <family val="2"/>
      </rPr>
      <t xml:space="preserve"> (926.36)
</t>
    </r>
    <phoneticPr fontId="5" type="noConversion"/>
  </si>
  <si>
    <t>Pb</t>
    <phoneticPr fontId="5" type="noConversion"/>
  </si>
  <si>
    <t>C8H11NO</t>
    <phoneticPr fontId="5" type="noConversion"/>
  </si>
  <si>
    <t>C9H12O3</t>
    <phoneticPr fontId="5" type="noConversion"/>
  </si>
  <si>
    <t>25550-51-0  19438-60-9 48122-14-1 57110-29-9</t>
    <phoneticPr fontId="5" type="noConversion"/>
  </si>
  <si>
    <t>Henicosafluoroundecanoic acid</t>
  </si>
  <si>
    <t>C11HF21O2</t>
    <phoneticPr fontId="5" type="noConversion"/>
  </si>
  <si>
    <t>Bis(pentabromophenyl) ether (DecaBDE)</t>
  </si>
  <si>
    <t>C12Br10O</t>
    <phoneticPr fontId="5" type="noConversion"/>
  </si>
  <si>
    <t>C13HF25O2</t>
    <phoneticPr fontId="5" type="noConversion"/>
  </si>
  <si>
    <t>C12HF23O2</t>
    <phoneticPr fontId="5" type="noConversion"/>
  </si>
  <si>
    <t>C14HF15O2</t>
    <phoneticPr fontId="5" type="noConversion"/>
  </si>
  <si>
    <t>1163-19-5</t>
    <phoneticPr fontId="5" type="noConversion"/>
  </si>
  <si>
    <t>72629-94-8</t>
    <phoneticPr fontId="5" type="noConversion"/>
  </si>
  <si>
    <t>307-55-1</t>
    <phoneticPr fontId="5" type="noConversion"/>
  </si>
  <si>
    <t>2058-94-8</t>
    <phoneticPr fontId="5" type="noConversion"/>
  </si>
  <si>
    <t>376-06-7</t>
    <phoneticPr fontId="5" type="noConversion"/>
  </si>
  <si>
    <r>
      <t>Na</t>
    </r>
    <r>
      <rPr>
        <vertAlign val="subscript"/>
        <sz val="10"/>
        <color indexed="8"/>
        <rFont val="Arial"/>
        <family val="2"/>
      </rPr>
      <t>2</t>
    </r>
    <r>
      <rPr>
        <sz val="10"/>
        <color indexed="8"/>
        <rFont val="Arial"/>
        <family val="2"/>
      </rPr>
      <t>B</t>
    </r>
    <r>
      <rPr>
        <vertAlign val="subscript"/>
        <sz val="10"/>
        <color indexed="8"/>
        <rFont val="Arial"/>
        <family val="2"/>
      </rPr>
      <t>4</t>
    </r>
    <r>
      <rPr>
        <sz val="10"/>
        <color indexed="8"/>
        <rFont val="Arial"/>
        <family val="2"/>
      </rPr>
      <t>O</t>
    </r>
    <r>
      <rPr>
        <vertAlign val="subscript"/>
        <sz val="10"/>
        <color indexed="8"/>
        <rFont val="Arial"/>
        <family val="2"/>
      </rPr>
      <t>7</t>
    </r>
    <r>
      <rPr>
        <sz val="10"/>
        <color indexed="8"/>
        <rFont val="Arial"/>
        <family val="2"/>
      </rPr>
      <t>•10H</t>
    </r>
    <r>
      <rPr>
        <vertAlign val="subscript"/>
        <sz val="10"/>
        <color indexed="8"/>
        <rFont val="Arial"/>
        <family val="2"/>
      </rPr>
      <t>2</t>
    </r>
    <r>
      <rPr>
        <sz val="10"/>
        <color indexed="8"/>
        <rFont val="Arial"/>
        <family val="2"/>
      </rPr>
      <t xml:space="preserve">O (381.37)
</t>
    </r>
    <phoneticPr fontId="5" type="noConversion"/>
  </si>
  <si>
    <t>C2H5O•C14H22O</t>
    <phoneticPr fontId="5" type="noConversion"/>
  </si>
  <si>
    <t>C15H24O</t>
    <phoneticPr fontId="5" type="noConversion"/>
  </si>
  <si>
    <t>123-77-3</t>
    <phoneticPr fontId="5" type="noConversion"/>
  </si>
  <si>
    <t>C8H10O3</t>
    <phoneticPr fontId="5" type="noConversion"/>
  </si>
  <si>
    <t>85-42-7</t>
    <phoneticPr fontId="5" type="noConversion"/>
  </si>
  <si>
    <t>Methoxy acetic acid</t>
  </si>
  <si>
    <t>C3H6O3</t>
    <phoneticPr fontId="5" type="noConversion"/>
  </si>
  <si>
    <t>625-45-6</t>
    <phoneticPr fontId="5" type="noConversion"/>
  </si>
  <si>
    <t>84777-06-0</t>
    <phoneticPr fontId="5" type="noConversion"/>
  </si>
  <si>
    <t>C18H26O4</t>
    <phoneticPr fontId="5" type="noConversion"/>
  </si>
  <si>
    <t>605-50-5</t>
    <phoneticPr fontId="5" type="noConversion"/>
  </si>
  <si>
    <t>1,2-Diethoxyethane</t>
  </si>
  <si>
    <t>C6H14O2</t>
    <phoneticPr fontId="5" type="noConversion"/>
  </si>
  <si>
    <t>629-14-1</t>
    <phoneticPr fontId="5" type="noConversion"/>
  </si>
  <si>
    <t>C3H7NO</t>
    <phoneticPr fontId="5" type="noConversion"/>
  </si>
  <si>
    <t>C8H18Cl2Sn</t>
    <phoneticPr fontId="5" type="noConversion"/>
  </si>
  <si>
    <t>683-18-1</t>
    <phoneticPr fontId="5" type="noConversion"/>
  </si>
  <si>
    <t>C2H4O3Pb</t>
    <phoneticPr fontId="5" type="noConversion"/>
  </si>
  <si>
    <t>51404-69-4</t>
    <phoneticPr fontId="5" type="noConversion"/>
  </si>
  <si>
    <t>Pb3•(CO3)2•(OH)2</t>
    <phoneticPr fontId="5" type="noConversion"/>
  </si>
  <si>
    <t>1319-46-6</t>
    <phoneticPr fontId="5" type="noConversion"/>
  </si>
  <si>
    <t>PbSO4•PbO</t>
    <phoneticPr fontId="5" type="noConversion"/>
  </si>
  <si>
    <t>12036-76-9</t>
    <phoneticPr fontId="5" type="noConversion"/>
  </si>
  <si>
    <t>C8H4O6Pb3</t>
    <phoneticPr fontId="5" type="noConversion"/>
  </si>
  <si>
    <t>69011-06-9</t>
    <phoneticPr fontId="5" type="noConversion"/>
  </si>
  <si>
    <t>C36H70O6Pb3</t>
    <phoneticPr fontId="5" type="noConversion"/>
  </si>
  <si>
    <t>12578-12-0</t>
    <phoneticPr fontId="5" type="noConversion"/>
  </si>
  <si>
    <t>91031-62-8</t>
    <phoneticPr fontId="5" type="noConversion"/>
  </si>
  <si>
    <t>13814-96-5</t>
    <phoneticPr fontId="5" type="noConversion"/>
  </si>
  <si>
    <t>CH2N2•Pb</t>
    <phoneticPr fontId="5" type="noConversion"/>
  </si>
  <si>
    <t>20837-86-9</t>
    <phoneticPr fontId="5" type="noConversion"/>
  </si>
  <si>
    <t>Pb(NO3)2</t>
    <phoneticPr fontId="5" type="noConversion"/>
  </si>
  <si>
    <t>10099-74-8</t>
    <phoneticPr fontId="5" type="noConversion"/>
  </si>
  <si>
    <t>PbO</t>
    <phoneticPr fontId="5" type="noConversion"/>
  </si>
  <si>
    <t>1317-36-8</t>
    <phoneticPr fontId="5" type="noConversion"/>
  </si>
  <si>
    <t>Pb3O4</t>
    <phoneticPr fontId="5" type="noConversion"/>
  </si>
  <si>
    <t>1314-41-6</t>
    <phoneticPr fontId="5" type="noConversion"/>
  </si>
  <si>
    <t>12060-00-3</t>
    <phoneticPr fontId="5" type="noConversion"/>
  </si>
  <si>
    <t>12626-81-2</t>
    <phoneticPr fontId="5" type="noConversion"/>
  </si>
  <si>
    <t>12065-90-6</t>
    <phoneticPr fontId="5" type="noConversion"/>
  </si>
  <si>
    <t>PbSiO3</t>
    <phoneticPr fontId="5" type="noConversion"/>
  </si>
  <si>
    <t>11120-22-2</t>
    <phoneticPr fontId="5" type="noConversion"/>
  </si>
  <si>
    <t>Al (Si, Zr)</t>
    <phoneticPr fontId="5" type="noConversion"/>
  </si>
  <si>
    <t>Si (Al, Zr)</t>
    <phoneticPr fontId="5" type="noConversion"/>
  </si>
  <si>
    <t>62229-08-7</t>
    <phoneticPr fontId="5" type="noConversion"/>
  </si>
  <si>
    <t>C8H20Pb</t>
    <phoneticPr fontId="5" type="noConversion"/>
  </si>
  <si>
    <t>78-00-2</t>
    <phoneticPr fontId="5" type="noConversion"/>
  </si>
  <si>
    <t>PbSO4•3(PbO)</t>
    <phoneticPr fontId="5" type="noConversion"/>
  </si>
  <si>
    <t>12202-17-4</t>
    <phoneticPr fontId="5" type="noConversion"/>
  </si>
  <si>
    <t>Pb3O2(HPO3)</t>
    <phoneticPr fontId="5" type="noConversion"/>
  </si>
  <si>
    <t>12141-20-7</t>
    <phoneticPr fontId="5" type="noConversion"/>
  </si>
  <si>
    <t>C4H4O</t>
    <phoneticPr fontId="5" type="noConversion"/>
  </si>
  <si>
    <t>110-00-9</t>
    <phoneticPr fontId="5" type="noConversion"/>
  </si>
  <si>
    <t>C3H6O</t>
    <phoneticPr fontId="5" type="noConversion"/>
  </si>
  <si>
    <t>75-56-9</t>
    <phoneticPr fontId="5" type="noConversion"/>
  </si>
  <si>
    <t>C4H10O4S</t>
    <phoneticPr fontId="5" type="noConversion"/>
  </si>
  <si>
    <t>C2H6O4S</t>
    <phoneticPr fontId="5" type="noConversion"/>
  </si>
  <si>
    <t>77-78-1</t>
    <phoneticPr fontId="5" type="noConversion"/>
  </si>
  <si>
    <t>64-67-5</t>
    <phoneticPr fontId="5" type="noConversion"/>
  </si>
  <si>
    <t>143860-04-2</t>
    <phoneticPr fontId="5" type="noConversion"/>
  </si>
  <si>
    <t>C11H23NO</t>
    <phoneticPr fontId="5" type="noConversion"/>
  </si>
  <si>
    <t>C10H12N2O5</t>
    <phoneticPr fontId="5" type="noConversion"/>
  </si>
  <si>
    <t>88-85-7</t>
    <phoneticPr fontId="5" type="noConversion"/>
  </si>
  <si>
    <t>C15H18N2</t>
    <phoneticPr fontId="5" type="noConversion"/>
  </si>
  <si>
    <t>838-88-0</t>
    <phoneticPr fontId="5" type="noConversion"/>
  </si>
  <si>
    <t>C12H12N2O</t>
    <phoneticPr fontId="5" type="noConversion"/>
  </si>
  <si>
    <t>101-80-4</t>
    <phoneticPr fontId="5" type="noConversion"/>
  </si>
  <si>
    <t>C12H11N3</t>
    <phoneticPr fontId="5" type="noConversion"/>
  </si>
  <si>
    <t>C7H10N2</t>
    <phoneticPr fontId="5" type="noConversion"/>
  </si>
  <si>
    <t>95-80-7</t>
    <phoneticPr fontId="5" type="noConversion"/>
  </si>
  <si>
    <t>60-09-3</t>
    <phoneticPr fontId="5" type="noConversion"/>
  </si>
  <si>
    <t>120-71-8</t>
    <phoneticPr fontId="5" type="noConversion"/>
  </si>
  <si>
    <t>C12H11N</t>
    <phoneticPr fontId="5" type="noConversion"/>
  </si>
  <si>
    <t>92-67-1</t>
    <phoneticPr fontId="5" type="noConversion"/>
  </si>
  <si>
    <t>C14H15N3</t>
    <phoneticPr fontId="5" type="noConversion"/>
  </si>
  <si>
    <t>97-56-3</t>
    <phoneticPr fontId="5" type="noConversion"/>
  </si>
  <si>
    <t>C7H9N</t>
    <phoneticPr fontId="5" type="noConversion"/>
  </si>
  <si>
    <t>95-53-4</t>
    <phoneticPr fontId="5" type="noConversion"/>
  </si>
  <si>
    <t>79-16-3</t>
    <phoneticPr fontId="5" type="noConversion"/>
  </si>
  <si>
    <t>C3H7Br</t>
    <phoneticPr fontId="5" type="noConversion"/>
  </si>
  <si>
    <t>106-94-5</t>
    <phoneticPr fontId="5" type="noConversion"/>
  </si>
  <si>
    <t>H2Si2O5:BaSi2O5=1:1 with Pb</t>
    <phoneticPr fontId="5" type="noConversion"/>
  </si>
  <si>
    <t>Ba(Pb,Si)</t>
    <phoneticPr fontId="5" type="noConversion"/>
  </si>
  <si>
    <t>C8H18O4</t>
    <phoneticPr fontId="5" type="noConversion"/>
  </si>
  <si>
    <t>C4H10O2</t>
    <phoneticPr fontId="5" type="noConversion"/>
  </si>
  <si>
    <t>C24H29N3O</t>
    <phoneticPr fontId="5" type="noConversion"/>
  </si>
  <si>
    <t>C17H20N2O</t>
    <phoneticPr fontId="5" type="noConversion"/>
  </si>
  <si>
    <t>C25H30ClN3</t>
    <phoneticPr fontId="5" type="noConversion"/>
  </si>
  <si>
    <t xml:space="preserve">C33H32ClN3 </t>
    <phoneticPr fontId="5" type="noConversion"/>
  </si>
  <si>
    <t>C2H4N4O2</t>
    <phoneticPr fontId="5" type="noConversion"/>
  </si>
  <si>
    <t>68-12-2</t>
    <phoneticPr fontId="5" type="noConversion"/>
  </si>
  <si>
    <t>Pb•(BF4)2</t>
    <phoneticPr fontId="5" type="noConversion"/>
  </si>
  <si>
    <t>68784-75-8</t>
    <phoneticPr fontId="5" type="noConversion"/>
  </si>
  <si>
    <t>Pb2SO5</t>
    <phoneticPr fontId="5" type="noConversion"/>
  </si>
  <si>
    <t>PbTiZrO5</t>
    <phoneticPr fontId="5" type="noConversion"/>
  </si>
  <si>
    <t>PbSO3</t>
    <phoneticPr fontId="5" type="noConversion"/>
  </si>
  <si>
    <t>PbTiO3</t>
    <phoneticPr fontId="5" type="noConversion"/>
  </si>
  <si>
    <t>Pb</t>
    <phoneticPr fontId="5" type="noConversion"/>
  </si>
  <si>
    <t>Cr (Pb,Mo)</t>
    <phoneticPr fontId="5" type="noConversion"/>
  </si>
  <si>
    <t>Mo (Pb,Cr)</t>
    <phoneticPr fontId="5" type="noConversion"/>
  </si>
  <si>
    <t>Sr (Cr)</t>
    <phoneticPr fontId="5" type="noConversion"/>
  </si>
  <si>
    <t>Cr (Sr)</t>
    <phoneticPr fontId="5" type="noConversion"/>
  </si>
  <si>
    <t>As (Ca)</t>
    <phoneticPr fontId="5" type="noConversion"/>
  </si>
  <si>
    <t>Ca (As)</t>
    <phoneticPr fontId="5" type="noConversion"/>
  </si>
  <si>
    <t>Zn (Cr)</t>
    <phoneticPr fontId="5" type="noConversion"/>
  </si>
  <si>
    <t>Cr (Zn)</t>
    <phoneticPr fontId="5" type="noConversion"/>
  </si>
  <si>
    <t>Zn (K,Cr)</t>
    <phoneticPr fontId="5" type="noConversion"/>
  </si>
  <si>
    <t>K (Zn,Cr)</t>
    <phoneticPr fontId="5" type="noConversion"/>
  </si>
  <si>
    <t>Cr (Zn,K)</t>
    <phoneticPr fontId="5" type="noConversion"/>
  </si>
  <si>
    <t>Pb (As)</t>
    <phoneticPr fontId="5" type="noConversion"/>
  </si>
  <si>
    <t>As (Pb)</t>
    <phoneticPr fontId="5" type="noConversion"/>
  </si>
  <si>
    <t>Pb (B)</t>
    <phoneticPr fontId="5" type="noConversion"/>
  </si>
  <si>
    <t>B (Pb)</t>
    <phoneticPr fontId="5" type="noConversion"/>
  </si>
  <si>
    <t>Pb (Ti)</t>
    <phoneticPr fontId="5" type="noConversion"/>
  </si>
  <si>
    <t>Ti (Pb)</t>
    <phoneticPr fontId="5" type="noConversion"/>
  </si>
  <si>
    <t>Pb (Ti,Zr)</t>
    <phoneticPr fontId="5" type="noConversion"/>
  </si>
  <si>
    <t>Ti (Pb,Zr)</t>
    <phoneticPr fontId="5" type="noConversion"/>
  </si>
  <si>
    <t>Zr (Pb,Ti)</t>
    <phoneticPr fontId="5" type="noConversion"/>
  </si>
  <si>
    <t>Pb (Si, Ba)</t>
    <phoneticPr fontId="5" type="noConversion"/>
  </si>
  <si>
    <t>Si (Pb,Ba)</t>
    <phoneticPr fontId="5" type="noConversion"/>
  </si>
  <si>
    <t>Pb (Si)</t>
    <phoneticPr fontId="5" type="noConversion"/>
  </si>
  <si>
    <t>Si (Pb)</t>
    <phoneticPr fontId="5" type="noConversion"/>
  </si>
  <si>
    <t>Pb (Sb)</t>
    <phoneticPr fontId="5" type="noConversion"/>
  </si>
  <si>
    <t>Sb (Pb)</t>
    <phoneticPr fontId="5" type="noConversion"/>
  </si>
  <si>
    <t>1306-19-0</t>
  </si>
  <si>
    <t>Dipentyl phthalate (DPP)</t>
  </si>
  <si>
    <t>131-18-0</t>
  </si>
  <si>
    <t>Ammonium pentadecafluorooctanoate (APFO)</t>
  </si>
  <si>
    <t>3825-26-1</t>
  </si>
  <si>
    <t>Pentadecafluorooctanoic acid (PFOA)</t>
  </si>
  <si>
    <t>335-67-1</t>
  </si>
  <si>
    <t>Cd</t>
    <phoneticPr fontId="5" type="noConversion"/>
  </si>
  <si>
    <t>CdO</t>
  </si>
  <si>
    <t>CdS</t>
    <phoneticPr fontId="5" type="noConversion"/>
  </si>
  <si>
    <t>C4H6O4Pb</t>
    <phoneticPr fontId="5" type="noConversion"/>
  </si>
  <si>
    <t>1306-23-6</t>
    <phoneticPr fontId="26" type="noConversion"/>
  </si>
  <si>
    <t>573-58-0</t>
  </si>
  <si>
    <t>1937-37-7</t>
  </si>
  <si>
    <t>84-75-3</t>
  </si>
  <si>
    <t>96-45-7</t>
  </si>
  <si>
    <t>301-04-2</t>
    <phoneticPr fontId="26" type="noConversion"/>
  </si>
  <si>
    <t>25155-23-1</t>
  </si>
  <si>
    <t>Cadmium sulphide**</t>
  </si>
  <si>
    <t>Lead di(acetate)**</t>
  </si>
  <si>
    <t>Trixylenyl phosphate</t>
  </si>
  <si>
    <t>N,N-dimethylformamide（DMFA）</t>
  </si>
  <si>
    <t>1  Detection limit =0.010%</t>
  </si>
  <si>
    <t>1,2-Benzenedicarboxylic acid, dihexyl ester, branched and linear</t>
  </si>
  <si>
    <t>68515-50-4</t>
  </si>
  <si>
    <t>10108-64-2</t>
  </si>
  <si>
    <t>7632-04-4</t>
  </si>
  <si>
    <t>Cd</t>
  </si>
  <si>
    <t>7790-79-6</t>
  </si>
  <si>
    <t>2-benzotriazol-2-yl-4,6-di-tert-butylphenol (UV-320)</t>
  </si>
  <si>
    <t>2-(2H-benzotriazol-2-yl)-4,6-ditertpentylphenol (UV-328)</t>
  </si>
  <si>
    <t>2-ethylhexyl 10-ethyl-4,4-dioctyl-7-oxo-8-oxa-3,5-dithia-4-stannatetradecanoate (DOTE)</t>
  </si>
  <si>
    <t>reaction mass of 2-ethylhexyl 10-ethyl-4,4-dioctyl-7-oxo-8-oxa-3,5-dithia-4-stannatetradecanoate and 2-ethylhexyl 10-ethyl-4-[[2-[(2-ethylhexyl)oxy]-2-oxoethyl]thio]-4-octyl-7-oxo-8-oxa-3,5-dithia-4-stannatetradecanoate (reaction mass of DOTE and MOTE)</t>
  </si>
  <si>
    <t>-</t>
  </si>
  <si>
    <t>3846-71-7</t>
  </si>
  <si>
    <t>25973-55-1</t>
  </si>
  <si>
    <t>15571-58-1</t>
  </si>
  <si>
    <r>
      <t>CdF</t>
    </r>
    <r>
      <rPr>
        <vertAlign val="subscript"/>
        <sz val="11"/>
        <color theme="1"/>
        <rFont val="Calibri"/>
        <family val="2"/>
        <scheme val="minor"/>
      </rPr>
      <t>2</t>
    </r>
  </si>
  <si>
    <r>
      <t>CdO</t>
    </r>
    <r>
      <rPr>
        <vertAlign val="subscript"/>
        <sz val="11"/>
        <color theme="1"/>
        <rFont val="Calibri"/>
        <family val="2"/>
        <scheme val="minor"/>
      </rPr>
      <t>4</t>
    </r>
    <r>
      <rPr>
        <sz val="11"/>
        <color theme="1"/>
        <rFont val="Calibri"/>
        <family val="2"/>
        <scheme val="minor"/>
      </rPr>
      <t>S</t>
    </r>
  </si>
  <si>
    <r>
      <t>CdCl</t>
    </r>
    <r>
      <rPr>
        <vertAlign val="subscript"/>
        <sz val="11"/>
        <color theme="1"/>
        <rFont val="Calibri"/>
        <family val="2"/>
        <scheme val="minor"/>
      </rPr>
      <t>2</t>
    </r>
  </si>
  <si>
    <r>
      <t>NaBO</t>
    </r>
    <r>
      <rPr>
        <sz val="8"/>
        <color theme="1"/>
        <rFont val="Arial"/>
        <family val="2"/>
      </rPr>
      <t>3</t>
    </r>
    <r>
      <rPr>
        <sz val="10"/>
        <color theme="1"/>
        <rFont val="Arial"/>
        <family val="2"/>
      </rPr>
      <t>.4(H</t>
    </r>
    <r>
      <rPr>
        <sz val="8"/>
        <color theme="1"/>
        <rFont val="Arial"/>
        <family val="2"/>
      </rPr>
      <t>2</t>
    </r>
    <r>
      <rPr>
        <sz val="10"/>
        <color theme="1"/>
        <rFont val="Arial"/>
        <family val="2"/>
      </rPr>
      <t>O)</t>
    </r>
  </si>
  <si>
    <r>
      <t>NaBO</t>
    </r>
    <r>
      <rPr>
        <sz val="8"/>
        <color theme="1"/>
        <rFont val="Arial"/>
        <family val="2"/>
      </rPr>
      <t>2</t>
    </r>
    <r>
      <rPr>
        <sz val="10"/>
        <color theme="1"/>
        <rFont val="Arial"/>
        <family val="2"/>
      </rPr>
      <t>.H</t>
    </r>
    <r>
      <rPr>
        <sz val="8"/>
        <color theme="1"/>
        <rFont val="Arial"/>
        <family val="2"/>
      </rPr>
      <t>2</t>
    </r>
    <r>
      <rPr>
        <sz val="10"/>
        <color theme="1"/>
        <rFont val="Arial"/>
        <family val="2"/>
      </rPr>
      <t>O</t>
    </r>
    <r>
      <rPr>
        <sz val="8"/>
        <color theme="1"/>
        <rFont val="Arial"/>
        <family val="2"/>
      </rPr>
      <t>2</t>
    </r>
    <r>
      <rPr>
        <sz val="10"/>
        <color theme="1"/>
        <rFont val="Arial"/>
        <family val="2"/>
      </rPr>
      <t>.3H</t>
    </r>
    <r>
      <rPr>
        <sz val="8"/>
        <color theme="1"/>
        <rFont val="Arial"/>
        <family val="2"/>
      </rPr>
      <t>2</t>
    </r>
    <r>
      <rPr>
        <sz val="10"/>
        <color theme="1"/>
        <rFont val="Arial"/>
        <family val="2"/>
      </rPr>
      <t>O</t>
    </r>
  </si>
  <si>
    <t>Co</t>
    <phoneticPr fontId="5" type="noConversion"/>
  </si>
  <si>
    <t>Cr (Na)</t>
    <phoneticPr fontId="5" type="noConversion"/>
  </si>
  <si>
    <r>
      <t>C</t>
    </r>
    <r>
      <rPr>
        <vertAlign val="subscript"/>
        <sz val="10"/>
        <color indexed="8"/>
        <rFont val="Arial"/>
        <family val="2"/>
      </rPr>
      <t>24</t>
    </r>
    <r>
      <rPr>
        <sz val="10"/>
        <color indexed="8"/>
        <rFont val="Arial"/>
        <family val="2"/>
      </rPr>
      <t>H</t>
    </r>
    <r>
      <rPr>
        <vertAlign val="subscript"/>
        <sz val="10"/>
        <color indexed="8"/>
        <rFont val="Arial"/>
        <family val="2"/>
      </rPr>
      <t>54</t>
    </r>
    <r>
      <rPr>
        <sz val="10"/>
        <color indexed="8"/>
        <rFont val="Arial"/>
        <family val="2"/>
      </rPr>
      <t>OSn</t>
    </r>
    <r>
      <rPr>
        <vertAlign val="subscript"/>
        <sz val="10"/>
        <color indexed="8"/>
        <rFont val="Arial"/>
        <family val="2"/>
      </rPr>
      <t>2</t>
    </r>
  </si>
  <si>
    <r>
      <t>As</t>
    </r>
    <r>
      <rPr>
        <vertAlign val="subscript"/>
        <sz val="10"/>
        <color indexed="8"/>
        <rFont val="Arial"/>
        <family val="2"/>
      </rPr>
      <t>2</t>
    </r>
    <r>
      <rPr>
        <sz val="10"/>
        <color indexed="8"/>
        <rFont val="Arial"/>
        <family val="2"/>
      </rPr>
      <t>O</t>
    </r>
    <r>
      <rPr>
        <vertAlign val="subscript"/>
        <sz val="10"/>
        <color indexed="8"/>
        <rFont val="Arial"/>
        <family val="2"/>
      </rPr>
      <t>5</t>
    </r>
  </si>
  <si>
    <r>
      <t>Na</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</si>
  <si>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CrO</t>
    </r>
    <r>
      <rPr>
        <vertAlign val="subscript"/>
        <sz val="10"/>
        <color indexed="8"/>
        <rFont val="Arial"/>
        <family val="2"/>
      </rPr>
      <t>4</t>
    </r>
  </si>
  <si>
    <r>
      <t>K</t>
    </r>
    <r>
      <rPr>
        <vertAlign val="subscript"/>
        <sz val="10"/>
        <color indexed="8"/>
        <rFont val="Arial"/>
        <family val="2"/>
      </rPr>
      <t>2</t>
    </r>
    <r>
      <rPr>
        <sz val="10"/>
        <color indexed="8"/>
        <rFont val="Arial"/>
        <family val="2"/>
      </rPr>
      <t>Cr</t>
    </r>
    <r>
      <rPr>
        <vertAlign val="subscript"/>
        <sz val="10"/>
        <color indexed="8"/>
        <rFont val="Arial"/>
        <family val="2"/>
      </rPr>
      <t>2</t>
    </r>
    <r>
      <rPr>
        <sz val="10"/>
        <color indexed="8"/>
        <rFont val="Arial"/>
        <family val="2"/>
      </rPr>
      <t>O</t>
    </r>
    <r>
      <rPr>
        <vertAlign val="subscript"/>
        <sz val="10"/>
        <color indexed="8"/>
        <rFont val="Arial"/>
        <family val="2"/>
      </rPr>
      <t>7</t>
    </r>
  </si>
  <si>
    <t xml:space="preserve">1,2-benzenedicarboxylic acid, di-C6-10-alkyl esters; 1,2-benzenedicarboxylic acid, mixed decyl and hexyl and octyl diesters with ≥ 0.3% of dihexyl phthalate </t>
  </si>
  <si>
    <t>68515-51-5 68648-93-1</t>
  </si>
  <si>
    <t>5-sec-butyl-2-(2,4-dimethylcyclohex-3-en-1-yl)-5-methyl-1,3-dioxane [1], 5-sec-butyl-2-(4,6-dimethylcyclohex-3-en-1-yl)-5-methyl-1,3-dioxane [2]</t>
  </si>
  <si>
    <t>117933-89-8</t>
  </si>
  <si>
    <t>Cadmium**</t>
  </si>
  <si>
    <t>Cadmium oxide**</t>
  </si>
  <si>
    <t>Cadmium chloride**</t>
  </si>
  <si>
    <t>Sodium perborate; perboric acid, sodium salt**</t>
  </si>
  <si>
    <t>Sodium peroxometaborate**</t>
  </si>
  <si>
    <t>Cadmium fluoride**</t>
  </si>
  <si>
    <r>
      <t>3</t>
    </r>
    <r>
      <rPr>
        <vertAlign val="superscript"/>
        <sz val="8"/>
        <rFont val="Arial"/>
        <family val="2"/>
      </rPr>
      <t>##</t>
    </r>
    <r>
      <rPr>
        <sz val="8"/>
        <rFont val="Arial"/>
        <family val="2"/>
      </rPr>
      <t xml:space="preserve"> The substances are UVCB(substance of unknown or variable composition, complex reaction products or biological materials), which are identified by it main constituents. Individual concentrations to the constituent of UVCB with an amount of &lt;0.01% were not considered by the calculation of the sum. Calculation is based on the worst-case scenario. Due to the UVCB nature the reported values may be regarded as semi-quantitative.</t>
    </r>
  </si>
  <si>
    <r>
      <t>4</t>
    </r>
    <r>
      <rPr>
        <vertAlign val="superscript"/>
        <sz val="8"/>
        <rFont val="Arial"/>
        <family val="2"/>
      </rPr>
      <t>#</t>
    </r>
    <r>
      <rPr>
        <sz val="8"/>
        <rFont val="Arial"/>
        <family val="2"/>
      </rPr>
      <t xml:space="preserve"> only applicable with </t>
    </r>
    <r>
      <rPr>
        <sz val="8"/>
        <rFont val="宋体"/>
        <family val="3"/>
        <charset val="134"/>
      </rPr>
      <t>≥</t>
    </r>
    <r>
      <rPr>
        <sz val="8"/>
        <rFont val="Arial"/>
        <family val="2"/>
      </rPr>
      <t xml:space="preserve"> 0.1% of Michler's ketone (CAS No. 90-94-8) or Michler's base (CAS No. 101-61-1) </t>
    </r>
  </si>
  <si>
    <t>5 TGIC is a mixture and also contains β-TGIC.According to ECHA's tachnical dossier the ratio of β-TGIC to TGIC is around 1 to 10.Therefore β-TGIC is issued based on the above-mentioned ratio.</t>
  </si>
  <si>
    <t>2** The substances are tested in terms of its respective elements and the test result is based on the calculation of selected elements/marker(s) and to the worst-case scenario. Caculated concentration of boric and arsenic compounds are based on the water extractive boron and arsenic. Due to the limit of the analytical technology available, any further investigation is not feasible. The client is strongly advised to review the chemical formulation to ascertain.</t>
  </si>
  <si>
    <t>Diarsenic pentaoxide**</t>
  </si>
  <si>
    <t>Diarsenic trioxide**</t>
  </si>
  <si>
    <t>Triethyl arsenate**</t>
  </si>
  <si>
    <t>Boric acid**</t>
  </si>
  <si>
    <t>Disodium tetraborate, anhydrous**</t>
  </si>
  <si>
    <t>Arsenic acid **</t>
  </si>
  <si>
    <t>Diboron trioxide**</t>
  </si>
  <si>
    <t>1,3-propanesultone</t>
  </si>
  <si>
    <t>1120-71-4</t>
  </si>
  <si>
    <t>2,4-di-tert-butyl-6-(5-chlorobenzotriazol-2-yl)phenol (UV-327)</t>
  </si>
  <si>
    <t>3864-99-1</t>
  </si>
  <si>
    <t>2-(2H-benzotriazol-2-yl)-4-(tert-butyl)-6-(sec-butyl)phenol (UV-350)</t>
  </si>
  <si>
    <t>36437-37-3</t>
  </si>
  <si>
    <t>Nitrobenzene</t>
  </si>
  <si>
    <t>98-95-3</t>
  </si>
  <si>
    <t>Perfluorononan-1-oic acid (2,2,3,3,4,4,5,5,6,6,7,7,8,8,9,9,9-heptadecafluorononanoic acid) and its sodium and ammonium salts</t>
  </si>
  <si>
    <t xml:space="preserve">Aluminosilicate Refractory Ceramic Fibres
are fibres covered by index number 650-017-00-8 in Annex VI, part 3, table 3.1 of Regulation (EC) No 1272/2008, and fulfil the three following conditions: 
a) oxides of aluminium and silicon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
</t>
  </si>
  <si>
    <t xml:space="preserve">Hexahydromethylphathalic anhydride, Hexahydro-4-methylphathalic anhydride, Hexahydro-1-methylphathalic anhydride, Hexahydro-3-methylphathalic anhydride              </t>
  </si>
  <si>
    <t>Lead oxide sulfate (basic lead sulfate)**</t>
  </si>
  <si>
    <t>101-14-4</t>
  </si>
  <si>
    <t>10124-36-4/ 31119-53-6</t>
  </si>
  <si>
    <t>375-95-1
21049-39-8
4149-60-4</t>
  </si>
  <si>
    <t>Benzyl butyl phthalate (BBP)</t>
  </si>
  <si>
    <t>Bis (2-ethylhexyl) phthalate (DEHP)</t>
  </si>
  <si>
    <t>Dibutyl phthalate (DBP)</t>
  </si>
  <si>
    <t>4,4'-Diaminodiphenylmethane (MDA)</t>
  </si>
  <si>
    <t>5-tert-butyl-2,4,6-trinitro-m-xylene (musk xylene)</t>
  </si>
  <si>
    <t>Alkanes, C10-13, chloro (Short Chain Chlorinated Paraffins)</t>
  </si>
  <si>
    <t>Hexabromocyclododecane (HBCDD)</t>
  </si>
  <si>
    <t>Anthracene</t>
  </si>
  <si>
    <t>Lead hydrogen arsenate**</t>
  </si>
  <si>
    <t>Bis(tributyltin)oxide (TBTO)</t>
  </si>
  <si>
    <t>2,4-Dinitrotoluene</t>
  </si>
  <si>
    <t>Diisobutyl phthalate (DIBP)</t>
  </si>
  <si>
    <t>Tris(2-chloroethyl)phosphate</t>
  </si>
  <si>
    <t>Trichloroethylene</t>
  </si>
  <si>
    <t>Calcium arsenate**</t>
  </si>
  <si>
    <t>Trilead diarsenate**</t>
  </si>
  <si>
    <t>Zirconia Aluminosilicate Refractory Ceramic Fibres are fibres covered by index number 650-017-00-8 in Annex VI, part 3, table 3.1 of Regulation (EC) No 1272/2008 , and fulfil the three following conditions: 
a) oxides of aluminium, silicon and zirconium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 **</t>
  </si>
  <si>
    <t>1,2-bis(2-methoxyethoxy)ethane (TEGDME; triglyme)</t>
  </si>
  <si>
    <t>1,2-dimethoxyethane;ethylene glycol dimethyl ether (EGDME)</t>
  </si>
  <si>
    <t>4,4'-bis(dimethylamino)benzophenone (Michler's ketone)</t>
  </si>
  <si>
    <t>Lead(II)bis(methanesulfonate)**</t>
  </si>
  <si>
    <t>Formamide</t>
  </si>
  <si>
    <t>TGIC(1,3,5-tris(oxiranylmethyl)-1,3,5-triazine-2,4,6(1H,3H,5H)-trione)</t>
  </si>
  <si>
    <t>β-TGIC(1,3,5-tris[(2S and2R)-2,3-epoxypropyl] 1,3,5-triazine-2,4,6-(1H,3H,5H)-trione)</t>
  </si>
  <si>
    <t>Pentacosafluorotridecanoic acid</t>
  </si>
  <si>
    <t>Tricosafluorododecanoic acid</t>
  </si>
  <si>
    <t>Heptacosafluorotetradecanoic acid</t>
  </si>
  <si>
    <t>4-(1,1,3,3-tetramethylbutyl)phenol, ethoxylated-covering well-defined substances and UVCB substances, polymers and homologue (OPEO)</t>
  </si>
  <si>
    <t>4-Nonylphenol, branched and linear -substances with a linear and/or branched alkyl chain with a carbon number of 9 covalently bound in position 4 to phenol, covering also UVCB- and well-defined substances which include any of the individual isomers or a combination thereof (NP)</t>
  </si>
  <si>
    <t>Diazene-1,2-dicarboxamide (C,C'-azodi(formamide))</t>
  </si>
  <si>
    <t>Cyclohexane-1,2-dicarboxylic anhydride (Hexahydrophthalic anhydride - HHPA)</t>
  </si>
  <si>
    <t>1,2-Benzenedicarboxylic acid, dipentylester, branched and linear</t>
  </si>
  <si>
    <t>Diisopentylphthalate (DIPP)</t>
  </si>
  <si>
    <t>N-pentyl-isopentylphtalate</t>
  </si>
  <si>
    <t>Dibutyltin dichloride (DBT)</t>
  </si>
  <si>
    <t>Acetic acid, lead salt, basic**</t>
  </si>
  <si>
    <t>Basic lead carbonate (trilead bis(carbonate)dihydroxide)**</t>
  </si>
  <si>
    <t>[Phthalato(2-)]dioxotrilead (dibasic lead phthalate)**</t>
  </si>
  <si>
    <t>Dioxobis(stearato)trilead**</t>
  </si>
  <si>
    <t>Fatty acids, C16-18, lead salts**</t>
  </si>
  <si>
    <t>Lead bis(tetrafluoroborate)**</t>
  </si>
  <si>
    <t>Lead cynamidate**</t>
  </si>
  <si>
    <t>Lead dinitrate**</t>
  </si>
  <si>
    <t>Lead oxide (lead monoxide)**</t>
  </si>
  <si>
    <t>Lead tetroxide (orange lead)**</t>
  </si>
  <si>
    <t>Lead titanium trioxide**</t>
  </si>
  <si>
    <t>Lead Titanium Zirconium Oxide**</t>
  </si>
  <si>
    <t>Pentalead tetraoxide sulphate**</t>
  </si>
  <si>
    <t>Pyrochlore,antimony lead yellow**</t>
  </si>
  <si>
    <t>Silicic acid, barium salt, lead-doped**</t>
  </si>
  <si>
    <t>Silicic acid, lead salt**</t>
  </si>
  <si>
    <t>Sulfurous acid, lead salt, dibasic**</t>
  </si>
  <si>
    <t>Tetraethyllead**</t>
  </si>
  <si>
    <t>Tetralead trioxide sulphate**</t>
  </si>
  <si>
    <t>Trilead dioxide phosphonate**</t>
  </si>
  <si>
    <t>Furan</t>
  </si>
  <si>
    <t>Propylene oxide; 1,2-epoxypropane; methyloxirane</t>
  </si>
  <si>
    <t>Diethyl sulphate</t>
  </si>
  <si>
    <t>Dimethyl sulphate</t>
  </si>
  <si>
    <t>3-ethyl-2-methyl-2-(3-methylbutyl)-1,3-oxazolidine</t>
  </si>
  <si>
    <t>Dinoseb</t>
  </si>
  <si>
    <t>4,4'-methylenedi-o-toluidine</t>
  </si>
  <si>
    <t>4,4'-oxydianiline and its salts</t>
  </si>
  <si>
    <t>4-Aminoazobenzene</t>
  </si>
  <si>
    <t>4-methyl-m-phenylenediamine</t>
  </si>
  <si>
    <t>6-methoxy-m-toluidine</t>
  </si>
  <si>
    <t>Biphenyl-4-ylamine</t>
  </si>
  <si>
    <t>o-aminoazotoluene</t>
  </si>
  <si>
    <t>o-Toluidine</t>
  </si>
  <si>
    <t>N-methylacetamide</t>
  </si>
  <si>
    <t>1-bromopropane; n-propyl bromide</t>
  </si>
  <si>
    <t>4-Nonylphenol, branched and linear, ethoxylated (NPEO)</t>
  </si>
  <si>
    <t>Disodium 3,3'-[[1,1'-biphenyl]-4,4'-diylbis(azo)]bis(4-aminonaphthalene-1-sulphonate)(C.I. Direct Red 28)</t>
  </si>
  <si>
    <t>Disodium 4-amino-3-[[4'-[(2,4-diaminophenyl)azo][1,1'-biphenyl]-4-yl]azo] -5-hydroxy-6-(phenylazo)naphthalene-2,7-disulphonate (C.I. Direct Black 38)</t>
  </si>
  <si>
    <t>Dihexyl phthalate</t>
  </si>
  <si>
    <t>Imidazolidine-2-thione (2-imidazoline-2-thiol)</t>
  </si>
  <si>
    <r>
      <t>b.</t>
    </r>
    <r>
      <rPr>
        <sz val="10"/>
        <color rgb="FF000000"/>
        <rFont val="Arial"/>
        <family val="2"/>
      </rPr>
      <t>    Dichromic acid **</t>
    </r>
  </si>
  <si>
    <r>
      <t>c.</t>
    </r>
    <r>
      <rPr>
        <sz val="10"/>
        <color rgb="FF000000"/>
        <rFont val="Arial"/>
        <family val="2"/>
      </rPr>
      <t>   Oligomers of chromic acid and dichromic acid **</t>
    </r>
  </si>
  <si>
    <t>50-32-8</t>
  </si>
  <si>
    <t>Benzo[def]chrysene (Benzo[a]pyrene)</t>
  </si>
  <si>
    <t xml:space="preserve">4,4'-isopropylidenediphenol </t>
  </si>
  <si>
    <t>C13HF25O2</t>
    <phoneticPr fontId="2" type="noConversion"/>
  </si>
  <si>
    <t>80-05-7</t>
  </si>
  <si>
    <t>--</t>
    <phoneticPr fontId="2" type="noConversion"/>
  </si>
  <si>
    <t>Nonadecaflurodecanoic acid (PFDA) and its sodium and ammonium salts</t>
  </si>
  <si>
    <t>C12HF23O2</t>
    <phoneticPr fontId="2" type="noConversion"/>
  </si>
  <si>
    <t xml:space="preserve">4-Heptylphenol, branched and linear </t>
  </si>
  <si>
    <t>C11HF21O2</t>
    <phoneticPr fontId="2" type="noConversion"/>
  </si>
  <si>
    <t>p-(1,1-dimethylpropyl)phenol</t>
  </si>
  <si>
    <t>C14HF15O2</t>
    <phoneticPr fontId="2" type="noConversion"/>
  </si>
  <si>
    <t>80-46-6</t>
  </si>
  <si>
    <t>355-46-4</t>
  </si>
  <si>
    <t xml:space="preserve"> Perfluorohexane-1-sulphonic acid and its salts(PFHxS)</t>
  </si>
  <si>
    <t xml:space="preserve"> Benz[a]anthracene</t>
  </si>
  <si>
    <t xml:space="preserve"> Chrysene</t>
  </si>
  <si>
    <t>Reaction products of 1,3,4-thiadiazolidine-2,5-dithione, formaldehyde and 4-heptylphenol, branched and linear (RP-HP)  [with ≥0.1% w/w 4-heptylphenol, branched and linear]</t>
  </si>
  <si>
    <t xml:space="preserve">513-78-0 </t>
  </si>
  <si>
    <t xml:space="preserve">21041-95-2 </t>
  </si>
  <si>
    <t>CdN2O6</t>
  </si>
  <si>
    <t>CcdO3</t>
  </si>
  <si>
    <t>CdH2O2</t>
  </si>
  <si>
    <t xml:space="preserve"> Cadmium nitrate**</t>
  </si>
  <si>
    <t xml:space="preserve"> Cadmium carbonate**</t>
  </si>
  <si>
    <t xml:space="preserve"> Cadmium hydroxide**</t>
  </si>
  <si>
    <t>7440-43-9</t>
  </si>
  <si>
    <t>Test Method: 1) Test portion is digested with acid,  analyzed by ICP-OES and UV-VIS.
                       2) Organic solvent extraction, Analyzed by GC-MS,LC-MS,HPLC-DAD.</t>
  </si>
  <si>
    <t xml:space="preserve">335-76-2
3830-45-3
3108-42-7
</t>
  </si>
  <si>
    <t>56-55-3               1718-53-2</t>
  </si>
  <si>
    <t xml:space="preserve">10022-68-1 10325-94-7  </t>
  </si>
  <si>
    <t xml:space="preserve">218-01-9             1719-03-5      </t>
  </si>
  <si>
    <r>
      <rPr>
        <b/>
        <sz val="14"/>
        <color theme="1"/>
        <rFont val="Arial"/>
        <family val="2"/>
      </rPr>
      <t>Project No.</t>
    </r>
    <r>
      <rPr>
        <b/>
        <sz val="11"/>
        <color theme="1"/>
        <rFont val="Arial"/>
        <family val="2"/>
      </rPr>
      <t xml:space="preserve"> :</t>
    </r>
  </si>
  <si>
    <t xml:space="preserve"> 552-30-7</t>
  </si>
  <si>
    <t xml:space="preserve">Dodecachloropentacyclo[12.2.1.16,9.02,13.05,10]octadeca-7,15-diene (“Dechlorane Plus”™)covering any of its individual anti- and syn-isomers or any combination thereof
</t>
  </si>
  <si>
    <t>Benzene-1,2,4-tricarboxylic acid 1,2-anhydride (trimellitic anhydride) (TMA)*</t>
  </si>
  <si>
    <t>6* Benzene-1,2,4-tricarboxylic acid 1,2-anhydride (trimellitic anhydride) (TMA) is not in the SVHC Candidate list.</t>
  </si>
  <si>
    <t xml:space="preserve">Element </t>
    <phoneticPr fontId="30" type="noConversion"/>
  </si>
  <si>
    <t>Sample Conc.</t>
    <phoneticPr fontId="30" type="noConversion"/>
  </si>
  <si>
    <t>Zn</t>
    <phoneticPr fontId="30" type="noConversion"/>
  </si>
  <si>
    <t>B</t>
    <phoneticPr fontId="30" type="noConversion"/>
  </si>
  <si>
    <t>As</t>
    <phoneticPr fontId="30" type="noConversion"/>
  </si>
  <si>
    <t>Sb</t>
  </si>
  <si>
    <t>Cr</t>
    <phoneticPr fontId="30" type="noConversion"/>
  </si>
  <si>
    <t>Pb</t>
    <phoneticPr fontId="30" type="noConversion"/>
  </si>
  <si>
    <t>Co</t>
    <phoneticPr fontId="30" type="noConversion"/>
  </si>
  <si>
    <t>Si</t>
  </si>
  <si>
    <t>Sn</t>
    <phoneticPr fontId="30" type="noConversion"/>
  </si>
  <si>
    <t>Mo</t>
    <phoneticPr fontId="30" type="noConversion"/>
  </si>
  <si>
    <t>Zr</t>
    <phoneticPr fontId="30" type="noConversion"/>
  </si>
  <si>
    <t>Al</t>
    <phoneticPr fontId="30" type="noConversion"/>
  </si>
  <si>
    <t>Ti</t>
  </si>
  <si>
    <t>Cd</t>
    <phoneticPr fontId="30" type="noConversion"/>
  </si>
  <si>
    <t>Na</t>
    <phoneticPr fontId="30" type="noConversion"/>
  </si>
  <si>
    <t>K</t>
    <phoneticPr fontId="30" type="noConversion"/>
  </si>
  <si>
    <t>Sr</t>
    <phoneticPr fontId="30" type="noConversion"/>
  </si>
  <si>
    <t>Ca</t>
    <phoneticPr fontId="30" type="noConversion"/>
  </si>
  <si>
    <t>Substance Name</t>
    <phoneticPr fontId="26" type="noConversion"/>
  </si>
  <si>
    <t>Bis(tributyltin)oxide (TBTO)</t>
    <phoneticPr fontId="26" type="noConversion"/>
  </si>
  <si>
    <t>Sn</t>
    <phoneticPr fontId="26" type="noConversion"/>
  </si>
  <si>
    <t>56-35-9</t>
    <phoneticPr fontId="26" type="noConversion"/>
  </si>
  <si>
    <t>Dibutyltin dichloride (DBTC)1</t>
  </si>
  <si>
    <t>683-18-1</t>
  </si>
  <si>
    <r>
      <rPr>
        <b/>
        <sz val="10"/>
        <color theme="1"/>
        <rFont val="宋体"/>
        <family val="3"/>
        <charset val="134"/>
      </rPr>
      <t>录结果页面</t>
    </r>
    <r>
      <rPr>
        <b/>
        <sz val="10"/>
        <color theme="1"/>
        <rFont val="Arial"/>
        <family val="2"/>
      </rPr>
      <t xml:space="preserve"> No.</t>
    </r>
    <phoneticPr fontId="5" type="noConversion"/>
  </si>
  <si>
    <t>Tetraboron disodium heptaoxide, hydrate(calculate as decahydrate)**</t>
    <phoneticPr fontId="26" type="noConversion"/>
  </si>
  <si>
    <t>Potassium hydroxyoctaoxodizincatedichromate**</t>
    <phoneticPr fontId="26" type="noConversion"/>
  </si>
  <si>
    <t>Cadmium sulphate**</t>
    <phoneticPr fontId="26" type="noConversion"/>
  </si>
  <si>
    <t>没测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</si>
</sst>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_ȅ"/>
    <numFmt numFmtId="165" formatCode="[$-409]d\-mmm\-yyyy;@"/>
    <numFmt numFmtId="166" formatCode="0.000_);[Red]\(0.000\)"/>
    <numFmt numFmtId="167" formatCode="0.0"/>
  </numFmts>
  <fonts count="3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宋体"/>
      <family val="3"/>
      <charset val="134"/>
    </font>
    <font>
      <sz val="11"/>
      <name val="Arial"/>
      <family val="2"/>
    </font>
    <font>
      <b/>
      <sz val="11"/>
      <color theme="1"/>
      <name val="Arial"/>
      <family val="2"/>
    </font>
    <font>
      <sz val="11"/>
      <color theme="1"/>
      <name val="Arial"/>
      <family val="2"/>
    </font>
    <font>
      <sz val="10"/>
      <color rgb="FF000000"/>
      <name val="Arial"/>
      <family val="2"/>
    </font>
    <font>
      <sz val="8"/>
      <name val="Arial"/>
      <family val="2"/>
    </font>
    <font>
      <b/>
      <sz val="14"/>
      <color theme="1"/>
      <name val="Arial"/>
      <family val="2"/>
    </font>
    <font>
      <b/>
      <sz val="11"/>
      <name val="Arial"/>
      <family val="2"/>
    </font>
    <font>
      <b/>
      <sz val="8"/>
      <name val="Arial"/>
      <family val="2"/>
    </font>
    <font>
      <sz val="10"/>
      <color theme="1"/>
      <name val="Arial"/>
      <family val="2"/>
    </font>
    <font>
      <b/>
      <sz val="10"/>
      <color theme="1"/>
      <name val="Arial"/>
      <family val="2"/>
    </font>
    <font>
      <sz val="10"/>
      <color indexed="8"/>
      <name val="Arial"/>
      <family val="2"/>
    </font>
    <font>
      <sz val="10"/>
      <name val="Arial"/>
      <family val="2"/>
    </font>
    <font>
      <vertAlign val="subscript"/>
      <sz val="10"/>
      <color indexed="8"/>
      <name val="Arial"/>
      <family val="2"/>
    </font>
    <font>
      <vertAlign val="subscript"/>
      <sz val="10"/>
      <color theme="1"/>
      <name val="Arial"/>
      <family val="2"/>
    </font>
    <font>
      <sz val="10"/>
      <color rgb="FFFF0000"/>
      <name val="Arial"/>
      <family val="2"/>
    </font>
    <font>
      <vertAlign val="superscript"/>
      <sz val="10"/>
      <name val="Arial"/>
      <family val="2"/>
    </font>
    <font>
      <vertAlign val="superscript"/>
      <sz val="10"/>
      <color theme="1"/>
      <name val="Arial"/>
      <family val="2"/>
    </font>
    <font>
      <sz val="8"/>
      <name val="宋体"/>
      <family val="3"/>
      <charset val="134"/>
    </font>
    <font>
      <sz val="10"/>
      <color rgb="FF002555"/>
      <name val="Arial"/>
      <family val="2"/>
    </font>
    <font>
      <sz val="9"/>
      <color theme="1"/>
      <name val="Arial"/>
      <family val="2"/>
    </font>
    <font>
      <sz val="9"/>
      <name val="Calibri"/>
      <family val="3"/>
      <charset val="134"/>
      <scheme val="minor"/>
    </font>
    <font>
      <vertAlign val="subscript"/>
      <sz val="11"/>
      <color theme="1"/>
      <name val="Calibri"/>
      <family val="2"/>
      <scheme val="minor"/>
    </font>
    <font>
      <sz val="8"/>
      <color theme="1"/>
      <name val="Arial"/>
      <family val="2"/>
    </font>
    <font>
      <vertAlign val="superscript"/>
      <sz val="8"/>
      <name val="Arial"/>
      <family val="2"/>
    </font>
    <font>
      <sz val="9"/>
      <name val="新細明體"/>
      <family val="1"/>
      <charset val="136"/>
    </font>
    <font>
      <b/>
      <sz val="10"/>
      <color theme="1"/>
      <name val="宋体"/>
      <family val="3"/>
      <charset val="134"/>
    </font>
    <font>
      <b/>
      <sz val="10"/>
      <color theme="1"/>
      <name val="Arial"/>
      <family val="3"/>
      <charset val="13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55"/>
        <bgColor indexed="64"/>
      </patternFill>
    </fill>
    <fill>
      <patternFill patternType="solid">
        <fgColor indexed="2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4">
    <xf numFmtId="165" fontId="0" fillId="0" borderId="0">
      <alignment vertical="center"/>
    </xf>
    <xf numFmtId="165" fontId="4" fillId="0" borderId="0"/>
    <xf numFmtId="165" fontId="1" fillId="0" borderId="0">
      <alignment vertical="center"/>
    </xf>
    <xf numFmtId="165" fontId="1" fillId="0" borderId="0"/>
  </cellStyleXfs>
  <cellXfs count="159">
    <xf numFmtId="165" fontId="0" fillId="0" borderId="0" xfId="0">
      <alignment vertical="center"/>
    </xf>
    <xf numFmtId="165" fontId="7" fillId="0" borderId="0" xfId="0" applyFont="1">
      <alignment vertical="center"/>
    </xf>
    <xf numFmtId="165" fontId="8" fillId="0" borderId="0" xfId="0" applyFont="1" applyAlignment="1">
      <alignment horizontal="left" vertical="center"/>
    </xf>
    <xf numFmtId="165" fontId="8" fillId="0" borderId="0" xfId="0" applyFont="1">
      <alignment vertical="center"/>
    </xf>
    <xf numFmtId="165" fontId="8" fillId="0" borderId="0" xfId="0" applyFont="1" applyBorder="1" applyAlignment="1">
      <alignment horizontal="left" vertical="center"/>
    </xf>
    <xf numFmtId="165" fontId="0" fillId="0" borderId="0" xfId="0" applyAlignment="1"/>
    <xf numFmtId="49" fontId="13" fillId="2" borderId="1" xfId="0" applyNumberFormat="1" applyFont="1" applyFill="1" applyBorder="1" applyAlignment="1">
      <alignment horizontal="center" vertical="center" wrapText="1"/>
    </xf>
    <xf numFmtId="165" fontId="8" fillId="0" borderId="0" xfId="0" applyFont="1" applyBorder="1">
      <alignment vertical="center"/>
    </xf>
    <xf numFmtId="165" fontId="15" fillId="0" borderId="1" xfId="0" applyFont="1" applyBorder="1" applyAlignment="1">
      <alignment horizontal="center" vertical="center"/>
    </xf>
    <xf numFmtId="165" fontId="15" fillId="0" borderId="1" xfId="0" applyFont="1" applyBorder="1" applyAlignment="1">
      <alignment horizontal="center" vertical="center" wrapText="1"/>
    </xf>
    <xf numFmtId="165" fontId="14" fillId="0" borderId="1" xfId="0" applyFont="1" applyBorder="1" applyAlignment="1">
      <alignment horizontal="left" vertical="center"/>
    </xf>
    <xf numFmtId="165" fontId="14" fillId="0" borderId="1" xfId="0" applyFont="1" applyBorder="1" applyAlignment="1">
      <alignment vertical="center" wrapText="1"/>
    </xf>
    <xf numFmtId="165" fontId="14" fillId="0" borderId="1" xfId="0" applyFont="1" applyBorder="1">
      <alignment vertical="center"/>
    </xf>
    <xf numFmtId="165" fontId="14" fillId="0" borderId="1" xfId="0" quotePrefix="1" applyFont="1" applyBorder="1" applyAlignment="1">
      <alignment horizontal="left" vertical="center"/>
    </xf>
    <xf numFmtId="165" fontId="14" fillId="2" borderId="1" xfId="0" applyFont="1" applyFill="1" applyBorder="1" applyAlignment="1">
      <alignment vertical="center" wrapText="1"/>
    </xf>
    <xf numFmtId="165" fontId="16" fillId="0" borderId="1" xfId="0" applyFont="1" applyBorder="1">
      <alignment vertical="center"/>
    </xf>
    <xf numFmtId="164" fontId="14" fillId="0" borderId="1" xfId="0" applyNumberFormat="1" applyFont="1" applyBorder="1" applyAlignment="1">
      <alignment horizontal="left" vertical="center"/>
    </xf>
    <xf numFmtId="165" fontId="17" fillId="0" borderId="1" xfId="0" applyFont="1" applyBorder="1" applyAlignment="1">
      <alignment horizontal="left" vertical="center"/>
    </xf>
    <xf numFmtId="165" fontId="14" fillId="0" borderId="1" xfId="0" applyFont="1" applyBorder="1" applyAlignment="1">
      <alignment horizontal="left" vertical="center" wrapText="1"/>
    </xf>
    <xf numFmtId="165" fontId="17" fillId="3" borderId="3" xfId="0" applyFont="1" applyFill="1" applyBorder="1" applyAlignment="1">
      <alignment horizontal="left" vertical="center" wrapText="1"/>
    </xf>
    <xf numFmtId="165" fontId="14" fillId="3" borderId="1" xfId="0" applyFont="1" applyFill="1" applyBorder="1" applyAlignment="1">
      <alignment vertical="center" wrapText="1"/>
    </xf>
    <xf numFmtId="49" fontId="14" fillId="0" borderId="1" xfId="0" applyNumberFormat="1" applyFont="1" applyBorder="1" applyAlignment="1">
      <alignment horizontal="left" vertical="center"/>
    </xf>
    <xf numFmtId="165" fontId="8" fillId="3" borderId="0" xfId="0" applyFont="1" applyFill="1">
      <alignment vertical="center"/>
    </xf>
    <xf numFmtId="165" fontId="14" fillId="3" borderId="2" xfId="0" applyFont="1" applyFill="1" applyBorder="1" applyAlignment="1">
      <alignment vertical="center" wrapText="1"/>
    </xf>
    <xf numFmtId="165" fontId="14" fillId="0" borderId="2" xfId="0" applyFont="1" applyBorder="1">
      <alignment vertical="center"/>
    </xf>
    <xf numFmtId="165" fontId="14" fillId="0" borderId="8" xfId="0" applyFont="1" applyBorder="1">
      <alignment vertical="center"/>
    </xf>
    <xf numFmtId="165" fontId="14" fillId="0" borderId="1" xfId="0" quotePrefix="1" applyFont="1" applyBorder="1">
      <alignment vertical="center"/>
    </xf>
    <xf numFmtId="165" fontId="14" fillId="0" borderId="2" xfId="0" quotePrefix="1" applyFont="1" applyBorder="1">
      <alignment vertical="center"/>
    </xf>
    <xf numFmtId="165" fontId="14" fillId="0" borderId="2" xfId="0" quotePrefix="1" applyFont="1" applyBorder="1" applyAlignment="1">
      <alignment horizontal="left" vertical="center"/>
    </xf>
    <xf numFmtId="165" fontId="17" fillId="2" borderId="1" xfId="0" applyFont="1" applyFill="1" applyBorder="1" applyAlignment="1">
      <alignment horizontal="left" vertical="center" wrapText="1"/>
    </xf>
    <xf numFmtId="165" fontId="17" fillId="0" borderId="0" xfId="0" applyFont="1">
      <alignment vertical="center"/>
    </xf>
    <xf numFmtId="165" fontId="17" fillId="0" borderId="1" xfId="0" applyFont="1" applyBorder="1">
      <alignment vertical="center"/>
    </xf>
    <xf numFmtId="165" fontId="17" fillId="2" borderId="1" xfId="0" applyFont="1" applyFill="1" applyBorder="1">
      <alignment vertical="center"/>
    </xf>
    <xf numFmtId="165" fontId="17" fillId="3" borderId="1" xfId="0" applyFont="1" applyFill="1" applyBorder="1" applyAlignment="1">
      <alignment horizontal="left" vertical="center" wrapText="1"/>
    </xf>
    <xf numFmtId="165" fontId="24" fillId="0" borderId="1" xfId="0" applyFont="1" applyBorder="1">
      <alignment vertical="center"/>
    </xf>
    <xf numFmtId="165" fontId="24" fillId="0" borderId="1" xfId="0" quotePrefix="1" applyFont="1" applyBorder="1">
      <alignment vertical="center"/>
    </xf>
    <xf numFmtId="165" fontId="25" fillId="0" borderId="0" xfId="0" applyFont="1">
      <alignment vertical="center"/>
    </xf>
    <xf numFmtId="165" fontId="25" fillId="0" borderId="1" xfId="0" applyFont="1" applyBorder="1">
      <alignment vertical="center"/>
    </xf>
    <xf numFmtId="165" fontId="17" fillId="0" borderId="1" xfId="0" applyFont="1" applyBorder="1" applyAlignment="1">
      <alignment vertical="center" wrapText="1"/>
    </xf>
    <xf numFmtId="165" fontId="16" fillId="0" borderId="1" xfId="1" applyNumberFormat="1" applyFont="1" applyBorder="1" applyAlignment="1" applyProtection="1">
      <alignment horizontal="left" vertical="center"/>
    </xf>
    <xf numFmtId="165" fontId="17" fillId="2" borderId="1" xfId="0" applyFont="1" applyFill="1" applyBorder="1" applyAlignment="1">
      <alignment vertical="center" wrapText="1"/>
    </xf>
    <xf numFmtId="165" fontId="16" fillId="0" borderId="2" xfId="1" applyNumberFormat="1" applyFont="1" applyBorder="1" applyAlignment="1" applyProtection="1">
      <alignment horizontal="left" vertical="center"/>
    </xf>
    <xf numFmtId="165" fontId="16" fillId="0" borderId="1" xfId="1" applyNumberFormat="1" applyFont="1" applyBorder="1" applyAlignment="1" applyProtection="1">
      <alignment horizontal="left" vertical="center" wrapText="1"/>
    </xf>
    <xf numFmtId="165" fontId="16" fillId="3" borderId="1" xfId="1" applyNumberFormat="1" applyFont="1" applyFill="1" applyBorder="1" applyAlignment="1" applyProtection="1">
      <alignment horizontal="left" vertical="center" wrapText="1"/>
    </xf>
    <xf numFmtId="165" fontId="16" fillId="3" borderId="2" xfId="1" applyNumberFormat="1" applyFont="1" applyFill="1" applyBorder="1" applyAlignment="1" applyProtection="1">
      <alignment horizontal="left" vertical="center" wrapText="1"/>
    </xf>
    <xf numFmtId="166" fontId="14" fillId="0" borderId="1" xfId="0" applyNumberFormat="1" applyFont="1" applyBorder="1">
      <alignment vertical="center"/>
    </xf>
    <xf numFmtId="49" fontId="16" fillId="0" borderId="1" xfId="1" applyNumberFormat="1" applyFont="1" applyBorder="1" applyAlignment="1" applyProtection="1">
      <alignment horizontal="left" vertical="center"/>
    </xf>
    <xf numFmtId="49" fontId="16" fillId="0" borderId="1" xfId="1" applyNumberFormat="1" applyFont="1" applyBorder="1" applyAlignment="1" applyProtection="1">
      <alignment horizontal="left" vertical="center" wrapText="1"/>
    </xf>
    <xf numFmtId="165" fontId="3" fillId="0" borderId="0" xfId="0" applyFont="1">
      <alignment vertical="center"/>
    </xf>
    <xf numFmtId="167" fontId="14" fillId="0" borderId="1" xfId="0" applyNumberFormat="1" applyFont="1" applyBorder="1" applyAlignment="1">
      <alignment horizontal="left" vertical="center"/>
    </xf>
    <xf numFmtId="167" fontId="14" fillId="0" borderId="0" xfId="0" applyNumberFormat="1" applyFont="1" applyBorder="1" applyAlignment="1">
      <alignment horizontal="left" vertical="center"/>
    </xf>
    <xf numFmtId="167" fontId="17" fillId="0" borderId="1" xfId="0" applyNumberFormat="1" applyFont="1" applyBorder="1" applyAlignment="1">
      <alignment horizontal="left" vertical="center"/>
    </xf>
    <xf numFmtId="167" fontId="14" fillId="0" borderId="3" xfId="0" applyNumberFormat="1" applyFont="1" applyBorder="1" applyAlignment="1">
      <alignment horizontal="left" vertical="center"/>
    </xf>
    <xf numFmtId="167" fontId="14" fillId="0" borderId="2" xfId="0" applyNumberFormat="1" applyFont="1" applyBorder="1" applyAlignment="1">
      <alignment horizontal="left" vertical="center"/>
    </xf>
    <xf numFmtId="167" fontId="14" fillId="0" borderId="8" xfId="0" applyNumberFormat="1" applyFont="1" applyBorder="1" applyAlignment="1">
      <alignment horizontal="left" vertical="center"/>
    </xf>
    <xf numFmtId="165" fontId="2" fillId="0" borderId="1" xfId="0" applyFont="1" applyBorder="1">
      <alignment vertical="center"/>
    </xf>
    <xf numFmtId="167" fontId="14" fillId="0" borderId="2" xfId="0" applyNumberFormat="1" applyFont="1" applyBorder="1" applyAlignment="1">
      <alignment horizontal="left" vertical="center" wrapText="1"/>
    </xf>
    <xf numFmtId="0" fontId="15" fillId="0" borderId="1" xfId="0" applyNumberFormat="1" applyFont="1" applyBorder="1" applyAlignment="1">
      <alignment horizontal="center" vertical="center"/>
    </xf>
    <xf numFmtId="0" fontId="14" fillId="0" borderId="1" xfId="0" applyNumberFormat="1" applyFont="1" applyBorder="1" applyAlignment="1">
      <alignment horizontal="left" vertical="center"/>
    </xf>
    <xf numFmtId="0" fontId="14" fillId="0" borderId="3" xfId="0" applyNumberFormat="1" applyFont="1" applyBorder="1" applyAlignment="1">
      <alignment horizontal="left" vertical="center"/>
    </xf>
    <xf numFmtId="0" fontId="14" fillId="0" borderId="2" xfId="0" applyNumberFormat="1" applyFont="1" applyBorder="1" applyAlignment="1">
      <alignment horizontal="left" vertical="center"/>
    </xf>
    <xf numFmtId="0" fontId="8" fillId="0" borderId="0" xfId="0" applyNumberFormat="1" applyFont="1" applyAlignment="1">
      <alignment horizontal="left" vertical="center"/>
    </xf>
    <xf numFmtId="0" fontId="8" fillId="0" borderId="0" xfId="0" applyNumberFormat="1" applyFont="1">
      <alignment vertical="center"/>
    </xf>
    <xf numFmtId="0" fontId="14" fillId="3" borderId="1" xfId="0" applyNumberFormat="1" applyFont="1" applyFill="1" applyBorder="1" applyAlignment="1">
      <alignment vertical="center" wrapText="1"/>
    </xf>
    <xf numFmtId="0" fontId="0" fillId="0" borderId="0" xfId="0" applyNumberFormat="1" applyAlignment="1"/>
    <xf numFmtId="0" fontId="17" fillId="0" borderId="1" xfId="0" applyNumberFormat="1" applyFont="1" applyBorder="1" applyAlignment="1">
      <alignment horizontal="left" vertical="center"/>
    </xf>
    <xf numFmtId="0" fontId="8" fillId="0" borderId="0" xfId="0" applyNumberFormat="1" applyFont="1" applyBorder="1" applyAlignment="1">
      <alignment horizontal="left" vertical="center"/>
    </xf>
    <xf numFmtId="0" fontId="15" fillId="0" borderId="1" xfId="0" applyNumberFormat="1" applyFont="1" applyBorder="1" applyAlignment="1">
      <alignment horizontal="center" vertical="center" wrapText="1"/>
    </xf>
    <xf numFmtId="0" fontId="14" fillId="0" borderId="1" xfId="0" applyNumberFormat="1" applyFont="1" applyBorder="1">
      <alignment vertical="center"/>
    </xf>
    <xf numFmtId="0" fontId="8" fillId="0" borderId="0" xfId="0" applyNumberFormat="1" applyFont="1" applyBorder="1">
      <alignment vertical="center"/>
    </xf>
    <xf numFmtId="0" fontId="16" fillId="0" borderId="1" xfId="1" applyNumberFormat="1" applyFont="1" applyBorder="1" applyAlignment="1" applyProtection="1">
      <alignment horizontal="center" vertical="center"/>
    </xf>
    <xf numFmtId="0" fontId="14" fillId="0" borderId="1" xfId="0" applyNumberFormat="1" applyFont="1" applyBorder="1" applyAlignment="1">
      <alignment horizontal="center" vertical="center"/>
    </xf>
    <xf numFmtId="0" fontId="8" fillId="0" borderId="0" xfId="0" applyNumberFormat="1" applyFont="1" applyAlignment="1">
      <alignment horizontal="center" vertical="center"/>
    </xf>
    <xf numFmtId="166" fontId="14" fillId="0" borderId="1" xfId="0" applyNumberFormat="1" applyFont="1" applyBorder="1" applyAlignment="1">
      <alignment horizontal="left" vertical="center"/>
    </xf>
    <xf numFmtId="165" fontId="14" fillId="0" borderId="1" xfId="0" applyFont="1" applyBorder="1" applyAlignment="1">
      <alignment horizontal="left"/>
    </xf>
    <xf numFmtId="0" fontId="14" fillId="0" borderId="1" xfId="0" applyNumberFormat="1" applyFont="1" applyBorder="1" applyAlignment="1">
      <alignment horizontal="left"/>
    </xf>
    <xf numFmtId="0" fontId="8" fillId="0" borderId="0" xfId="0" applyNumberFormat="1" applyFont="1" applyAlignment="1">
      <alignment horizontal="left"/>
    </xf>
    <xf numFmtId="165" fontId="8" fillId="0" borderId="0" xfId="0" applyFont="1" applyAlignment="1">
      <alignment horizontal="left"/>
    </xf>
    <xf numFmtId="165" fontId="8" fillId="0" borderId="0" xfId="0" applyFont="1" applyBorder="1" applyAlignment="1">
      <alignment horizontal="left"/>
    </xf>
    <xf numFmtId="0" fontId="8" fillId="0" borderId="0" xfId="0" applyNumberFormat="1" applyFont="1" applyBorder="1" applyAlignment="1">
      <alignment horizontal="left"/>
    </xf>
    <xf numFmtId="166" fontId="14" fillId="0" borderId="1" xfId="0" applyNumberFormat="1" applyFont="1" applyBorder="1" applyAlignment="1">
      <alignment vertical="center"/>
    </xf>
    <xf numFmtId="165" fontId="16" fillId="0" borderId="2" xfId="1" applyNumberFormat="1" applyFont="1" applyBorder="1" applyAlignment="1" applyProtection="1">
      <alignment horizontal="left" vertical="center" wrapText="1"/>
    </xf>
    <xf numFmtId="165" fontId="10" fillId="0" borderId="0" xfId="0" applyFont="1" applyFill="1" applyBorder="1" applyAlignment="1">
      <alignment horizontal="left" vertical="top" wrapText="1"/>
    </xf>
    <xf numFmtId="0" fontId="10" fillId="0" borderId="0" xfId="0" applyNumberFormat="1" applyFont="1" applyFill="1" applyBorder="1" applyAlignment="1">
      <alignment horizontal="left" vertical="top" wrapText="1"/>
    </xf>
    <xf numFmtId="165" fontId="14" fillId="0" borderId="1" xfId="0" applyFont="1" applyBorder="1" applyAlignment="1">
      <alignment horizontal="left" vertical="top" wrapText="1"/>
    </xf>
    <xf numFmtId="165" fontId="14" fillId="0" borderId="0" xfId="0" quotePrefix="1" applyFont="1" applyBorder="1" applyAlignment="1">
      <alignment horizontal="left" vertical="center"/>
    </xf>
    <xf numFmtId="165" fontId="14" fillId="0" borderId="9" xfId="0" applyFont="1" applyBorder="1">
      <alignment vertical="center"/>
    </xf>
    <xf numFmtId="0" fontId="14" fillId="0" borderId="9" xfId="0" applyNumberFormat="1" applyFont="1" applyBorder="1" applyAlignment="1">
      <alignment horizontal="left" vertical="center"/>
    </xf>
    <xf numFmtId="0" fontId="14" fillId="0" borderId="4" xfId="0" applyNumberFormat="1" applyFont="1" applyBorder="1" applyAlignment="1">
      <alignment horizontal="left" vertical="center"/>
    </xf>
    <xf numFmtId="0" fontId="17" fillId="4" borderId="11" xfId="0" applyNumberFormat="1" applyFont="1" applyFill="1" applyBorder="1" applyAlignment="1" applyProtection="1">
      <alignment horizontal="center"/>
      <protection locked="0"/>
    </xf>
    <xf numFmtId="0" fontId="17" fillId="4" borderId="1" xfId="0" applyNumberFormat="1" applyFont="1" applyFill="1" applyBorder="1" applyAlignment="1" applyProtection="1">
      <alignment horizontal="center"/>
      <protection locked="0"/>
    </xf>
    <xf numFmtId="0" fontId="17" fillId="5" borderId="1" xfId="0" applyNumberFormat="1" applyFont="1" applyFill="1" applyBorder="1" applyAlignment="1" applyProtection="1">
      <alignment horizontal="center" vertical="center"/>
      <protection locked="0"/>
    </xf>
    <xf numFmtId="0" fontId="14" fillId="2" borderId="1" xfId="0" applyNumberFormat="1" applyFont="1" applyFill="1" applyBorder="1">
      <alignment vertical="center"/>
    </xf>
    <xf numFmtId="0" fontId="14" fillId="0" borderId="1" xfId="0" applyNumberFormat="1" applyFont="1" applyFill="1" applyBorder="1">
      <alignment vertical="center"/>
    </xf>
    <xf numFmtId="165" fontId="20" fillId="2" borderId="1" xfId="0" applyFont="1" applyFill="1" applyBorder="1" applyAlignment="1">
      <alignment horizontal="left" vertical="center" wrapText="1"/>
    </xf>
    <xf numFmtId="165" fontId="20" fillId="2" borderId="3" xfId="0" applyFont="1" applyFill="1" applyBorder="1" applyAlignment="1">
      <alignment horizontal="left" vertical="center" wrapText="1"/>
    </xf>
    <xf numFmtId="165" fontId="20" fillId="2" borderId="1" xfId="0" applyFont="1" applyFill="1" applyBorder="1" applyAlignment="1">
      <alignment vertical="center" wrapText="1"/>
    </xf>
    <xf numFmtId="165" fontId="20" fillId="2" borderId="2" xfId="0" applyFont="1" applyFill="1" applyBorder="1" applyAlignment="1">
      <alignment horizontal="left" vertical="center" wrapText="1"/>
    </xf>
    <xf numFmtId="0" fontId="14" fillId="0" borderId="10" xfId="0" applyNumberFormat="1" applyFont="1" applyBorder="1" applyAlignment="1">
      <alignment horizontal="left" vertical="center"/>
    </xf>
    <xf numFmtId="165" fontId="14" fillId="0" borderId="3" xfId="0" applyFont="1" applyBorder="1" applyAlignment="1">
      <alignment vertical="center" wrapText="1"/>
    </xf>
    <xf numFmtId="165" fontId="14" fillId="0" borderId="3" xfId="0" quotePrefix="1" applyFont="1" applyBorder="1" applyAlignment="1">
      <alignment horizontal="left" vertical="center"/>
    </xf>
    <xf numFmtId="0" fontId="32" fillId="0" borderId="1" xfId="0" applyNumberFormat="1" applyFont="1" applyBorder="1" applyAlignment="1">
      <alignment horizontal="center" vertical="center"/>
    </xf>
    <xf numFmtId="165" fontId="17" fillId="0" borderId="1" xfId="0" applyFont="1" applyFill="1" applyBorder="1" applyAlignment="1">
      <alignment horizontal="left" vertical="top" wrapText="1"/>
    </xf>
    <xf numFmtId="165" fontId="14" fillId="0" borderId="0" xfId="0" applyFont="1" applyAlignment="1">
      <alignment vertical="top"/>
    </xf>
    <xf numFmtId="165" fontId="17" fillId="2" borderId="1" xfId="0" applyFont="1" applyFill="1" applyBorder="1" applyAlignment="1">
      <alignment horizontal="left" vertical="top" wrapText="1"/>
    </xf>
    <xf numFmtId="166" fontId="14" fillId="0" borderId="1" xfId="0" applyNumberFormat="1" applyFont="1" applyFill="1" applyBorder="1">
      <alignment vertical="center"/>
    </xf>
    <xf numFmtId="0" fontId="16" fillId="0" borderId="2" xfId="1" applyNumberFormat="1" applyFont="1" applyBorder="1" applyAlignment="1" applyProtection="1">
      <alignment horizontal="center" vertical="center"/>
    </xf>
    <xf numFmtId="165" fontId="17" fillId="2" borderId="2" xfId="0" applyFont="1" applyFill="1" applyBorder="1" applyAlignment="1">
      <alignment horizontal="left" vertical="center" wrapText="1"/>
    </xf>
    <xf numFmtId="165" fontId="17" fillId="2" borderId="3" xfId="0" applyFont="1" applyFill="1" applyBorder="1" applyAlignment="1">
      <alignment horizontal="left" vertical="center" wrapText="1"/>
    </xf>
    <xf numFmtId="165" fontId="14" fillId="0" borderId="2" xfId="0" applyFont="1" applyBorder="1" applyAlignment="1">
      <alignment horizontal="left" vertical="center"/>
    </xf>
    <xf numFmtId="165" fontId="14" fillId="0" borderId="3" xfId="0" applyFont="1" applyBorder="1" applyAlignment="1">
      <alignment horizontal="left" vertical="center"/>
    </xf>
    <xf numFmtId="0" fontId="14" fillId="0" borderId="2"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4" fillId="0" borderId="4" xfId="0" applyNumberFormat="1" applyFont="1" applyBorder="1" applyAlignment="1">
      <alignment horizontal="center" vertical="center"/>
    </xf>
    <xf numFmtId="165" fontId="17" fillId="2" borderId="4" xfId="0" applyFont="1" applyFill="1" applyBorder="1" applyAlignment="1">
      <alignment horizontal="left" vertical="center" wrapText="1"/>
    </xf>
    <xf numFmtId="165" fontId="14" fillId="0" borderId="2" xfId="0" applyFont="1" applyBorder="1" applyAlignment="1">
      <alignment horizontal="left" vertical="center" wrapText="1"/>
    </xf>
    <xf numFmtId="49" fontId="14" fillId="0" borderId="2" xfId="0" applyNumberFormat="1" applyFont="1" applyBorder="1" applyAlignment="1">
      <alignment horizontal="left" vertical="center"/>
    </xf>
    <xf numFmtId="165" fontId="14" fillId="2" borderId="2" xfId="0" applyFont="1" applyFill="1" applyBorder="1" applyAlignment="1">
      <alignment vertical="center" wrapText="1"/>
    </xf>
    <xf numFmtId="165" fontId="14" fillId="2" borderId="3" xfId="0" applyFont="1" applyFill="1" applyBorder="1" applyAlignment="1">
      <alignment vertical="center" wrapText="1"/>
    </xf>
    <xf numFmtId="165" fontId="7" fillId="2" borderId="6" xfId="0" applyFont="1" applyFill="1" applyBorder="1" applyAlignment="1"/>
    <xf numFmtId="165" fontId="7" fillId="2" borderId="7" xfId="0" applyFont="1" applyFill="1" applyBorder="1" applyAlignment="1"/>
    <xf numFmtId="165" fontId="12" fillId="0" borderId="1" xfId="0" applyFont="1" applyBorder="1" applyAlignment="1">
      <alignment vertical="center"/>
    </xf>
    <xf numFmtId="165" fontId="6" fillId="0" borderId="1" xfId="0" applyFont="1" applyBorder="1" applyAlignment="1">
      <alignment vertical="center"/>
    </xf>
    <xf numFmtId="165" fontId="14" fillId="3" borderId="1" xfId="0" applyFont="1" applyFill="1" applyBorder="1" applyAlignment="1">
      <alignment vertical="center"/>
    </xf>
    <xf numFmtId="165" fontId="14" fillId="0" borderId="2" xfId="0" applyFont="1" applyBorder="1" applyAlignment="1">
      <alignment vertical="center"/>
    </xf>
    <xf numFmtId="165" fontId="14" fillId="0" borderId="2" xfId="0" applyFont="1" applyBorder="1" applyAlignment="1">
      <alignment vertical="center" wrapText="1"/>
    </xf>
    <xf numFmtId="165" fontId="14" fillId="0" borderId="3" xfId="0" applyFont="1" applyBorder="1" applyAlignment="1">
      <alignment vertical="center"/>
    </xf>
    <xf numFmtId="165" fontId="17" fillId="2" borderId="2" xfId="0" applyFont="1" applyFill="1" applyBorder="1" applyAlignment="1">
      <alignment vertical="center" wrapText="1"/>
    </xf>
    <xf numFmtId="165" fontId="17" fillId="2" borderId="3" xfId="0" applyFont="1" applyFill="1" applyBorder="1" applyAlignment="1">
      <alignment vertical="center" wrapText="1"/>
    </xf>
    <xf numFmtId="165" fontId="17" fillId="2" borderId="4" xfId="0" applyFont="1" applyFill="1" applyBorder="1" applyAlignment="1">
      <alignment vertical="center" wrapText="1"/>
    </xf>
    <xf numFmtId="165" fontId="14" fillId="0" borderId="4" xfId="0" applyFont="1" applyBorder="1" applyAlignment="1">
      <alignment vertical="center" wrapText="1"/>
    </xf>
    <xf numFmtId="165" fontId="14" fillId="0" borderId="4" xfId="0" applyFont="1" applyBorder="1" applyAlignment="1">
      <alignment vertical="center"/>
    </xf>
    <xf numFmtId="165" fontId="17" fillId="0" borderId="2" xfId="0" applyFont="1" applyBorder="1" applyAlignment="1">
      <alignment vertical="center"/>
    </xf>
    <xf numFmtId="165" fontId="17" fillId="0" borderId="3" xfId="0" applyFont="1" applyBorder="1" applyAlignment="1">
      <alignment vertical="center"/>
    </xf>
    <xf numFmtId="165" fontId="16" fillId="0" borderId="2" xfId="0" applyFont="1" applyBorder="1" applyAlignment="1">
      <alignment vertical="center" wrapText="1"/>
    </xf>
    <xf numFmtId="165" fontId="16" fillId="0" borderId="3" xfId="0" applyFont="1" applyBorder="1" applyAlignment="1">
      <alignment vertical="center" wrapText="1"/>
    </xf>
    <xf numFmtId="49" fontId="14" fillId="0" borderId="2" xfId="0" applyNumberFormat="1" applyFont="1" applyBorder="1" applyAlignment="1">
      <alignment vertical="center"/>
    </xf>
    <xf numFmtId="49" fontId="14" fillId="0" borderId="3" xfId="0" applyNumberFormat="1" applyFont="1" applyBorder="1" applyAlignment="1">
      <alignment vertical="center"/>
    </xf>
    <xf numFmtId="0" fontId="20" fillId="2" borderId="2" xfId="0" applyNumberFormat="1" applyFont="1" applyFill="1" applyBorder="1" applyAlignment="1">
      <alignment vertical="center" wrapText="1"/>
    </xf>
    <xf numFmtId="165" fontId="14" fillId="0" borderId="2" xfId="0" quotePrefix="1" applyFont="1" applyBorder="1" applyAlignment="1">
      <alignment vertical="center" wrapText="1"/>
    </xf>
    <xf numFmtId="0" fontId="20" fillId="2" borderId="4" xfId="0" applyNumberFormat="1" applyFont="1" applyFill="1" applyBorder="1" applyAlignment="1">
      <alignment vertical="center" wrapText="1"/>
    </xf>
    <xf numFmtId="165" fontId="14" fillId="0" borderId="4" xfId="0" quotePrefix="1" applyFont="1" applyBorder="1" applyAlignment="1">
      <alignment vertical="center" wrapText="1"/>
    </xf>
    <xf numFmtId="0" fontId="20" fillId="2" borderId="3" xfId="0" applyNumberFormat="1" applyFont="1" applyFill="1" applyBorder="1" applyAlignment="1">
      <alignment vertical="center" wrapText="1"/>
    </xf>
    <xf numFmtId="165" fontId="14" fillId="0" borderId="3" xfId="0" quotePrefix="1" applyFont="1" applyBorder="1" applyAlignment="1">
      <alignment vertical="center" wrapText="1"/>
    </xf>
    <xf numFmtId="165" fontId="14" fillId="2" borderId="4" xfId="0" applyFont="1" applyFill="1" applyBorder="1" applyAlignment="1">
      <alignment vertical="center" wrapText="1"/>
    </xf>
    <xf numFmtId="165" fontId="24" fillId="0" borderId="2" xfId="0" quotePrefix="1" applyFont="1" applyBorder="1" applyAlignment="1">
      <alignment vertical="center"/>
    </xf>
    <xf numFmtId="165" fontId="24" fillId="0" borderId="3" xfId="0" quotePrefix="1" applyFont="1" applyBorder="1" applyAlignment="1">
      <alignment vertical="center"/>
    </xf>
    <xf numFmtId="49" fontId="16" fillId="0" borderId="2" xfId="1" applyNumberFormat="1" applyFont="1" applyBorder="1" applyAlignment="1" applyProtection="1">
      <alignment vertical="center"/>
    </xf>
    <xf numFmtId="49" fontId="16" fillId="0" borderId="3" xfId="1" applyNumberFormat="1" applyFont="1" applyBorder="1" applyAlignment="1" applyProtection="1">
      <alignment vertical="center"/>
    </xf>
    <xf numFmtId="165" fontId="10" fillId="0" borderId="0" xfId="0" applyFont="1" applyFill="1" applyBorder="1" applyAlignment="1">
      <alignment wrapText="1"/>
    </xf>
    <xf numFmtId="0" fontId="10" fillId="0" borderId="0" xfId="0" applyNumberFormat="1" applyFont="1" applyFill="1" applyBorder="1" applyAlignment="1">
      <alignment wrapText="1"/>
    </xf>
    <xf numFmtId="165" fontId="14" fillId="3" borderId="1" xfId="0" applyFont="1" applyFill="1" applyBorder="1" applyAlignment="1">
      <alignment horizontal="center" vertical="center" wrapText="1"/>
    </xf>
    <xf numFmtId="165" fontId="14" fillId="3" borderId="1" xfId="0" applyFont="1" applyFill="1" applyBorder="1" applyAlignment="1">
      <alignment horizontal="center" vertical="center"/>
    </xf>
    <xf numFmtId="0" fontId="16" fillId="0" borderId="3" xfId="1" applyNumberFormat="1" applyFont="1" applyBorder="1" applyAlignment="1" applyProtection="1">
      <alignment horizontal="center" vertical="center"/>
    </xf>
    <xf numFmtId="165" fontId="7" fillId="2" borderId="5" xfId="0" applyFont="1" applyFill="1" applyBorder="1" applyAlignment="1">
      <alignment horizontal="center" vertical="center"/>
    </xf>
    <xf numFmtId="0" fontId="17" fillId="0" borderId="1" xfId="0" applyNumberFormat="1" applyFont="1" applyFill="1" applyBorder="1" applyAlignment="1">
      <alignment horizontal="center" vertical="center" wrapText="1"/>
    </xf>
    <xf numFmtId="165" fontId="10" fillId="0" borderId="0" xfId="0" applyFont="1" applyFill="1" applyBorder="1" applyAlignment="1">
      <alignment horizontal="center" vertical="center" wrapText="1"/>
    </xf>
    <xf numFmtId="0" fontId="10" fillId="0" borderId="0" xfId="0" applyNumberFormat="1" applyFont="1" applyFill="1" applyBorder="1" applyAlignment="1">
      <alignment horizontal="center" vertical="center" wrapText="1"/>
    </xf>
    <xf numFmtId="0" fontId="17" fillId="5" borderId="1" xfId="2" applyNumberFormat="1" applyFont="1" applyFill="1" applyBorder="1" applyAlignment="1" applyProtection="1">
      <alignment horizontal="center" vertical="center"/>
      <protection locked="0"/>
    </xf>
  </cellXfs>
  <cellStyles count="4">
    <cellStyle name="Normal 3" xfId="1"/>
    <cellStyle name="Normal 3 2" xfId="3"/>
    <cellStyle name="常规" xfId="0" builtinId="0"/>
    <cellStyle name="常规 2" xfId="2"/>
  </cellStyles>
  <dxfs count="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841942</xdr:colOff>
      <xdr:row>239</xdr:row>
      <xdr:rowOff>0</xdr:rowOff>
    </xdr:from>
    <xdr:to>
      <xdr:col>1</xdr:col>
      <xdr:colOff>2474799</xdr:colOff>
      <xdr:row>239</xdr:row>
      <xdr:rowOff>0</xdr:rowOff>
    </xdr:to>
    <xdr:cxnSp macro="">
      <xdr:nvCxnSpPr>
        <xdr:cNvPr id="2" name="Straight Connector 1">
          <a:extLst>
            <a:ext uri="{FF2B5EF4-FFF2-40B4-BE49-F238E27FC236}">
              <a16:creationId xmlns:a16="http://schemas.microsoft.com/office/drawing/2014/main" id="{00000000-0008-0000-0000-000002000000}"/>
            </a:ext>
          </a:extLst>
        </xdr:cNvPr>
        <xdr:cNvCxnSpPr/>
      </xdr:nvCxnSpPr>
      <xdr:spPr>
        <a:xfrm>
          <a:off x="1289617" y="70923150"/>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858951</xdr:colOff>
      <xdr:row>241</xdr:row>
      <xdr:rowOff>0</xdr:rowOff>
    </xdr:from>
    <xdr:to>
      <xdr:col>1</xdr:col>
      <xdr:colOff>2491808</xdr:colOff>
      <xdr:row>241</xdr:row>
      <xdr:rowOff>0</xdr:rowOff>
    </xdr:to>
    <xdr:cxnSp macro="">
      <xdr:nvCxnSpPr>
        <xdr:cNvPr id="3" name="Straight Connector 2">
          <a:extLst>
            <a:ext uri="{FF2B5EF4-FFF2-40B4-BE49-F238E27FC236}">
              <a16:creationId xmlns:a16="http://schemas.microsoft.com/office/drawing/2014/main" id="{00000000-0008-0000-0000-000003000000}"/>
            </a:ext>
          </a:extLst>
        </xdr:cNvPr>
        <xdr:cNvCxnSpPr/>
      </xdr:nvCxnSpPr>
      <xdr:spPr>
        <a:xfrm>
          <a:off x="1306626" y="71380350"/>
          <a:ext cx="1632857"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17009</xdr:colOff>
      <xdr:row>238</xdr:row>
      <xdr:rowOff>280647</xdr:rowOff>
    </xdr:from>
    <xdr:to>
      <xdr:col>10</xdr:col>
      <xdr:colOff>586808</xdr:colOff>
      <xdr:row>238</xdr:row>
      <xdr:rowOff>280647</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a:off x="4941434" y="70918047"/>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16328</xdr:colOff>
      <xdr:row>240</xdr:row>
      <xdr:rowOff>262959</xdr:rowOff>
    </xdr:from>
    <xdr:to>
      <xdr:col>10</xdr:col>
      <xdr:colOff>586127</xdr:colOff>
      <xdr:row>240</xdr:row>
      <xdr:rowOff>262959</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4940753" y="71367084"/>
          <a:ext cx="1531824"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0</xdr:colOff>
          <xdr:row>242</xdr:row>
          <xdr:rowOff>0</xdr:rowOff>
        </xdr:from>
        <xdr:to>
          <xdr:col>3</xdr:col>
          <xdr:colOff>47625</xdr:colOff>
          <xdr:row>243</xdr:row>
          <xdr:rowOff>47625</xdr:rowOff>
        </xdr:to>
        <xdr:sp macro="" textlink="">
          <xdr:nvSpPr>
            <xdr:cNvPr id="2049" name="Control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048576"/>
  <sheetViews>
    <sheetView view="pageLayout" topLeftCell="A224" zoomScaleNormal="100" workbookViewId="0">
      <selection activeCell="B232" sqref="B232"/>
    </sheetView>
  </sheetViews>
  <sheetFormatPr defaultColWidth="15.140625" defaultRowHeight="14.25"/>
  <cols>
    <col min="1" max="1" width="12.140625" style="72" customWidth="1"/>
    <col min="2" max="2" width="42.42578125" style="3" customWidth="1"/>
    <col min="3" max="3" width="12.140625" style="3" customWidth="1"/>
    <col min="4" max="4" width="14.140625" style="2" customWidth="1"/>
    <col min="5" max="5" width="13.5703125" style="2" customWidth="1"/>
    <col min="6" max="6" width="6.7109375" style="2" customWidth="1"/>
    <col min="7" max="7" width="7" style="61" customWidth="1"/>
    <col min="8" max="8" width="14.42578125" style="61" customWidth="1"/>
    <col min="9" max="9" width="16.85546875" style="62" customWidth="1"/>
    <col min="10" max="10" width="17.7109375" style="62" customWidth="1"/>
    <col min="11" max="11" width="16.7109375" style="3" customWidth="1"/>
    <col min="12" max="12" width="12.85546875" style="3" customWidth="1"/>
    <col min="13" max="16384" width="15.140625" style="3"/>
  </cols>
  <sheetData>
    <row r="1" spans="1:11" s="5" customFormat="1" ht="34.5" customHeight="1" thickTop="1" thickBot="1">
      <c r="A1" s="154" t="s">
        <v>549</v>
      </c>
      <c r="B1" s="119"/>
      <c r="C1" s="119"/>
      <c r="D1" s="119"/>
      <c r="E1" s="119"/>
      <c r="F1" s="120"/>
      <c r="G1" s="64"/>
      <c r="H1" s="64"/>
      <c r="I1" s="121" t="s">
        <v>208</v>
      </c>
      <c r="J1" s="122"/>
      <c r="K1" s="6"/>
    </row>
    <row r="2" spans="1:11" s="22" customFormat="1" ht="20.25" customHeight="1" thickTop="1">
      <c r="A2" s="151" t="s">
        <v>544</v>
      </c>
      <c r="B2" s="123"/>
      <c r="C2" s="123"/>
      <c r="D2" s="123"/>
      <c r="E2" s="123"/>
      <c r="F2" s="123"/>
      <c r="G2" s="123"/>
      <c r="H2" s="123"/>
      <c r="I2" s="123"/>
      <c r="J2" s="123"/>
      <c r="K2" s="123"/>
    </row>
    <row r="3" spans="1:11" ht="16.5" customHeight="1">
      <c r="A3" s="152"/>
      <c r="B3" s="123"/>
      <c r="C3" s="123"/>
      <c r="D3" s="123"/>
      <c r="E3" s="123"/>
      <c r="F3" s="123"/>
      <c r="G3" s="123"/>
      <c r="H3" s="123"/>
      <c r="I3" s="123"/>
      <c r="J3" s="123"/>
      <c r="K3" s="123"/>
    </row>
    <row r="4" spans="1:11" s="1" customFormat="1" ht="40.5" customHeight="1">
      <c r="A4" s="101" t="s">
        <v>580</v>
      </c>
      <c r="B4" s="9" t="s">
        <v>574</v>
      </c>
      <c r="C4" s="8" t="s">
        <v>1</v>
      </c>
      <c r="D4" s="8" t="s">
        <v>2</v>
      </c>
      <c r="E4" s="8" t="s">
        <v>118</v>
      </c>
      <c r="F4" s="9" t="s">
        <v>206</v>
      </c>
      <c r="G4" s="67" t="s">
        <v>0</v>
      </c>
      <c r="H4" s="57" t="s">
        <v>6</v>
      </c>
      <c r="I4" s="67" t="s">
        <v>57</v>
      </c>
      <c r="J4" s="67" t="s">
        <v>15</v>
      </c>
      <c r="K4" s="9" t="s">
        <v>14</v>
      </c>
    </row>
    <row r="5" spans="1:11" ht="18.600000000000001" customHeight="1">
      <c r="A5" s="71">
        <v>1</v>
      </c>
      <c r="B5" s="11" t="s">
        <v>439</v>
      </c>
      <c r="C5" s="12"/>
      <c r="D5" s="10"/>
      <c r="E5" s="10" t="s">
        <v>119</v>
      </c>
      <c r="F5" s="13" t="s">
        <v>4</v>
      </c>
      <c r="G5" s="58"/>
      <c r="H5" s="58"/>
      <c r="I5" s="68">
        <v>1E-4</v>
      </c>
      <c r="J5" s="92"/>
      <c r="K5" s="45" t="str">
        <f>IF(J5="","ND",J5*I5)</f>
        <v>ND</v>
      </c>
    </row>
    <row r="6" spans="1:11" ht="18.600000000000001" customHeight="1">
      <c r="A6" s="71">
        <v>2</v>
      </c>
      <c r="B6" s="11" t="s">
        <v>440</v>
      </c>
      <c r="C6" s="12"/>
      <c r="D6" s="10"/>
      <c r="E6" s="10" t="s">
        <v>120</v>
      </c>
      <c r="F6" s="13" t="s">
        <v>4</v>
      </c>
      <c r="G6" s="58"/>
      <c r="H6" s="58"/>
      <c r="I6" s="68">
        <v>1E-4</v>
      </c>
      <c r="J6" s="92"/>
      <c r="K6" s="45" t="str">
        <f t="shared" ref="K6:K69" si="0">IF(J6="","ND",J6*I6)</f>
        <v>ND</v>
      </c>
    </row>
    <row r="7" spans="1:11" ht="18.600000000000001" customHeight="1">
      <c r="A7" s="71">
        <v>3</v>
      </c>
      <c r="B7" s="11" t="s">
        <v>441</v>
      </c>
      <c r="C7" s="12"/>
      <c r="D7" s="10"/>
      <c r="E7" s="10" t="s">
        <v>121</v>
      </c>
      <c r="F7" s="13" t="s">
        <v>4</v>
      </c>
      <c r="G7" s="58"/>
      <c r="H7" s="58"/>
      <c r="I7" s="68">
        <v>1E-4</v>
      </c>
      <c r="J7" s="92"/>
      <c r="K7" s="45" t="str">
        <f t="shared" si="0"/>
        <v>ND</v>
      </c>
    </row>
    <row r="8" spans="1:11" ht="18.600000000000001" customHeight="1">
      <c r="A8" s="71">
        <v>4</v>
      </c>
      <c r="B8" s="11" t="s">
        <v>442</v>
      </c>
      <c r="C8" s="12"/>
      <c r="D8" s="10"/>
      <c r="E8" s="10" t="s">
        <v>122</v>
      </c>
      <c r="F8" s="13" t="s">
        <v>4</v>
      </c>
      <c r="G8" s="58"/>
      <c r="H8" s="58"/>
      <c r="I8" s="68">
        <v>1E-4</v>
      </c>
      <c r="J8" s="92"/>
      <c r="K8" s="45" t="str">
        <f t="shared" si="0"/>
        <v>ND</v>
      </c>
    </row>
    <row r="9" spans="1:11" ht="42" customHeight="1">
      <c r="A9" s="71">
        <v>5</v>
      </c>
      <c r="B9" s="11" t="s">
        <v>443</v>
      </c>
      <c r="C9" s="12"/>
      <c r="D9" s="10"/>
      <c r="E9" s="10" t="s">
        <v>123</v>
      </c>
      <c r="F9" s="13" t="s">
        <v>4</v>
      </c>
      <c r="G9" s="58"/>
      <c r="H9" s="58"/>
      <c r="I9" s="68">
        <v>1E-4</v>
      </c>
      <c r="J9" s="92"/>
      <c r="K9" s="45" t="str">
        <f t="shared" si="0"/>
        <v>ND</v>
      </c>
    </row>
    <row r="10" spans="1:11" ht="25.5">
      <c r="A10" s="71">
        <v>6</v>
      </c>
      <c r="B10" s="11" t="s">
        <v>444</v>
      </c>
      <c r="C10" s="12"/>
      <c r="D10" s="10"/>
      <c r="E10" s="10" t="s">
        <v>124</v>
      </c>
      <c r="F10" s="13" t="s">
        <v>4</v>
      </c>
      <c r="G10" s="58"/>
      <c r="H10" s="58"/>
      <c r="I10" s="68">
        <v>1E-4</v>
      </c>
      <c r="J10" s="92"/>
      <c r="K10" s="45" t="str">
        <f t="shared" si="0"/>
        <v>ND</v>
      </c>
    </row>
    <row r="11" spans="1:11" ht="18.600000000000001" customHeight="1">
      <c r="A11" s="71">
        <v>9</v>
      </c>
      <c r="B11" s="14" t="s">
        <v>32</v>
      </c>
      <c r="C11" s="15" t="s">
        <v>16</v>
      </c>
      <c r="D11" s="49">
        <v>129.84</v>
      </c>
      <c r="E11" s="10" t="s">
        <v>125</v>
      </c>
      <c r="F11" s="10" t="s">
        <v>396</v>
      </c>
      <c r="G11" s="58">
        <v>1</v>
      </c>
      <c r="H11" s="58">
        <v>58.93</v>
      </c>
      <c r="I11" s="68">
        <f>D11*100/(G11*H11*1000*1000)</f>
        <v>2.2032920414050567E-4</v>
      </c>
      <c r="J11" s="92">
        <f>'1'!C8</f>
        <v>0</v>
      </c>
      <c r="K11" s="45">
        <f t="shared" si="0"/>
        <v>0</v>
      </c>
    </row>
    <row r="12" spans="1:11" ht="25.5">
      <c r="A12" s="71">
        <v>8</v>
      </c>
      <c r="B12" s="11" t="s">
        <v>445</v>
      </c>
      <c r="C12" s="12"/>
      <c r="D12" s="10"/>
      <c r="E12" s="18" t="s">
        <v>197</v>
      </c>
      <c r="F12" s="13" t="s">
        <v>37</v>
      </c>
      <c r="G12" s="58"/>
      <c r="H12" s="58"/>
      <c r="I12" s="68">
        <v>1E-4</v>
      </c>
      <c r="J12" s="92"/>
      <c r="K12" s="45" t="str">
        <f t="shared" si="0"/>
        <v>ND</v>
      </c>
    </row>
    <row r="13" spans="1:11" ht="18.600000000000001" customHeight="1">
      <c r="A13" s="111">
        <v>10</v>
      </c>
      <c r="B13" s="117" t="s">
        <v>33</v>
      </c>
      <c r="C13" s="124" t="s">
        <v>17</v>
      </c>
      <c r="D13" s="49">
        <v>298</v>
      </c>
      <c r="E13" s="125" t="s">
        <v>196</v>
      </c>
      <c r="F13" s="10" t="s">
        <v>397</v>
      </c>
      <c r="G13" s="58">
        <v>2</v>
      </c>
      <c r="H13" s="58">
        <v>52</v>
      </c>
      <c r="I13" s="68">
        <f>D13*100/(G13*H13*1000*1000)</f>
        <v>2.8653846153846156E-4</v>
      </c>
      <c r="J13" s="92">
        <f>'1'!C6</f>
        <v>0</v>
      </c>
      <c r="K13" s="45">
        <f t="shared" si="0"/>
        <v>0</v>
      </c>
    </row>
    <row r="14" spans="1:11" ht="18.600000000000001" customHeight="1">
      <c r="A14" s="112">
        <v>10</v>
      </c>
      <c r="B14" s="118"/>
      <c r="C14" s="126"/>
      <c r="D14" s="49">
        <v>298</v>
      </c>
      <c r="E14" s="99"/>
      <c r="F14" s="10" t="s">
        <v>7</v>
      </c>
      <c r="G14" s="58">
        <v>2</v>
      </c>
      <c r="H14" s="58">
        <v>22.99</v>
      </c>
      <c r="I14" s="68">
        <f>D14*100/(G14*H14*1000*1000)</f>
        <v>6.4810787298825577E-4</v>
      </c>
      <c r="J14" s="92">
        <f>'1'!C17</f>
        <v>0</v>
      </c>
      <c r="K14" s="45">
        <f t="shared" si="0"/>
        <v>0</v>
      </c>
    </row>
    <row r="15" spans="1:11" ht="18.600000000000001" customHeight="1">
      <c r="A15" s="71">
        <v>10</v>
      </c>
      <c r="B15" s="11" t="s">
        <v>446</v>
      </c>
      <c r="C15" s="12"/>
      <c r="D15" s="49"/>
      <c r="E15" s="10" t="s">
        <v>126</v>
      </c>
      <c r="F15" s="13" t="s">
        <v>4</v>
      </c>
      <c r="G15" s="58"/>
      <c r="H15" s="58"/>
      <c r="I15" s="68">
        <v>1E-4</v>
      </c>
      <c r="J15" s="92"/>
      <c r="K15" s="45" t="str">
        <f t="shared" si="0"/>
        <v>ND</v>
      </c>
    </row>
    <row r="16" spans="1:11" ht="18.600000000000001" customHeight="1">
      <c r="A16" s="111">
        <v>12</v>
      </c>
      <c r="B16" s="127" t="s">
        <v>447</v>
      </c>
      <c r="C16" s="124" t="s">
        <v>102</v>
      </c>
      <c r="D16" s="49">
        <v>347.1</v>
      </c>
      <c r="E16" s="124" t="s">
        <v>127</v>
      </c>
      <c r="F16" s="10" t="s">
        <v>339</v>
      </c>
      <c r="G16" s="58">
        <v>1</v>
      </c>
      <c r="H16" s="58">
        <v>207.2</v>
      </c>
      <c r="I16" s="68">
        <f t="shared" ref="I16:I21" si="1">D16*100/(G16*H16*1000*1000)</f>
        <v>1.6751930501930501E-4</v>
      </c>
      <c r="J16" s="92">
        <f>'1'!C7</f>
        <v>0</v>
      </c>
      <c r="K16" s="45">
        <f t="shared" si="0"/>
        <v>0</v>
      </c>
    </row>
    <row r="17" spans="1:11" ht="18.600000000000001" customHeight="1">
      <c r="A17" s="112">
        <v>12</v>
      </c>
      <c r="B17" s="128"/>
      <c r="C17" s="126"/>
      <c r="D17" s="49">
        <v>347.1</v>
      </c>
      <c r="E17" s="126"/>
      <c r="F17" s="10" t="s">
        <v>340</v>
      </c>
      <c r="G17" s="58">
        <v>1</v>
      </c>
      <c r="H17" s="58">
        <v>74.92</v>
      </c>
      <c r="I17" s="68">
        <f t="shared" si="1"/>
        <v>4.6329418045915641E-4</v>
      </c>
      <c r="J17" s="92">
        <f>'1'!C4</f>
        <v>0</v>
      </c>
      <c r="K17" s="45">
        <f t="shared" si="0"/>
        <v>0</v>
      </c>
    </row>
    <row r="18" spans="1:11" ht="18.600000000000001" customHeight="1">
      <c r="A18" s="71">
        <v>12</v>
      </c>
      <c r="B18" s="20" t="s">
        <v>448</v>
      </c>
      <c r="C18" s="12" t="s">
        <v>398</v>
      </c>
      <c r="D18" s="49">
        <v>596.12</v>
      </c>
      <c r="E18" s="10" t="s">
        <v>128</v>
      </c>
      <c r="F18" s="13" t="s">
        <v>37</v>
      </c>
      <c r="G18" s="58"/>
      <c r="H18" s="58"/>
      <c r="I18" s="68">
        <v>1E-4</v>
      </c>
      <c r="J18" s="92"/>
      <c r="K18" s="45" t="str">
        <f t="shared" si="0"/>
        <v>ND</v>
      </c>
    </row>
    <row r="19" spans="1:11" ht="18.600000000000001" customHeight="1">
      <c r="A19" s="71">
        <v>13</v>
      </c>
      <c r="B19" s="14" t="s">
        <v>417</v>
      </c>
      <c r="C19" s="12" t="s">
        <v>399</v>
      </c>
      <c r="D19" s="49">
        <v>229.84</v>
      </c>
      <c r="E19" s="10" t="s">
        <v>129</v>
      </c>
      <c r="F19" s="10" t="s">
        <v>71</v>
      </c>
      <c r="G19" s="58">
        <v>2</v>
      </c>
      <c r="H19" s="58">
        <v>74.92</v>
      </c>
      <c r="I19" s="68">
        <f t="shared" si="1"/>
        <v>1.5339028296849973E-4</v>
      </c>
      <c r="J19" s="92">
        <f>'1'!C4</f>
        <v>0</v>
      </c>
      <c r="K19" s="45">
        <f t="shared" si="0"/>
        <v>0</v>
      </c>
    </row>
    <row r="20" spans="1:11" ht="18.600000000000001" customHeight="1">
      <c r="A20" s="71">
        <v>14</v>
      </c>
      <c r="B20" s="14" t="s">
        <v>418</v>
      </c>
      <c r="C20" s="12" t="s">
        <v>103</v>
      </c>
      <c r="D20" s="49">
        <v>197.84</v>
      </c>
      <c r="E20" s="10" t="s">
        <v>130</v>
      </c>
      <c r="F20" s="10" t="s">
        <v>3</v>
      </c>
      <c r="G20" s="58">
        <v>2</v>
      </c>
      <c r="H20" s="58">
        <v>74.92</v>
      </c>
      <c r="I20" s="68">
        <f t="shared" si="1"/>
        <v>1.3203416978109983E-4</v>
      </c>
      <c r="J20" s="92">
        <f>'1'!C4</f>
        <v>0</v>
      </c>
      <c r="K20" s="45">
        <f t="shared" si="0"/>
        <v>0</v>
      </c>
    </row>
    <row r="21" spans="1:11" ht="18.600000000000001" customHeight="1">
      <c r="A21" s="71">
        <v>5</v>
      </c>
      <c r="B21" s="14" t="s">
        <v>419</v>
      </c>
      <c r="C21" s="12" t="s">
        <v>104</v>
      </c>
      <c r="D21" s="49">
        <v>226.1</v>
      </c>
      <c r="E21" s="16" t="s">
        <v>131</v>
      </c>
      <c r="F21" s="10" t="s">
        <v>3</v>
      </c>
      <c r="G21" s="58">
        <v>1</v>
      </c>
      <c r="H21" s="58">
        <v>74.92</v>
      </c>
      <c r="I21" s="68">
        <f t="shared" si="1"/>
        <v>3.0178857447944475E-4</v>
      </c>
      <c r="J21" s="92">
        <f>'1'!C4</f>
        <v>0</v>
      </c>
      <c r="K21" s="45">
        <f t="shared" si="0"/>
        <v>0</v>
      </c>
    </row>
    <row r="22" spans="1:11" ht="18.600000000000001" customHeight="1">
      <c r="A22" s="71">
        <v>16</v>
      </c>
      <c r="B22" s="11" t="s">
        <v>449</v>
      </c>
      <c r="C22" s="12"/>
      <c r="D22" s="49"/>
      <c r="E22" s="10" t="s">
        <v>132</v>
      </c>
      <c r="F22" s="13" t="s">
        <v>4</v>
      </c>
      <c r="G22" s="58"/>
      <c r="H22" s="58"/>
      <c r="I22" s="68">
        <v>1E-4</v>
      </c>
      <c r="J22" s="92"/>
      <c r="K22" s="45" t="str">
        <f t="shared" si="0"/>
        <v>ND</v>
      </c>
    </row>
    <row r="23" spans="1:11" ht="18.600000000000001" customHeight="1">
      <c r="A23" s="71">
        <v>17</v>
      </c>
      <c r="B23" s="14" t="s">
        <v>200</v>
      </c>
      <c r="C23" s="12"/>
      <c r="D23" s="49"/>
      <c r="E23" s="10" t="s">
        <v>133</v>
      </c>
      <c r="F23" s="13" t="s">
        <v>4</v>
      </c>
      <c r="G23" s="58"/>
      <c r="H23" s="58"/>
      <c r="I23" s="68">
        <v>1E-4</v>
      </c>
      <c r="J23" s="92"/>
      <c r="K23" s="45" t="str">
        <f t="shared" si="0"/>
        <v>ND</v>
      </c>
    </row>
    <row r="24" spans="1:11">
      <c r="A24" s="71">
        <v>18</v>
      </c>
      <c r="B24" s="14" t="s">
        <v>201</v>
      </c>
      <c r="C24" s="12"/>
      <c r="D24" s="49"/>
      <c r="E24" s="10" t="s">
        <v>134</v>
      </c>
      <c r="F24" s="13" t="s">
        <v>4</v>
      </c>
      <c r="G24" s="58"/>
      <c r="H24" s="58"/>
      <c r="I24" s="68">
        <v>1E-4</v>
      </c>
      <c r="J24" s="92"/>
      <c r="K24" s="45" t="str">
        <f t="shared" si="0"/>
        <v>ND</v>
      </c>
    </row>
    <row r="25" spans="1:11" ht="26.25" customHeight="1">
      <c r="A25" s="71">
        <v>19</v>
      </c>
      <c r="B25" s="14" t="s">
        <v>202</v>
      </c>
      <c r="C25" s="12"/>
      <c r="D25" s="49"/>
      <c r="E25" s="10" t="s">
        <v>135</v>
      </c>
      <c r="F25" s="13" t="s">
        <v>4</v>
      </c>
      <c r="G25" s="58"/>
      <c r="H25" s="58"/>
      <c r="I25" s="68">
        <v>1E-4</v>
      </c>
      <c r="J25" s="92"/>
      <c r="K25" s="45" t="str">
        <f t="shared" si="0"/>
        <v>ND</v>
      </c>
    </row>
    <row r="26" spans="1:11" ht="18.600000000000001" customHeight="1">
      <c r="A26" s="71">
        <v>20</v>
      </c>
      <c r="B26" s="14" t="s">
        <v>203</v>
      </c>
      <c r="C26" s="12"/>
      <c r="D26" s="49"/>
      <c r="E26" s="10" t="s">
        <v>136</v>
      </c>
      <c r="F26" s="13" t="s">
        <v>4</v>
      </c>
      <c r="G26" s="58"/>
      <c r="H26" s="58"/>
      <c r="I26" s="68">
        <v>1E-4</v>
      </c>
      <c r="J26" s="92"/>
      <c r="K26" s="45" t="str">
        <f t="shared" si="0"/>
        <v>ND</v>
      </c>
    </row>
    <row r="27" spans="1:11" ht="18.600000000000001" customHeight="1">
      <c r="A27" s="71">
        <v>21</v>
      </c>
      <c r="B27" s="14" t="s">
        <v>204</v>
      </c>
      <c r="C27" s="12"/>
      <c r="D27" s="49"/>
      <c r="E27" s="10" t="s">
        <v>137</v>
      </c>
      <c r="F27" s="13" t="s">
        <v>4</v>
      </c>
      <c r="G27" s="58"/>
      <c r="H27" s="58"/>
      <c r="I27" s="68">
        <v>1E-4</v>
      </c>
      <c r="J27" s="92"/>
      <c r="K27" s="45" t="str">
        <f t="shared" si="0"/>
        <v>ND</v>
      </c>
    </row>
    <row r="28" spans="1:11" ht="18.600000000000001" customHeight="1">
      <c r="A28" s="111">
        <v>25</v>
      </c>
      <c r="B28" s="117" t="s">
        <v>34</v>
      </c>
      <c r="C28" s="125" t="s">
        <v>105</v>
      </c>
      <c r="D28" s="49">
        <v>323.18</v>
      </c>
      <c r="E28" s="124" t="s">
        <v>138</v>
      </c>
      <c r="F28" s="10" t="s">
        <v>8</v>
      </c>
      <c r="G28" s="58">
        <v>1</v>
      </c>
      <c r="H28" s="58">
        <v>207.2</v>
      </c>
      <c r="I28" s="68">
        <f t="shared" ref="I28:I34" si="2">D28*100/(G28*H28*1000*1000)</f>
        <v>1.5597490347490347E-4</v>
      </c>
      <c r="J28" s="92">
        <f>'1'!C7</f>
        <v>0</v>
      </c>
      <c r="K28" s="45">
        <f t="shared" si="0"/>
        <v>0</v>
      </c>
    </row>
    <row r="29" spans="1:11" ht="18.600000000000001" customHeight="1">
      <c r="A29" s="112">
        <v>25</v>
      </c>
      <c r="B29" s="118"/>
      <c r="C29" s="99"/>
      <c r="D29" s="49">
        <v>323.18</v>
      </c>
      <c r="E29" s="126"/>
      <c r="F29" s="10" t="s">
        <v>9</v>
      </c>
      <c r="G29" s="58">
        <v>1</v>
      </c>
      <c r="H29" s="58">
        <v>52</v>
      </c>
      <c r="I29" s="68">
        <f t="shared" si="2"/>
        <v>6.2149999999999998E-4</v>
      </c>
      <c r="J29" s="92">
        <f>'1'!C6</f>
        <v>0</v>
      </c>
      <c r="K29" s="45">
        <f t="shared" si="0"/>
        <v>0</v>
      </c>
    </row>
    <row r="30" spans="1:11" ht="18.600000000000001" customHeight="1">
      <c r="A30" s="111">
        <v>27</v>
      </c>
      <c r="B30" s="127" t="s">
        <v>35</v>
      </c>
      <c r="C30" s="125" t="s">
        <v>106</v>
      </c>
      <c r="D30" s="49">
        <v>323.2</v>
      </c>
      <c r="E30" s="124" t="s">
        <v>139</v>
      </c>
      <c r="F30" s="10" t="s">
        <v>328</v>
      </c>
      <c r="G30" s="58">
        <v>1</v>
      </c>
      <c r="H30" s="58">
        <v>52</v>
      </c>
      <c r="I30" s="68">
        <f t="shared" si="2"/>
        <v>6.2153846153846157E-4</v>
      </c>
      <c r="J30" s="92">
        <f>'1'!C6</f>
        <v>0</v>
      </c>
      <c r="K30" s="45">
        <f t="shared" si="0"/>
        <v>0</v>
      </c>
    </row>
    <row r="31" spans="1:11" ht="18.600000000000001" customHeight="1">
      <c r="A31" s="113">
        <v>27</v>
      </c>
      <c r="B31" s="129"/>
      <c r="C31" s="130"/>
      <c r="D31" s="49">
        <v>367.1</v>
      </c>
      <c r="E31" s="131"/>
      <c r="F31" s="10" t="s">
        <v>329</v>
      </c>
      <c r="G31" s="58">
        <v>1</v>
      </c>
      <c r="H31" s="58">
        <v>88</v>
      </c>
      <c r="I31" s="68">
        <f t="shared" si="2"/>
        <v>4.1715909090909092E-4</v>
      </c>
      <c r="J31" s="92">
        <f>'1'!C12</f>
        <v>0</v>
      </c>
      <c r="K31" s="45">
        <f t="shared" si="0"/>
        <v>0</v>
      </c>
    </row>
    <row r="32" spans="1:11" ht="18.600000000000001" customHeight="1">
      <c r="A32" s="112">
        <v>27</v>
      </c>
      <c r="B32" s="128"/>
      <c r="C32" s="99"/>
      <c r="D32" s="51">
        <v>367.1</v>
      </c>
      <c r="E32" s="126"/>
      <c r="F32" s="17" t="s">
        <v>30</v>
      </c>
      <c r="G32" s="65">
        <v>1</v>
      </c>
      <c r="H32" s="65">
        <v>207.2</v>
      </c>
      <c r="I32" s="68">
        <f t="shared" si="2"/>
        <v>1.7717181467181468E-4</v>
      </c>
      <c r="J32" s="92">
        <f>'1'!C7</f>
        <v>0</v>
      </c>
      <c r="K32" s="45">
        <f t="shared" si="0"/>
        <v>0</v>
      </c>
    </row>
    <row r="33" spans="1:11" ht="18.600000000000001" customHeight="1">
      <c r="A33" s="111">
        <v>26</v>
      </c>
      <c r="B33" s="127" t="s">
        <v>36</v>
      </c>
      <c r="C33" s="125" t="s">
        <v>107</v>
      </c>
      <c r="D33" s="51">
        <v>323.2</v>
      </c>
      <c r="E33" s="132" t="s">
        <v>140</v>
      </c>
      <c r="F33" s="17" t="s">
        <v>31</v>
      </c>
      <c r="G33" s="65">
        <v>1</v>
      </c>
      <c r="H33" s="65">
        <v>52</v>
      </c>
      <c r="I33" s="68">
        <f t="shared" si="2"/>
        <v>6.2153846153846157E-4</v>
      </c>
      <c r="J33" s="92">
        <f>'1'!C6</f>
        <v>0</v>
      </c>
      <c r="K33" s="45">
        <f t="shared" si="0"/>
        <v>0</v>
      </c>
    </row>
    <row r="34" spans="1:11" ht="18.600000000000001" customHeight="1">
      <c r="A34" s="112">
        <v>26</v>
      </c>
      <c r="B34" s="128"/>
      <c r="C34" s="99"/>
      <c r="D34" s="51">
        <v>323.2</v>
      </c>
      <c r="E34" s="133"/>
      <c r="F34" s="17" t="s">
        <v>8</v>
      </c>
      <c r="G34" s="65">
        <v>1</v>
      </c>
      <c r="H34" s="65">
        <v>207.2</v>
      </c>
      <c r="I34" s="68">
        <f t="shared" si="2"/>
        <v>1.5598455598455599E-4</v>
      </c>
      <c r="J34" s="92">
        <f>'1'!C7</f>
        <v>0</v>
      </c>
      <c r="K34" s="45">
        <f t="shared" si="0"/>
        <v>0</v>
      </c>
    </row>
    <row r="35" spans="1:11" ht="18.600000000000001" customHeight="1">
      <c r="A35" s="71">
        <v>25</v>
      </c>
      <c r="B35" s="11" t="s">
        <v>450</v>
      </c>
      <c r="C35" s="12"/>
      <c r="D35" s="49"/>
      <c r="E35" s="10" t="s">
        <v>141</v>
      </c>
      <c r="F35" s="13" t="s">
        <v>37</v>
      </c>
      <c r="G35" s="58"/>
      <c r="H35" s="58"/>
      <c r="I35" s="68">
        <v>1E-4</v>
      </c>
      <c r="J35" s="92"/>
      <c r="K35" s="45" t="str">
        <f t="shared" si="0"/>
        <v>ND</v>
      </c>
    </row>
    <row r="36" spans="1:11" ht="18.600000000000001" customHeight="1">
      <c r="A36" s="71">
        <v>26</v>
      </c>
      <c r="B36" s="11" t="s">
        <v>451</v>
      </c>
      <c r="C36" s="12"/>
      <c r="D36" s="49"/>
      <c r="E36" s="10" t="s">
        <v>142</v>
      </c>
      <c r="F36" s="13" t="s">
        <v>4</v>
      </c>
      <c r="G36" s="58"/>
      <c r="H36" s="58"/>
      <c r="I36" s="68">
        <v>1E-4</v>
      </c>
      <c r="J36" s="92"/>
      <c r="K36" s="45" t="str">
        <f t="shared" si="0"/>
        <v>ND</v>
      </c>
    </row>
    <row r="37" spans="1:11" ht="18.600000000000001" customHeight="1">
      <c r="A37" s="71">
        <v>27</v>
      </c>
      <c r="B37" s="11" t="s">
        <v>205</v>
      </c>
      <c r="C37" s="12"/>
      <c r="D37" s="49"/>
      <c r="E37" s="10" t="s">
        <v>143</v>
      </c>
      <c r="F37" s="13" t="s">
        <v>4</v>
      </c>
      <c r="G37" s="58"/>
      <c r="H37" s="58"/>
      <c r="I37" s="68">
        <v>1E-4</v>
      </c>
      <c r="J37" s="92"/>
      <c r="K37" s="45" t="str">
        <f t="shared" si="0"/>
        <v>ND</v>
      </c>
    </row>
    <row r="38" spans="1:11" ht="18.600000000000001" customHeight="1">
      <c r="A38" s="71">
        <v>28</v>
      </c>
      <c r="B38" s="11" t="s">
        <v>5</v>
      </c>
      <c r="C38" s="12"/>
      <c r="D38" s="49"/>
      <c r="E38" s="21" t="s">
        <v>144</v>
      </c>
      <c r="F38" s="13" t="s">
        <v>4</v>
      </c>
      <c r="G38" s="58"/>
      <c r="H38" s="58"/>
      <c r="I38" s="68">
        <v>1E-4</v>
      </c>
      <c r="J38" s="92"/>
      <c r="K38" s="45" t="str">
        <f t="shared" si="0"/>
        <v>ND</v>
      </c>
    </row>
    <row r="39" spans="1:11" ht="18.600000000000001" customHeight="1">
      <c r="A39" s="71">
        <v>29</v>
      </c>
      <c r="B39" s="11" t="s">
        <v>452</v>
      </c>
      <c r="C39" s="12"/>
      <c r="D39" s="49"/>
      <c r="E39" s="21" t="s">
        <v>145</v>
      </c>
      <c r="F39" s="13" t="s">
        <v>4</v>
      </c>
      <c r="G39" s="58"/>
      <c r="H39" s="58"/>
      <c r="I39" s="68">
        <v>1E-4</v>
      </c>
      <c r="J39" s="92"/>
      <c r="K39" s="45" t="str">
        <f t="shared" si="0"/>
        <v>ND</v>
      </c>
    </row>
    <row r="40" spans="1:11" ht="25.5">
      <c r="A40" s="71">
        <v>32</v>
      </c>
      <c r="B40" s="14" t="s">
        <v>420</v>
      </c>
      <c r="C40" s="12" t="s">
        <v>108</v>
      </c>
      <c r="D40" s="49">
        <v>61.83</v>
      </c>
      <c r="E40" s="18" t="s">
        <v>198</v>
      </c>
      <c r="F40" s="10" t="s">
        <v>109</v>
      </c>
      <c r="G40" s="58">
        <v>1</v>
      </c>
      <c r="H40" s="58">
        <v>10.81</v>
      </c>
      <c r="I40" s="68">
        <f t="shared" ref="I40:I53" si="3">D40*100/(G40*H40*1000*1000)</f>
        <v>5.7197039777983347E-4</v>
      </c>
      <c r="J40" s="92">
        <f>'1'!C3</f>
        <v>0</v>
      </c>
      <c r="K40" s="45">
        <f t="shared" si="0"/>
        <v>0</v>
      </c>
    </row>
    <row r="41" spans="1:11" ht="18.600000000000001" customHeight="1">
      <c r="A41" s="111">
        <v>33</v>
      </c>
      <c r="B41" s="117" t="s">
        <v>421</v>
      </c>
      <c r="C41" s="125" t="s">
        <v>110</v>
      </c>
      <c r="D41" s="49">
        <v>201.22</v>
      </c>
      <c r="E41" s="125" t="s">
        <v>199</v>
      </c>
      <c r="F41" s="10" t="s">
        <v>12</v>
      </c>
      <c r="G41" s="58">
        <v>4</v>
      </c>
      <c r="H41" s="58">
        <v>10.81</v>
      </c>
      <c r="I41" s="68">
        <f t="shared" si="3"/>
        <v>4.6535615171137837E-4</v>
      </c>
      <c r="J41" s="92">
        <f>'1'!C3</f>
        <v>0</v>
      </c>
      <c r="K41" s="45">
        <f t="shared" si="0"/>
        <v>0</v>
      </c>
    </row>
    <row r="42" spans="1:11" ht="18.600000000000001" customHeight="1">
      <c r="A42" s="112">
        <v>33</v>
      </c>
      <c r="B42" s="118"/>
      <c r="C42" s="99"/>
      <c r="D42" s="49">
        <v>201.22</v>
      </c>
      <c r="E42" s="99"/>
      <c r="F42" s="10" t="s">
        <v>13</v>
      </c>
      <c r="G42" s="58">
        <v>2</v>
      </c>
      <c r="H42" s="58">
        <v>22.99</v>
      </c>
      <c r="I42" s="68">
        <f t="shared" si="3"/>
        <v>4.3762505437146585E-4</v>
      </c>
      <c r="J42" s="92">
        <f>'1'!C17</f>
        <v>0</v>
      </c>
      <c r="K42" s="45">
        <f t="shared" si="0"/>
        <v>0</v>
      </c>
    </row>
    <row r="43" spans="1:11" ht="18.600000000000001" customHeight="1">
      <c r="A43" s="111">
        <v>34</v>
      </c>
      <c r="B43" s="127" t="s">
        <v>581</v>
      </c>
      <c r="C43" s="134" t="s">
        <v>229</v>
      </c>
      <c r="D43" s="49">
        <v>381.37</v>
      </c>
      <c r="E43" s="124" t="s">
        <v>146</v>
      </c>
      <c r="F43" s="10" t="s">
        <v>13</v>
      </c>
      <c r="G43" s="58">
        <v>2</v>
      </c>
      <c r="H43" s="58">
        <v>22.99</v>
      </c>
      <c r="I43" s="68">
        <f t="shared" si="3"/>
        <v>8.2942583732057416E-4</v>
      </c>
      <c r="J43" s="92">
        <f>'1'!C17</f>
        <v>0</v>
      </c>
      <c r="K43" s="45">
        <f t="shared" si="0"/>
        <v>0</v>
      </c>
    </row>
    <row r="44" spans="1:11" ht="18.600000000000001" customHeight="1">
      <c r="A44" s="112">
        <v>34</v>
      </c>
      <c r="B44" s="128"/>
      <c r="C44" s="135"/>
      <c r="D44" s="49">
        <v>381.37</v>
      </c>
      <c r="E44" s="126"/>
      <c r="F44" s="10" t="s">
        <v>12</v>
      </c>
      <c r="G44" s="58">
        <v>4</v>
      </c>
      <c r="H44" s="58">
        <v>10.81</v>
      </c>
      <c r="I44" s="68">
        <f t="shared" si="3"/>
        <v>8.8198427382053649E-4</v>
      </c>
      <c r="J44" s="92">
        <f>'1'!C3</f>
        <v>0</v>
      </c>
      <c r="K44" s="45">
        <f t="shared" si="0"/>
        <v>0</v>
      </c>
    </row>
    <row r="45" spans="1:11" ht="18.600000000000001" customHeight="1">
      <c r="A45" s="111">
        <v>35</v>
      </c>
      <c r="B45" s="117" t="s">
        <v>38</v>
      </c>
      <c r="C45" s="124" t="s">
        <v>400</v>
      </c>
      <c r="D45" s="49">
        <v>161.99</v>
      </c>
      <c r="E45" s="136" t="s">
        <v>195</v>
      </c>
      <c r="F45" s="10" t="s">
        <v>397</v>
      </c>
      <c r="G45" s="58">
        <v>1</v>
      </c>
      <c r="H45" s="58">
        <v>52</v>
      </c>
      <c r="I45" s="68">
        <f t="shared" si="3"/>
        <v>3.1151923076923077E-4</v>
      </c>
      <c r="J45" s="92">
        <f>'1'!C6</f>
        <v>0</v>
      </c>
      <c r="K45" s="45">
        <f t="shared" si="0"/>
        <v>0</v>
      </c>
    </row>
    <row r="46" spans="1:11" ht="18.600000000000001" customHeight="1">
      <c r="A46" s="112">
        <v>35</v>
      </c>
      <c r="B46" s="118"/>
      <c r="C46" s="126"/>
      <c r="D46" s="49">
        <v>161.99</v>
      </c>
      <c r="E46" s="137"/>
      <c r="F46" s="10" t="s">
        <v>7</v>
      </c>
      <c r="G46" s="58">
        <v>2</v>
      </c>
      <c r="H46" s="58">
        <v>22.99</v>
      </c>
      <c r="I46" s="68">
        <f t="shared" si="3"/>
        <v>3.5230535015224012E-4</v>
      </c>
      <c r="J46" s="92">
        <f>'1'!C17</f>
        <v>0</v>
      </c>
      <c r="K46" s="45">
        <f t="shared" si="0"/>
        <v>0</v>
      </c>
    </row>
    <row r="47" spans="1:11" ht="18.600000000000001" customHeight="1">
      <c r="A47" s="71">
        <v>36</v>
      </c>
      <c r="B47" s="14" t="s">
        <v>39</v>
      </c>
      <c r="C47" s="12" t="s">
        <v>401</v>
      </c>
      <c r="D47" s="49">
        <v>194.19</v>
      </c>
      <c r="E47" s="10" t="s">
        <v>147</v>
      </c>
      <c r="F47" s="10" t="s">
        <v>58</v>
      </c>
      <c r="G47" s="58">
        <v>1</v>
      </c>
      <c r="H47" s="58">
        <v>52</v>
      </c>
      <c r="I47" s="68">
        <f t="shared" si="3"/>
        <v>3.734423076923077E-4</v>
      </c>
      <c r="J47" s="92">
        <f>'1'!C6</f>
        <v>0</v>
      </c>
      <c r="K47" s="45">
        <f t="shared" si="0"/>
        <v>0</v>
      </c>
    </row>
    <row r="48" spans="1:11" ht="18.600000000000001" customHeight="1">
      <c r="A48" s="71">
        <v>37</v>
      </c>
      <c r="B48" s="14" t="s">
        <v>40</v>
      </c>
      <c r="C48" s="12" t="s">
        <v>111</v>
      </c>
      <c r="D48" s="49">
        <v>252.07</v>
      </c>
      <c r="E48" s="21" t="s">
        <v>148</v>
      </c>
      <c r="F48" s="10" t="s">
        <v>58</v>
      </c>
      <c r="G48" s="58">
        <v>2</v>
      </c>
      <c r="H48" s="58">
        <v>52</v>
      </c>
      <c r="I48" s="68">
        <f t="shared" si="3"/>
        <v>2.42375E-4</v>
      </c>
      <c r="J48" s="92">
        <f>'1'!C6</f>
        <v>0</v>
      </c>
      <c r="K48" s="45">
        <f t="shared" si="0"/>
        <v>0</v>
      </c>
    </row>
    <row r="49" spans="1:11" ht="18.600000000000001" customHeight="1">
      <c r="A49" s="71">
        <v>38</v>
      </c>
      <c r="B49" s="14" t="s">
        <v>41</v>
      </c>
      <c r="C49" s="12" t="s">
        <v>402</v>
      </c>
      <c r="D49" s="49">
        <v>294.18</v>
      </c>
      <c r="E49" s="10" t="s">
        <v>149</v>
      </c>
      <c r="F49" s="10" t="s">
        <v>58</v>
      </c>
      <c r="G49" s="58">
        <v>2</v>
      </c>
      <c r="H49" s="58">
        <v>52</v>
      </c>
      <c r="I49" s="68">
        <f t="shared" si="3"/>
        <v>2.8286538461538461E-4</v>
      </c>
      <c r="J49" s="92">
        <f>'1'!C6</f>
        <v>0</v>
      </c>
      <c r="K49" s="45">
        <f t="shared" si="0"/>
        <v>0</v>
      </c>
    </row>
    <row r="50" spans="1:11" ht="18.600000000000001" customHeight="1">
      <c r="A50" s="71">
        <v>39</v>
      </c>
      <c r="B50" s="14" t="s">
        <v>42</v>
      </c>
      <c r="C50" s="12" t="s">
        <v>18</v>
      </c>
      <c r="D50" s="49">
        <v>155</v>
      </c>
      <c r="E50" s="10" t="s">
        <v>150</v>
      </c>
      <c r="F50" s="10" t="s">
        <v>22</v>
      </c>
      <c r="G50" s="58">
        <v>1</v>
      </c>
      <c r="H50" s="58">
        <v>58.93</v>
      </c>
      <c r="I50" s="68">
        <f t="shared" si="3"/>
        <v>2.6302392669268622E-4</v>
      </c>
      <c r="J50" s="92">
        <f>'1'!C8</f>
        <v>0</v>
      </c>
      <c r="K50" s="45">
        <f t="shared" si="0"/>
        <v>0</v>
      </c>
    </row>
    <row r="51" spans="1:11" ht="18.600000000000001" customHeight="1">
      <c r="A51" s="71">
        <v>40</v>
      </c>
      <c r="B51" s="14" t="s">
        <v>43</v>
      </c>
      <c r="C51" s="12" t="s">
        <v>19</v>
      </c>
      <c r="D51" s="49">
        <v>183</v>
      </c>
      <c r="E51" s="10" t="s">
        <v>151</v>
      </c>
      <c r="F51" s="10" t="s">
        <v>22</v>
      </c>
      <c r="G51" s="58">
        <v>1</v>
      </c>
      <c r="H51" s="58">
        <v>58.93</v>
      </c>
      <c r="I51" s="68">
        <f t="shared" si="3"/>
        <v>3.1053792635330054E-4</v>
      </c>
      <c r="J51" s="92">
        <f>'1'!C8</f>
        <v>0</v>
      </c>
      <c r="K51" s="45">
        <f t="shared" si="0"/>
        <v>0</v>
      </c>
    </row>
    <row r="52" spans="1:11" ht="18.600000000000001" customHeight="1">
      <c r="A52" s="71">
        <v>41</v>
      </c>
      <c r="B52" s="14" t="s">
        <v>44</v>
      </c>
      <c r="C52" s="12" t="s">
        <v>20</v>
      </c>
      <c r="D52" s="49">
        <v>119</v>
      </c>
      <c r="E52" s="10" t="s">
        <v>152</v>
      </c>
      <c r="F52" s="10" t="s">
        <v>22</v>
      </c>
      <c r="G52" s="58">
        <v>1</v>
      </c>
      <c r="H52" s="58">
        <v>58.93</v>
      </c>
      <c r="I52" s="68">
        <f t="shared" si="3"/>
        <v>2.0193449855761072E-4</v>
      </c>
      <c r="J52" s="92">
        <f>'1'!C8</f>
        <v>0</v>
      </c>
      <c r="K52" s="45">
        <f t="shared" si="0"/>
        <v>0</v>
      </c>
    </row>
    <row r="53" spans="1:11" ht="18.600000000000001" customHeight="1">
      <c r="A53" s="71">
        <v>42</v>
      </c>
      <c r="B53" s="14" t="s">
        <v>45</v>
      </c>
      <c r="C53" s="12" t="s">
        <v>21</v>
      </c>
      <c r="D53" s="49">
        <v>177</v>
      </c>
      <c r="E53" s="10" t="s">
        <v>153</v>
      </c>
      <c r="F53" s="10" t="s">
        <v>22</v>
      </c>
      <c r="G53" s="58">
        <v>1</v>
      </c>
      <c r="H53" s="58">
        <v>58.93</v>
      </c>
      <c r="I53" s="68">
        <f t="shared" si="3"/>
        <v>3.003563549974546E-4</v>
      </c>
      <c r="J53" s="92">
        <f>'1'!C8</f>
        <v>0</v>
      </c>
      <c r="K53" s="45">
        <f t="shared" si="0"/>
        <v>0</v>
      </c>
    </row>
    <row r="54" spans="1:11" ht="18.600000000000001" customHeight="1">
      <c r="A54" s="71">
        <v>41</v>
      </c>
      <c r="B54" s="10" t="s">
        <v>51</v>
      </c>
      <c r="C54" s="12"/>
      <c r="D54" s="49"/>
      <c r="E54" s="10" t="s">
        <v>155</v>
      </c>
      <c r="F54" s="13" t="s">
        <v>4</v>
      </c>
      <c r="G54" s="58"/>
      <c r="H54" s="58"/>
      <c r="I54" s="68">
        <v>1E-4</v>
      </c>
      <c r="J54" s="92"/>
      <c r="K54" s="45" t="str">
        <f t="shared" si="0"/>
        <v>ND</v>
      </c>
    </row>
    <row r="55" spans="1:11" ht="18.600000000000001" customHeight="1">
      <c r="A55" s="71">
        <v>42</v>
      </c>
      <c r="B55" s="11" t="s">
        <v>50</v>
      </c>
      <c r="C55" s="12"/>
      <c r="D55" s="49"/>
      <c r="E55" s="10" t="s">
        <v>156</v>
      </c>
      <c r="F55" s="13" t="s">
        <v>4</v>
      </c>
      <c r="G55" s="58"/>
      <c r="H55" s="58"/>
      <c r="I55" s="68">
        <v>1E-4</v>
      </c>
      <c r="J55" s="92"/>
      <c r="K55" s="45" t="str">
        <f t="shared" si="0"/>
        <v>ND</v>
      </c>
    </row>
    <row r="56" spans="1:11" ht="18.600000000000001" customHeight="1">
      <c r="A56" s="71">
        <v>45</v>
      </c>
      <c r="B56" s="14" t="s">
        <v>46</v>
      </c>
      <c r="C56" s="12" t="s">
        <v>24</v>
      </c>
      <c r="D56" s="49">
        <v>100</v>
      </c>
      <c r="E56" s="10" t="s">
        <v>154</v>
      </c>
      <c r="F56" s="10" t="s">
        <v>23</v>
      </c>
      <c r="G56" s="58">
        <v>1</v>
      </c>
      <c r="H56" s="58">
        <v>52</v>
      </c>
      <c r="I56" s="68">
        <f>D56*100/(G56*H56*1000*1000)</f>
        <v>1.9230769230769231E-4</v>
      </c>
      <c r="J56" s="92">
        <f>'1'!C6</f>
        <v>0</v>
      </c>
      <c r="K56" s="45">
        <f t="shared" si="0"/>
        <v>0</v>
      </c>
    </row>
    <row r="57" spans="1:11" ht="38.25">
      <c r="A57" s="111">
        <v>46</v>
      </c>
      <c r="B57" s="14" t="s">
        <v>47</v>
      </c>
      <c r="C57" s="12" t="s">
        <v>25</v>
      </c>
      <c r="D57" s="49">
        <v>118</v>
      </c>
      <c r="E57" s="125" t="s">
        <v>194</v>
      </c>
      <c r="F57" s="10" t="s">
        <v>23</v>
      </c>
      <c r="G57" s="58">
        <v>1</v>
      </c>
      <c r="H57" s="58">
        <v>52</v>
      </c>
      <c r="I57" s="68">
        <f>D57*100/(G57*H57*1000*1000)</f>
        <v>2.2692307692307693E-4</v>
      </c>
      <c r="J57" s="92">
        <f>'1'!C6</f>
        <v>0</v>
      </c>
      <c r="K57" s="45">
        <f t="shared" si="0"/>
        <v>0</v>
      </c>
    </row>
    <row r="58" spans="1:11" ht="18.600000000000001" customHeight="1">
      <c r="A58" s="113">
        <v>46</v>
      </c>
      <c r="B58" s="14" t="s">
        <v>515</v>
      </c>
      <c r="C58" s="12" t="s">
        <v>26</v>
      </c>
      <c r="D58" s="49">
        <v>218</v>
      </c>
      <c r="E58" s="130"/>
      <c r="F58" s="10" t="s">
        <v>23</v>
      </c>
      <c r="G58" s="58">
        <v>1</v>
      </c>
      <c r="H58" s="58">
        <v>52</v>
      </c>
      <c r="I58" s="68">
        <f>D58*100/(G58*H58*1000*1000)</f>
        <v>4.1923076923076923E-4</v>
      </c>
      <c r="J58" s="92">
        <f>'1'!C6</f>
        <v>0</v>
      </c>
      <c r="K58" s="45">
        <f t="shared" si="0"/>
        <v>0</v>
      </c>
    </row>
    <row r="59" spans="1:11" ht="25.5">
      <c r="A59" s="112">
        <v>46</v>
      </c>
      <c r="B59" s="14" t="s">
        <v>516</v>
      </c>
      <c r="C59" s="12"/>
      <c r="D59" s="49"/>
      <c r="E59" s="99"/>
      <c r="F59" s="10" t="s">
        <v>58</v>
      </c>
      <c r="G59" s="58">
        <v>1</v>
      </c>
      <c r="H59" s="58">
        <v>52</v>
      </c>
      <c r="I59" s="68">
        <v>8.0000000000000004E-4</v>
      </c>
      <c r="J59" s="92">
        <f>'1'!C6</f>
        <v>0</v>
      </c>
      <c r="K59" s="45">
        <f t="shared" si="0"/>
        <v>0</v>
      </c>
    </row>
    <row r="60" spans="1:11" ht="18.600000000000001" customHeight="1">
      <c r="A60" s="71">
        <v>45</v>
      </c>
      <c r="B60" s="11" t="s">
        <v>49</v>
      </c>
      <c r="C60" s="12"/>
      <c r="D60" s="49"/>
      <c r="E60" s="10" t="s">
        <v>157</v>
      </c>
      <c r="F60" s="13" t="s">
        <v>4</v>
      </c>
      <c r="G60" s="58"/>
      <c r="H60" s="58"/>
      <c r="I60" s="68">
        <v>1E-4</v>
      </c>
      <c r="J60" s="92"/>
      <c r="K60" s="45" t="str">
        <f t="shared" si="0"/>
        <v>ND</v>
      </c>
    </row>
    <row r="61" spans="1:11" ht="18.600000000000001" customHeight="1">
      <c r="A61" s="111">
        <v>48</v>
      </c>
      <c r="B61" s="117" t="s">
        <v>48</v>
      </c>
      <c r="C61" s="124" t="s">
        <v>27</v>
      </c>
      <c r="D61" s="49">
        <v>204</v>
      </c>
      <c r="E61" s="136" t="s">
        <v>193</v>
      </c>
      <c r="F61" s="10" t="s">
        <v>330</v>
      </c>
      <c r="G61" s="58">
        <v>1</v>
      </c>
      <c r="H61" s="58">
        <v>88</v>
      </c>
      <c r="I61" s="68">
        <f>D61*100/(G61*H61*1000*1000)</f>
        <v>2.3181818181818183E-4</v>
      </c>
      <c r="J61" s="92">
        <f>'1'!C19</f>
        <v>0</v>
      </c>
      <c r="K61" s="45">
        <f t="shared" si="0"/>
        <v>0</v>
      </c>
    </row>
    <row r="62" spans="1:11" ht="18.600000000000001" customHeight="1">
      <c r="A62" s="112">
        <v>48</v>
      </c>
      <c r="B62" s="118"/>
      <c r="C62" s="126"/>
      <c r="D62" s="49">
        <v>204</v>
      </c>
      <c r="E62" s="137"/>
      <c r="F62" s="10" t="s">
        <v>331</v>
      </c>
      <c r="G62" s="58">
        <v>1</v>
      </c>
      <c r="H62" s="58">
        <v>52</v>
      </c>
      <c r="I62" s="68">
        <f>D62*100/(G62*H62*1000*1000)</f>
        <v>3.9230769230769229E-4</v>
      </c>
      <c r="J62" s="92">
        <f>'1'!C6</f>
        <v>0</v>
      </c>
      <c r="K62" s="45">
        <f t="shared" si="0"/>
        <v>0</v>
      </c>
    </row>
    <row r="63" spans="1:11" ht="25.5">
      <c r="A63" s="71">
        <v>47</v>
      </c>
      <c r="B63" s="18" t="s">
        <v>52</v>
      </c>
      <c r="C63" s="12"/>
      <c r="D63" s="10"/>
      <c r="E63" s="10" t="s">
        <v>158</v>
      </c>
      <c r="F63" s="13" t="s">
        <v>4</v>
      </c>
      <c r="G63" s="58"/>
      <c r="H63" s="58"/>
      <c r="I63" s="68">
        <v>1E-4</v>
      </c>
      <c r="J63" s="92"/>
      <c r="K63" s="45" t="str">
        <f t="shared" si="0"/>
        <v>ND</v>
      </c>
    </row>
    <row r="64" spans="1:11" ht="25.5">
      <c r="A64" s="71">
        <v>48</v>
      </c>
      <c r="B64" s="11" t="s">
        <v>53</v>
      </c>
      <c r="C64" s="12"/>
      <c r="D64" s="10"/>
      <c r="E64" s="18" t="s">
        <v>159</v>
      </c>
      <c r="F64" s="13" t="s">
        <v>4</v>
      </c>
      <c r="G64" s="58"/>
      <c r="H64" s="58"/>
      <c r="I64" s="68">
        <v>1E-4</v>
      </c>
      <c r="J64" s="92"/>
      <c r="K64" s="45" t="str">
        <f t="shared" si="0"/>
        <v>ND</v>
      </c>
    </row>
    <row r="65" spans="1:11" ht="18.600000000000001" customHeight="1">
      <c r="A65" s="71">
        <v>49</v>
      </c>
      <c r="B65" s="11" t="s">
        <v>54</v>
      </c>
      <c r="C65" s="12"/>
      <c r="D65" s="10"/>
      <c r="E65" s="10" t="s">
        <v>160</v>
      </c>
      <c r="F65" s="13" t="s">
        <v>4</v>
      </c>
      <c r="G65" s="58"/>
      <c r="H65" s="58"/>
      <c r="I65" s="68">
        <v>1E-4</v>
      </c>
      <c r="J65" s="92"/>
      <c r="K65" s="45" t="str">
        <f t="shared" si="0"/>
        <v>ND</v>
      </c>
    </row>
    <row r="66" spans="1:11" ht="18.600000000000001" customHeight="1">
      <c r="A66" s="71">
        <v>50</v>
      </c>
      <c r="B66" s="11" t="s">
        <v>55</v>
      </c>
      <c r="C66" s="12"/>
      <c r="D66" s="10"/>
      <c r="E66" s="10" t="s">
        <v>161</v>
      </c>
      <c r="F66" s="13" t="s">
        <v>4</v>
      </c>
      <c r="G66" s="58"/>
      <c r="H66" s="58"/>
      <c r="I66" s="68">
        <v>1E-4</v>
      </c>
      <c r="J66" s="92"/>
      <c r="K66" s="45" t="str">
        <f t="shared" si="0"/>
        <v>ND</v>
      </c>
    </row>
    <row r="67" spans="1:11" ht="25.5">
      <c r="A67" s="71">
        <v>51</v>
      </c>
      <c r="B67" s="11" t="s">
        <v>56</v>
      </c>
      <c r="C67" s="12"/>
      <c r="D67" s="10"/>
      <c r="E67" s="10" t="s">
        <v>162</v>
      </c>
      <c r="F67" s="13" t="s">
        <v>4</v>
      </c>
      <c r="G67" s="58"/>
      <c r="H67" s="58"/>
      <c r="I67" s="68">
        <v>1E-4</v>
      </c>
      <c r="J67" s="92"/>
      <c r="K67" s="45" t="str">
        <f t="shared" si="0"/>
        <v>ND</v>
      </c>
    </row>
    <row r="68" spans="1:11" ht="18.600000000000001" customHeight="1">
      <c r="A68" s="71">
        <v>52</v>
      </c>
      <c r="B68" s="11" t="s">
        <v>61</v>
      </c>
      <c r="C68" s="12"/>
      <c r="D68" s="10"/>
      <c r="E68" s="10" t="s">
        <v>163</v>
      </c>
      <c r="F68" s="13" t="s">
        <v>4</v>
      </c>
      <c r="G68" s="58"/>
      <c r="H68" s="58"/>
      <c r="I68" s="68">
        <v>1E-4</v>
      </c>
      <c r="J68" s="92"/>
      <c r="K68" s="45" t="str">
        <f t="shared" si="0"/>
        <v>ND</v>
      </c>
    </row>
    <row r="69" spans="1:11">
      <c r="A69" s="71">
        <v>53</v>
      </c>
      <c r="B69" s="11" t="s">
        <v>68</v>
      </c>
      <c r="C69" s="12"/>
      <c r="D69" s="10"/>
      <c r="E69" s="10" t="s">
        <v>436</v>
      </c>
      <c r="F69" s="13" t="s">
        <v>4</v>
      </c>
      <c r="G69" s="58"/>
      <c r="H69" s="58"/>
      <c r="I69" s="68">
        <v>1E-4</v>
      </c>
      <c r="J69" s="92"/>
      <c r="K69" s="45" t="str">
        <f t="shared" si="0"/>
        <v>ND</v>
      </c>
    </row>
    <row r="70" spans="1:11" ht="18.600000000000001" customHeight="1">
      <c r="A70" s="71">
        <v>54</v>
      </c>
      <c r="B70" s="11" t="s">
        <v>62</v>
      </c>
      <c r="C70" s="12"/>
      <c r="D70" s="10"/>
      <c r="E70" s="10" t="s">
        <v>164</v>
      </c>
      <c r="F70" s="13" t="s">
        <v>4</v>
      </c>
      <c r="G70" s="58"/>
      <c r="H70" s="58"/>
      <c r="I70" s="68">
        <v>1E-4</v>
      </c>
      <c r="J70" s="92"/>
      <c r="K70" s="45" t="str">
        <f t="shared" ref="K70:K133" si="4">IF(J70="","ND",J70*I70)</f>
        <v>ND</v>
      </c>
    </row>
    <row r="71" spans="1:11" ht="18.600000000000001" customHeight="1">
      <c r="A71" s="71">
        <v>55</v>
      </c>
      <c r="B71" s="11" t="s">
        <v>63</v>
      </c>
      <c r="C71" s="12"/>
      <c r="D71" s="10"/>
      <c r="E71" s="10" t="s">
        <v>165</v>
      </c>
      <c r="F71" s="13" t="s">
        <v>4</v>
      </c>
      <c r="G71" s="58"/>
      <c r="H71" s="58"/>
      <c r="I71" s="68">
        <v>1E-4</v>
      </c>
      <c r="J71" s="92"/>
      <c r="K71" s="45" t="str">
        <f t="shared" si="4"/>
        <v>ND</v>
      </c>
    </row>
    <row r="72" spans="1:11" ht="18.600000000000001" customHeight="1">
      <c r="A72" s="111">
        <v>29</v>
      </c>
      <c r="B72" s="138" t="s">
        <v>433</v>
      </c>
      <c r="C72" s="12" t="s">
        <v>96</v>
      </c>
      <c r="D72" s="52">
        <v>101.96</v>
      </c>
      <c r="E72" s="139" t="s">
        <v>37</v>
      </c>
      <c r="F72" s="110" t="s">
        <v>10</v>
      </c>
      <c r="G72" s="59">
        <f>2*0.435</f>
        <v>0.87</v>
      </c>
      <c r="H72" s="59">
        <v>26.98</v>
      </c>
      <c r="I72" s="68">
        <f t="shared" ref="I72:I79" si="5">D72*100/(G72*H72*1000*1000)</f>
        <v>4.3437880763102512E-4</v>
      </c>
      <c r="J72" s="92">
        <f>'1'!C14</f>
        <v>0</v>
      </c>
      <c r="K72" s="45">
        <f t="shared" si="4"/>
        <v>0</v>
      </c>
    </row>
    <row r="73" spans="1:11" ht="18.600000000000001" customHeight="1">
      <c r="A73" s="113">
        <v>29</v>
      </c>
      <c r="B73" s="140"/>
      <c r="C73" s="12" t="s">
        <v>97</v>
      </c>
      <c r="D73" s="49">
        <v>60.08</v>
      </c>
      <c r="E73" s="141"/>
      <c r="F73" s="10" t="s">
        <v>11</v>
      </c>
      <c r="G73" s="58">
        <f>1*0.485</f>
        <v>0.48499999999999999</v>
      </c>
      <c r="H73" s="58">
        <v>28.09</v>
      </c>
      <c r="I73" s="68">
        <f>D73*100/(G73*H73*1000*1000)</f>
        <v>4.4099782363757144E-4</v>
      </c>
      <c r="J73" s="92">
        <f>'1'!C9</f>
        <v>0</v>
      </c>
      <c r="K73" s="45">
        <f t="shared" si="4"/>
        <v>0</v>
      </c>
    </row>
    <row r="74" spans="1:11" ht="18.600000000000001" customHeight="1">
      <c r="A74" s="113">
        <v>29</v>
      </c>
      <c r="B74" s="140"/>
      <c r="C74" s="12" t="s">
        <v>79</v>
      </c>
      <c r="D74" s="49">
        <v>62</v>
      </c>
      <c r="E74" s="141"/>
      <c r="F74" s="10" t="s">
        <v>84</v>
      </c>
      <c r="G74" s="58">
        <v>0.36</v>
      </c>
      <c r="H74" s="58">
        <v>23</v>
      </c>
      <c r="I74" s="68">
        <f t="shared" si="5"/>
        <v>7.4879227053140096E-4</v>
      </c>
      <c r="J74" s="92">
        <f>'1'!C17</f>
        <v>0</v>
      </c>
      <c r="K74" s="45">
        <f t="shared" si="4"/>
        <v>0</v>
      </c>
    </row>
    <row r="75" spans="1:11" ht="18.600000000000001" customHeight="1">
      <c r="A75" s="113">
        <v>29</v>
      </c>
      <c r="B75" s="140"/>
      <c r="C75" s="12" t="s">
        <v>80</v>
      </c>
      <c r="D75" s="49">
        <v>94</v>
      </c>
      <c r="E75" s="141"/>
      <c r="F75" s="10" t="s">
        <v>85</v>
      </c>
      <c r="G75" s="58">
        <v>0.36</v>
      </c>
      <c r="H75" s="58">
        <v>39</v>
      </c>
      <c r="I75" s="68">
        <f t="shared" si="5"/>
        <v>6.6951566951566955E-4</v>
      </c>
      <c r="J75" s="92">
        <f>'1'!C18</f>
        <v>0</v>
      </c>
      <c r="K75" s="45">
        <f t="shared" si="4"/>
        <v>0</v>
      </c>
    </row>
    <row r="76" spans="1:11" ht="18.600000000000001" customHeight="1">
      <c r="A76" s="113">
        <v>29</v>
      </c>
      <c r="B76" s="140"/>
      <c r="C76" s="12" t="s">
        <v>81</v>
      </c>
      <c r="D76" s="49">
        <v>56</v>
      </c>
      <c r="E76" s="141"/>
      <c r="F76" s="10" t="s">
        <v>77</v>
      </c>
      <c r="G76" s="58">
        <v>0.18</v>
      </c>
      <c r="H76" s="58">
        <v>40</v>
      </c>
      <c r="I76" s="68">
        <f t="shared" si="5"/>
        <v>7.7777777777777784E-4</v>
      </c>
      <c r="J76" s="92">
        <f>'1'!C20</f>
        <v>0</v>
      </c>
      <c r="K76" s="45">
        <f t="shared" si="4"/>
        <v>0</v>
      </c>
    </row>
    <row r="77" spans="1:11" ht="18.600000000000001" customHeight="1">
      <c r="A77" s="113">
        <v>29</v>
      </c>
      <c r="B77" s="140"/>
      <c r="C77" s="12" t="s">
        <v>82</v>
      </c>
      <c r="D77" s="49">
        <v>40</v>
      </c>
      <c r="E77" s="141"/>
      <c r="F77" s="10" t="s">
        <v>86</v>
      </c>
      <c r="G77" s="58">
        <v>0.18</v>
      </c>
      <c r="H77" s="58">
        <v>24</v>
      </c>
      <c r="I77" s="68">
        <f t="shared" si="5"/>
        <v>9.2592592592592596E-4</v>
      </c>
      <c r="J77" s="92" t="e">
        <f>'1'!#REF!</f>
        <v>#REF!</v>
      </c>
      <c r="K77" s="45" t="e">
        <f t="shared" si="4"/>
        <v>#REF!</v>
      </c>
    </row>
    <row r="78" spans="1:11" ht="107.25" customHeight="1">
      <c r="A78" s="112">
        <v>29</v>
      </c>
      <c r="B78" s="142"/>
      <c r="C78" s="12" t="s">
        <v>83</v>
      </c>
      <c r="D78" s="49">
        <v>153</v>
      </c>
      <c r="E78" s="143"/>
      <c r="F78" s="10" t="s">
        <v>87</v>
      </c>
      <c r="G78" s="58">
        <v>0.18</v>
      </c>
      <c r="H78" s="58">
        <v>137</v>
      </c>
      <c r="I78" s="68">
        <f t="shared" si="5"/>
        <v>6.2043795620437962E-4</v>
      </c>
      <c r="J78" s="92">
        <f>'1'!C10</f>
        <v>0</v>
      </c>
      <c r="K78" s="45">
        <f t="shared" si="4"/>
        <v>0</v>
      </c>
    </row>
    <row r="79" spans="1:11" ht="18.600000000000001" customHeight="1">
      <c r="A79" s="71">
        <v>59</v>
      </c>
      <c r="B79" s="96" t="s">
        <v>422</v>
      </c>
      <c r="C79" s="12" t="s">
        <v>70</v>
      </c>
      <c r="D79" s="49">
        <v>141.94</v>
      </c>
      <c r="E79" s="10" t="s">
        <v>169</v>
      </c>
      <c r="F79" s="10" t="s">
        <v>71</v>
      </c>
      <c r="G79" s="58">
        <v>1</v>
      </c>
      <c r="H79" s="58">
        <v>74.92</v>
      </c>
      <c r="I79" s="68">
        <f t="shared" si="5"/>
        <v>1.8945541911372132E-4</v>
      </c>
      <c r="J79" s="92">
        <f>'1'!C4</f>
        <v>0</v>
      </c>
      <c r="K79" s="45">
        <f t="shared" si="4"/>
        <v>0</v>
      </c>
    </row>
    <row r="80" spans="1:11" ht="18.600000000000001" customHeight="1">
      <c r="A80" s="71">
        <v>58</v>
      </c>
      <c r="B80" s="11" t="s">
        <v>64</v>
      </c>
      <c r="C80" s="12"/>
      <c r="D80" s="49"/>
      <c r="E80" s="10" t="s">
        <v>167</v>
      </c>
      <c r="F80" s="13" t="s">
        <v>4</v>
      </c>
      <c r="G80" s="58"/>
      <c r="H80" s="58"/>
      <c r="I80" s="68">
        <v>1E-4</v>
      </c>
      <c r="J80" s="92"/>
      <c r="K80" s="45" t="str">
        <f t="shared" si="4"/>
        <v>ND</v>
      </c>
    </row>
    <row r="81" spans="1:11" ht="18.600000000000001" customHeight="1">
      <c r="A81" s="71">
        <v>59</v>
      </c>
      <c r="B81" s="11" t="s">
        <v>65</v>
      </c>
      <c r="C81" s="12"/>
      <c r="D81" s="49"/>
      <c r="E81" s="10" t="s">
        <v>168</v>
      </c>
      <c r="F81" s="13" t="s">
        <v>4</v>
      </c>
      <c r="G81" s="58"/>
      <c r="H81" s="58"/>
      <c r="I81" s="68">
        <v>1E-4</v>
      </c>
      <c r="J81" s="92"/>
      <c r="K81" s="45" t="str">
        <f t="shared" si="4"/>
        <v>ND</v>
      </c>
    </row>
    <row r="82" spans="1:11" ht="18.600000000000001" customHeight="1">
      <c r="A82" s="111">
        <v>62</v>
      </c>
      <c r="B82" s="117" t="s">
        <v>453</v>
      </c>
      <c r="C82" s="124" t="s">
        <v>76</v>
      </c>
      <c r="D82" s="49">
        <v>398.1</v>
      </c>
      <c r="E82" s="124" t="s">
        <v>166</v>
      </c>
      <c r="F82" s="10" t="s">
        <v>332</v>
      </c>
      <c r="G82" s="58">
        <v>2</v>
      </c>
      <c r="H82" s="58">
        <v>74.92</v>
      </c>
      <c r="I82" s="68">
        <f>D82*100/(G82*H82*1000*1000)</f>
        <v>2.6568339562199682E-4</v>
      </c>
      <c r="J82" s="92">
        <f>'1'!C4</f>
        <v>0</v>
      </c>
      <c r="K82" s="45">
        <f t="shared" si="4"/>
        <v>0</v>
      </c>
    </row>
    <row r="83" spans="1:11" ht="18.600000000000001" customHeight="1">
      <c r="A83" s="112">
        <v>62</v>
      </c>
      <c r="B83" s="118"/>
      <c r="C83" s="126"/>
      <c r="D83" s="49">
        <v>398.1</v>
      </c>
      <c r="E83" s="126"/>
      <c r="F83" s="10" t="s">
        <v>333</v>
      </c>
      <c r="G83" s="58">
        <v>3</v>
      </c>
      <c r="H83" s="58">
        <v>40</v>
      </c>
      <c r="I83" s="68">
        <f>D83*100/(G83*H83*1000*1000)</f>
        <v>3.3175000000000001E-4</v>
      </c>
      <c r="J83" s="92">
        <f>'1'!C20</f>
        <v>0</v>
      </c>
      <c r="K83" s="45">
        <f t="shared" si="4"/>
        <v>0</v>
      </c>
    </row>
    <row r="84" spans="1:11" ht="18.600000000000001" customHeight="1">
      <c r="A84" s="71">
        <v>63</v>
      </c>
      <c r="B84" s="14" t="s">
        <v>91</v>
      </c>
      <c r="C84" s="12" t="s">
        <v>75</v>
      </c>
      <c r="D84" s="49">
        <v>452</v>
      </c>
      <c r="E84" s="10" t="s">
        <v>170</v>
      </c>
      <c r="F84" s="10" t="s">
        <v>23</v>
      </c>
      <c r="G84" s="58">
        <v>1</v>
      </c>
      <c r="H84" s="58">
        <v>52</v>
      </c>
      <c r="I84" s="68">
        <f>D84*100/(G84*H84*1000*1000)</f>
        <v>8.6923076923076928E-4</v>
      </c>
      <c r="J84" s="92">
        <f>'1'!C6</f>
        <v>0</v>
      </c>
      <c r="K84" s="45">
        <f t="shared" si="4"/>
        <v>0</v>
      </c>
    </row>
    <row r="85" spans="1:11" ht="25.5">
      <c r="A85" s="71">
        <v>62</v>
      </c>
      <c r="B85" s="11" t="s">
        <v>66</v>
      </c>
      <c r="C85" s="12"/>
      <c r="D85" s="49"/>
      <c r="E85" s="10" t="s">
        <v>171</v>
      </c>
      <c r="F85" s="13" t="s">
        <v>4</v>
      </c>
      <c r="G85" s="58"/>
      <c r="H85" s="58"/>
      <c r="I85" s="68">
        <v>1E-4</v>
      </c>
      <c r="J85" s="92"/>
      <c r="K85" s="45" t="str">
        <f t="shared" si="4"/>
        <v>ND</v>
      </c>
    </row>
    <row r="86" spans="1:11" ht="18.600000000000001" customHeight="1">
      <c r="A86" s="71">
        <v>65</v>
      </c>
      <c r="B86" s="14" t="s">
        <v>92</v>
      </c>
      <c r="C86" s="12" t="s">
        <v>90</v>
      </c>
      <c r="D86" s="49">
        <v>291.2</v>
      </c>
      <c r="E86" s="10" t="s">
        <v>172</v>
      </c>
      <c r="F86" s="10" t="s">
        <v>73</v>
      </c>
      <c r="G86" s="58">
        <v>1</v>
      </c>
      <c r="H86" s="58">
        <v>207.2</v>
      </c>
      <c r="I86" s="68">
        <f>D86*100/(G86*H86*1000*1000)</f>
        <v>1.4054054054054053E-4</v>
      </c>
      <c r="J86" s="92">
        <f>'1'!C7</f>
        <v>0</v>
      </c>
      <c r="K86" s="45">
        <f t="shared" si="4"/>
        <v>0</v>
      </c>
    </row>
    <row r="87" spans="1:11" ht="18.600000000000001" customHeight="1">
      <c r="A87" s="71">
        <v>66</v>
      </c>
      <c r="B87" s="14" t="s">
        <v>93</v>
      </c>
      <c r="C87" s="12" t="s">
        <v>89</v>
      </c>
      <c r="D87" s="49">
        <v>663.4</v>
      </c>
      <c r="E87" s="10" t="s">
        <v>173</v>
      </c>
      <c r="F87" s="10" t="s">
        <v>73</v>
      </c>
      <c r="G87" s="58">
        <v>1</v>
      </c>
      <c r="H87" s="58">
        <v>207.2</v>
      </c>
      <c r="I87" s="68">
        <f>D87*100/(G87*H87*1000*1000)</f>
        <v>3.2017374517374518E-4</v>
      </c>
      <c r="J87" s="92">
        <f>'1'!C7</f>
        <v>0</v>
      </c>
      <c r="K87" s="45">
        <f t="shared" si="4"/>
        <v>0</v>
      </c>
    </row>
    <row r="88" spans="1:11" ht="18.600000000000001" customHeight="1">
      <c r="A88" s="71">
        <v>67</v>
      </c>
      <c r="B88" s="14" t="s">
        <v>94</v>
      </c>
      <c r="C88" s="12" t="s">
        <v>88</v>
      </c>
      <c r="D88" s="49">
        <v>450.3</v>
      </c>
      <c r="E88" s="10" t="s">
        <v>174</v>
      </c>
      <c r="F88" s="10" t="s">
        <v>73</v>
      </c>
      <c r="G88" s="58">
        <v>1</v>
      </c>
      <c r="H88" s="58">
        <v>207.2</v>
      </c>
      <c r="I88" s="68">
        <f>D88*100/(G88*H88*1000*1000)</f>
        <v>2.1732625482625482E-4</v>
      </c>
      <c r="J88" s="92">
        <f>'1'!C7</f>
        <v>0</v>
      </c>
      <c r="K88" s="45">
        <f t="shared" si="4"/>
        <v>0</v>
      </c>
    </row>
    <row r="89" spans="1:11" ht="18.600000000000001" customHeight="1">
      <c r="A89" s="71">
        <v>66</v>
      </c>
      <c r="B89" s="11" t="s">
        <v>67</v>
      </c>
      <c r="C89" s="12"/>
      <c r="D89" s="10"/>
      <c r="E89" s="10" t="s">
        <v>175</v>
      </c>
      <c r="F89" s="13" t="s">
        <v>4</v>
      </c>
      <c r="G89" s="58"/>
      <c r="H89" s="58"/>
      <c r="I89" s="68">
        <v>1E-4</v>
      </c>
      <c r="J89" s="92"/>
      <c r="K89" s="45" t="str">
        <f t="shared" si="4"/>
        <v>ND</v>
      </c>
    </row>
    <row r="90" spans="1:11" ht="18.600000000000001" customHeight="1">
      <c r="A90" s="111">
        <v>69</v>
      </c>
      <c r="B90" s="117" t="s">
        <v>95</v>
      </c>
      <c r="C90" s="124" t="s">
        <v>74</v>
      </c>
      <c r="D90" s="49">
        <v>579</v>
      </c>
      <c r="E90" s="124" t="s">
        <v>176</v>
      </c>
      <c r="F90" s="10" t="s">
        <v>334</v>
      </c>
      <c r="G90" s="58">
        <v>1</v>
      </c>
      <c r="H90" s="58">
        <v>65.400000000000006</v>
      </c>
      <c r="I90" s="68">
        <f>D90*100/(G90*H90*1000*1000)</f>
        <v>8.853211009174311E-4</v>
      </c>
      <c r="J90" s="92">
        <f>'1'!C2</f>
        <v>0</v>
      </c>
      <c r="K90" s="45">
        <f t="shared" si="4"/>
        <v>0</v>
      </c>
    </row>
    <row r="91" spans="1:11" ht="129.75" customHeight="1">
      <c r="A91" s="112">
        <v>69</v>
      </c>
      <c r="B91" s="118"/>
      <c r="C91" s="126"/>
      <c r="D91" s="49">
        <v>579</v>
      </c>
      <c r="E91" s="126"/>
      <c r="F91" s="10" t="s">
        <v>335</v>
      </c>
      <c r="G91" s="58">
        <v>1</v>
      </c>
      <c r="H91" s="58">
        <v>52</v>
      </c>
      <c r="I91" s="68">
        <f>D91*100/(G91*H91*1000*1000)</f>
        <v>1.1134615384615384E-3</v>
      </c>
      <c r="J91" s="92">
        <f>'1'!C6</f>
        <v>0</v>
      </c>
      <c r="K91" s="45">
        <f t="shared" si="4"/>
        <v>0</v>
      </c>
    </row>
    <row r="92" spans="1:11" ht="18.600000000000001" customHeight="1">
      <c r="A92" s="71">
        <v>68</v>
      </c>
      <c r="B92" s="11" t="s">
        <v>69</v>
      </c>
      <c r="C92" s="12"/>
      <c r="D92" s="10"/>
      <c r="E92" s="21" t="s">
        <v>177</v>
      </c>
      <c r="F92" s="13" t="s">
        <v>4</v>
      </c>
      <c r="G92" s="58"/>
      <c r="H92" s="58"/>
      <c r="I92" s="68">
        <v>1E-4</v>
      </c>
      <c r="J92" s="92"/>
      <c r="K92" s="45" t="str">
        <f t="shared" si="4"/>
        <v>ND</v>
      </c>
    </row>
    <row r="93" spans="1:11" ht="25.5" customHeight="1">
      <c r="A93" s="111">
        <v>71</v>
      </c>
      <c r="B93" s="117" t="s">
        <v>582</v>
      </c>
      <c r="C93" s="124" t="s">
        <v>78</v>
      </c>
      <c r="D93" s="49">
        <v>418.9</v>
      </c>
      <c r="E93" s="124" t="s">
        <v>178</v>
      </c>
      <c r="F93" s="10" t="s">
        <v>336</v>
      </c>
      <c r="G93" s="58">
        <v>2</v>
      </c>
      <c r="H93" s="58">
        <v>65.400000000000006</v>
      </c>
      <c r="I93" s="68">
        <f t="shared" ref="I93:I105" si="6">D93*100/(G93*H93*1000*1000)</f>
        <v>3.2025993883792048E-4</v>
      </c>
      <c r="J93" s="92">
        <f>'1'!C2</f>
        <v>0</v>
      </c>
      <c r="K93" s="45">
        <f t="shared" si="4"/>
        <v>0</v>
      </c>
    </row>
    <row r="94" spans="1:11" ht="27" customHeight="1">
      <c r="A94" s="113">
        <v>71</v>
      </c>
      <c r="B94" s="144"/>
      <c r="C94" s="131"/>
      <c r="D94" s="49">
        <v>418.9</v>
      </c>
      <c r="E94" s="131"/>
      <c r="F94" s="10" t="s">
        <v>337</v>
      </c>
      <c r="G94" s="58">
        <v>2</v>
      </c>
      <c r="H94" s="58">
        <v>52</v>
      </c>
      <c r="I94" s="68">
        <f t="shared" si="6"/>
        <v>4.0278846153846154E-4</v>
      </c>
      <c r="J94" s="92">
        <f>'1'!C18</f>
        <v>0</v>
      </c>
      <c r="K94" s="45">
        <f t="shared" si="4"/>
        <v>0</v>
      </c>
    </row>
    <row r="95" spans="1:11" ht="87.75" customHeight="1">
      <c r="A95" s="112">
        <v>71</v>
      </c>
      <c r="B95" s="118"/>
      <c r="C95" s="126"/>
      <c r="D95" s="49">
        <v>418.9</v>
      </c>
      <c r="E95" s="126"/>
      <c r="F95" s="10" t="s">
        <v>338</v>
      </c>
      <c r="G95" s="58">
        <v>1</v>
      </c>
      <c r="H95" s="58">
        <v>39</v>
      </c>
      <c r="I95" s="68">
        <f t="shared" si="6"/>
        <v>1.0741025641025641E-3</v>
      </c>
      <c r="J95" s="92">
        <f>'1'!C6</f>
        <v>0</v>
      </c>
      <c r="K95" s="45">
        <f t="shared" si="4"/>
        <v>0</v>
      </c>
    </row>
    <row r="96" spans="1:11" ht="28.5" customHeight="1">
      <c r="A96" s="111">
        <v>72</v>
      </c>
      <c r="B96" s="117" t="s">
        <v>454</v>
      </c>
      <c r="C96" s="124" t="s">
        <v>72</v>
      </c>
      <c r="D96" s="49">
        <v>899.4</v>
      </c>
      <c r="E96" s="124" t="s">
        <v>179</v>
      </c>
      <c r="F96" s="10" t="s">
        <v>339</v>
      </c>
      <c r="G96" s="58">
        <v>3</v>
      </c>
      <c r="H96" s="58">
        <v>207.2</v>
      </c>
      <c r="I96" s="68">
        <f t="shared" si="6"/>
        <v>1.4469111969111971E-4</v>
      </c>
      <c r="J96" s="92">
        <f>'1'!C7</f>
        <v>0</v>
      </c>
      <c r="K96" s="45">
        <f t="shared" si="4"/>
        <v>0</v>
      </c>
    </row>
    <row r="97" spans="1:11" ht="48.75" customHeight="1">
      <c r="A97" s="112">
        <v>72</v>
      </c>
      <c r="B97" s="118"/>
      <c r="C97" s="126"/>
      <c r="D97" s="49">
        <v>899.4</v>
      </c>
      <c r="E97" s="126"/>
      <c r="F97" s="10" t="s">
        <v>340</v>
      </c>
      <c r="G97" s="58">
        <v>2</v>
      </c>
      <c r="H97" s="58">
        <v>74.92</v>
      </c>
      <c r="I97" s="68">
        <f t="shared" si="6"/>
        <v>6.0024025627335826E-4</v>
      </c>
      <c r="J97" s="92">
        <f>'1'!C4</f>
        <v>0</v>
      </c>
      <c r="K97" s="45">
        <f t="shared" si="4"/>
        <v>0</v>
      </c>
    </row>
    <row r="98" spans="1:11" ht="18.600000000000001" customHeight="1">
      <c r="A98" s="111">
        <v>28</v>
      </c>
      <c r="B98" s="138" t="s">
        <v>455</v>
      </c>
      <c r="C98" s="12" t="s">
        <v>96</v>
      </c>
      <c r="D98" s="49">
        <v>101.96</v>
      </c>
      <c r="E98" s="139" t="s">
        <v>37</v>
      </c>
      <c r="F98" s="10" t="s">
        <v>272</v>
      </c>
      <c r="G98" s="58">
        <f>2*0.35</f>
        <v>0.7</v>
      </c>
      <c r="H98" s="58">
        <v>26.98</v>
      </c>
      <c r="I98" s="68">
        <f t="shared" si="6"/>
        <v>5.398708037699883E-4</v>
      </c>
      <c r="J98" s="92">
        <f>'1'!C14</f>
        <v>0</v>
      </c>
      <c r="K98" s="45">
        <f t="shared" si="4"/>
        <v>0</v>
      </c>
    </row>
    <row r="99" spans="1:11" ht="18.600000000000001" customHeight="1">
      <c r="A99" s="113">
        <v>28</v>
      </c>
      <c r="B99" s="140"/>
      <c r="C99" s="12" t="s">
        <v>97</v>
      </c>
      <c r="D99" s="49">
        <v>60.08</v>
      </c>
      <c r="E99" s="141"/>
      <c r="F99" s="10" t="s">
        <v>273</v>
      </c>
      <c r="G99" s="58">
        <f>1*0.475</f>
        <v>0.47499999999999998</v>
      </c>
      <c r="H99" s="58">
        <v>28.09</v>
      </c>
      <c r="I99" s="68">
        <f t="shared" si="6"/>
        <v>4.5028198834573091E-4</v>
      </c>
      <c r="J99" s="92">
        <f>'1'!C9</f>
        <v>0</v>
      </c>
      <c r="K99" s="45">
        <f t="shared" si="4"/>
        <v>0</v>
      </c>
    </row>
    <row r="100" spans="1:11" ht="18.600000000000001" customHeight="1">
      <c r="A100" s="113">
        <v>28</v>
      </c>
      <c r="B100" s="140"/>
      <c r="C100" s="12" t="s">
        <v>98</v>
      </c>
      <c r="D100" s="49">
        <v>123.22</v>
      </c>
      <c r="E100" s="141"/>
      <c r="F100" s="10" t="s">
        <v>112</v>
      </c>
      <c r="G100" s="58">
        <f>1*0.15</f>
        <v>0.15</v>
      </c>
      <c r="H100" s="58">
        <v>91.22</v>
      </c>
      <c r="I100" s="68">
        <f t="shared" si="6"/>
        <v>9.0053350873346488E-4</v>
      </c>
      <c r="J100" s="92">
        <f>'1'!C13</f>
        <v>0</v>
      </c>
      <c r="K100" s="45">
        <f t="shared" si="4"/>
        <v>0</v>
      </c>
    </row>
    <row r="101" spans="1:11" ht="18.600000000000001" customHeight="1">
      <c r="A101" s="113">
        <v>28</v>
      </c>
      <c r="B101" s="140"/>
      <c r="C101" s="12" t="s">
        <v>79</v>
      </c>
      <c r="D101" s="49">
        <v>62</v>
      </c>
      <c r="E101" s="141"/>
      <c r="F101" s="10" t="s">
        <v>84</v>
      </c>
      <c r="G101" s="58">
        <f>2*0.18</f>
        <v>0.36</v>
      </c>
      <c r="H101" s="58">
        <v>23</v>
      </c>
      <c r="I101" s="68">
        <f t="shared" si="6"/>
        <v>7.4879227053140096E-4</v>
      </c>
      <c r="J101" s="92">
        <f>'1'!C17</f>
        <v>0</v>
      </c>
      <c r="K101" s="45">
        <f t="shared" si="4"/>
        <v>0</v>
      </c>
    </row>
    <row r="102" spans="1:11" ht="18.600000000000001" customHeight="1">
      <c r="A102" s="113">
        <v>28</v>
      </c>
      <c r="B102" s="140"/>
      <c r="C102" s="12" t="s">
        <v>80</v>
      </c>
      <c r="D102" s="49">
        <v>94</v>
      </c>
      <c r="E102" s="141"/>
      <c r="F102" s="10" t="s">
        <v>85</v>
      </c>
      <c r="G102" s="58">
        <f>2*0.18</f>
        <v>0.36</v>
      </c>
      <c r="H102" s="58">
        <v>39</v>
      </c>
      <c r="I102" s="68">
        <f t="shared" si="6"/>
        <v>6.6951566951566955E-4</v>
      </c>
      <c r="J102" s="92">
        <f>'1'!C18</f>
        <v>0</v>
      </c>
      <c r="K102" s="45">
        <f t="shared" si="4"/>
        <v>0</v>
      </c>
    </row>
    <row r="103" spans="1:11" ht="18.600000000000001" customHeight="1">
      <c r="A103" s="113">
        <v>28</v>
      </c>
      <c r="B103" s="140"/>
      <c r="C103" s="12" t="s">
        <v>81</v>
      </c>
      <c r="D103" s="49">
        <v>56</v>
      </c>
      <c r="E103" s="141"/>
      <c r="F103" s="10" t="s">
        <v>77</v>
      </c>
      <c r="G103" s="58">
        <v>0.18</v>
      </c>
      <c r="H103" s="58">
        <v>40</v>
      </c>
      <c r="I103" s="68">
        <f t="shared" si="6"/>
        <v>7.7777777777777784E-4</v>
      </c>
      <c r="J103" s="92">
        <f>'1'!C20</f>
        <v>0</v>
      </c>
      <c r="K103" s="45">
        <f t="shared" si="4"/>
        <v>0</v>
      </c>
    </row>
    <row r="104" spans="1:11" ht="18.600000000000001" customHeight="1">
      <c r="A104" s="113">
        <v>28</v>
      </c>
      <c r="B104" s="140"/>
      <c r="C104" s="12" t="s">
        <v>82</v>
      </c>
      <c r="D104" s="49">
        <v>40</v>
      </c>
      <c r="E104" s="141"/>
      <c r="F104" s="10" t="s">
        <v>86</v>
      </c>
      <c r="G104" s="58">
        <v>0.18</v>
      </c>
      <c r="H104" s="58">
        <v>24</v>
      </c>
      <c r="I104" s="68">
        <f t="shared" si="6"/>
        <v>9.2592592592592596E-4</v>
      </c>
      <c r="J104" s="92" t="e">
        <f>'1'!#REF!</f>
        <v>#REF!</v>
      </c>
      <c r="K104" s="45" t="e">
        <f t="shared" si="4"/>
        <v>#REF!</v>
      </c>
    </row>
    <row r="105" spans="1:11" ht="126" customHeight="1">
      <c r="A105" s="112">
        <v>28</v>
      </c>
      <c r="B105" s="142"/>
      <c r="C105" s="12" t="s">
        <v>83</v>
      </c>
      <c r="D105" s="49">
        <v>153</v>
      </c>
      <c r="E105" s="143"/>
      <c r="F105" s="10" t="s">
        <v>87</v>
      </c>
      <c r="G105" s="58">
        <v>0.18</v>
      </c>
      <c r="H105" s="58">
        <v>137</v>
      </c>
      <c r="I105" s="68">
        <f t="shared" si="6"/>
        <v>6.2043795620437962E-4</v>
      </c>
      <c r="J105" s="92">
        <f>'1'!C10</f>
        <v>0</v>
      </c>
      <c r="K105" s="45">
        <f t="shared" si="4"/>
        <v>0</v>
      </c>
    </row>
    <row r="106" spans="1:11" ht="25.5">
      <c r="A106" s="112">
        <v>72</v>
      </c>
      <c r="B106" s="19" t="s">
        <v>456</v>
      </c>
      <c r="C106" s="12" t="s">
        <v>313</v>
      </c>
      <c r="D106" s="10"/>
      <c r="E106" s="10" t="s">
        <v>180</v>
      </c>
      <c r="F106" s="13" t="s">
        <v>4</v>
      </c>
      <c r="G106" s="58"/>
      <c r="H106" s="58"/>
      <c r="I106" s="68">
        <v>1E-4</v>
      </c>
      <c r="J106" s="92"/>
      <c r="K106" s="45" t="str">
        <f t="shared" si="4"/>
        <v>ND</v>
      </c>
    </row>
    <row r="107" spans="1:11" ht="25.5">
      <c r="A107" s="112">
        <v>73</v>
      </c>
      <c r="B107" s="19" t="s">
        <v>457</v>
      </c>
      <c r="C107" s="12" t="s">
        <v>314</v>
      </c>
      <c r="D107" s="10"/>
      <c r="E107" s="10" t="s">
        <v>181</v>
      </c>
      <c r="F107" s="13" t="s">
        <v>4</v>
      </c>
      <c r="G107" s="58"/>
      <c r="H107" s="58"/>
      <c r="I107" s="68">
        <v>1E-4</v>
      </c>
      <c r="J107" s="92"/>
      <c r="K107" s="45" t="str">
        <f t="shared" si="4"/>
        <v>ND</v>
      </c>
    </row>
    <row r="108" spans="1:11" ht="27">
      <c r="A108" s="112">
        <v>74</v>
      </c>
      <c r="B108" s="19" t="s">
        <v>113</v>
      </c>
      <c r="C108" s="12" t="s">
        <v>315</v>
      </c>
      <c r="D108" s="10"/>
      <c r="E108" s="10" t="s">
        <v>184</v>
      </c>
      <c r="F108" s="13" t="s">
        <v>4</v>
      </c>
      <c r="G108" s="58"/>
      <c r="H108" s="58"/>
      <c r="I108" s="68">
        <v>1E-4</v>
      </c>
      <c r="J108" s="92"/>
      <c r="K108" s="45" t="str">
        <f t="shared" si="4"/>
        <v>ND</v>
      </c>
    </row>
    <row r="109" spans="1:11" ht="25.5">
      <c r="A109" s="71">
        <v>75</v>
      </c>
      <c r="B109" s="33" t="s">
        <v>458</v>
      </c>
      <c r="C109" s="12" t="s">
        <v>316</v>
      </c>
      <c r="D109" s="10"/>
      <c r="E109" s="10" t="s">
        <v>182</v>
      </c>
      <c r="F109" s="13" t="s">
        <v>4</v>
      </c>
      <c r="G109" s="58"/>
      <c r="H109" s="58"/>
      <c r="I109" s="68">
        <v>1E-4</v>
      </c>
      <c r="J109" s="92"/>
      <c r="K109" s="45" t="str">
        <f t="shared" si="4"/>
        <v>ND</v>
      </c>
    </row>
    <row r="110" spans="1:11" ht="39.75">
      <c r="A110" s="112">
        <v>76</v>
      </c>
      <c r="B110" s="19" t="s">
        <v>207</v>
      </c>
      <c r="C110" s="12" t="s">
        <v>317</v>
      </c>
      <c r="D110" s="10"/>
      <c r="E110" s="10" t="s">
        <v>183</v>
      </c>
      <c r="F110" s="13" t="s">
        <v>4</v>
      </c>
      <c r="G110" s="58"/>
      <c r="H110" s="58"/>
      <c r="I110" s="68">
        <v>1E-4</v>
      </c>
      <c r="J110" s="92"/>
      <c r="K110" s="45" t="str">
        <f t="shared" si="4"/>
        <v>ND</v>
      </c>
    </row>
    <row r="111" spans="1:11" ht="52.5">
      <c r="A111" s="112">
        <v>77</v>
      </c>
      <c r="B111" s="19" t="s">
        <v>114</v>
      </c>
      <c r="C111" s="12" t="s">
        <v>318</v>
      </c>
      <c r="D111" s="10"/>
      <c r="E111" s="10" t="s">
        <v>185</v>
      </c>
      <c r="F111" s="13" t="s">
        <v>4</v>
      </c>
      <c r="G111" s="58"/>
      <c r="H111" s="58"/>
      <c r="I111" s="68">
        <v>1E-4</v>
      </c>
      <c r="J111" s="92"/>
      <c r="K111" s="45" t="str">
        <f t="shared" si="4"/>
        <v>ND</v>
      </c>
    </row>
    <row r="112" spans="1:11" ht="18.600000000000001" customHeight="1">
      <c r="A112" s="112">
        <v>74</v>
      </c>
      <c r="B112" s="108" t="s">
        <v>423</v>
      </c>
      <c r="C112" s="12" t="s">
        <v>99</v>
      </c>
      <c r="D112" s="58">
        <v>69.62</v>
      </c>
      <c r="E112" s="10" t="s">
        <v>186</v>
      </c>
      <c r="F112" s="10" t="s">
        <v>115</v>
      </c>
      <c r="G112" s="58">
        <v>2</v>
      </c>
      <c r="H112" s="58">
        <v>10.81</v>
      </c>
      <c r="I112" s="68">
        <f>D112*100/(G112*H112*1000*1000)</f>
        <v>3.2201665124884365E-4</v>
      </c>
      <c r="J112" s="92">
        <f>'1'!C3</f>
        <v>0</v>
      </c>
      <c r="K112" s="45">
        <f t="shared" si="4"/>
        <v>0</v>
      </c>
    </row>
    <row r="113" spans="1:11" ht="18.600000000000001" customHeight="1">
      <c r="A113" s="71">
        <v>76</v>
      </c>
      <c r="B113" s="14" t="s">
        <v>459</v>
      </c>
      <c r="C113" s="12" t="s">
        <v>100</v>
      </c>
      <c r="D113" s="58">
        <v>397.4</v>
      </c>
      <c r="E113" s="21" t="s">
        <v>188</v>
      </c>
      <c r="F113" s="10" t="s">
        <v>116</v>
      </c>
      <c r="G113" s="58">
        <v>1</v>
      </c>
      <c r="H113" s="65">
        <v>207.2</v>
      </c>
      <c r="I113" s="68">
        <f>D113*100/(G113*H113*1000*1000)</f>
        <v>1.9179536679536679E-4</v>
      </c>
      <c r="J113" s="92">
        <f>'1'!C7</f>
        <v>0</v>
      </c>
      <c r="K113" s="45">
        <f t="shared" si="4"/>
        <v>0</v>
      </c>
    </row>
    <row r="114" spans="1:11" ht="18.600000000000001" customHeight="1">
      <c r="A114" s="71">
        <v>80</v>
      </c>
      <c r="B114" s="20" t="s">
        <v>460</v>
      </c>
      <c r="C114" s="12"/>
      <c r="D114" s="10"/>
      <c r="E114" s="21" t="s">
        <v>187</v>
      </c>
      <c r="F114" s="13" t="s">
        <v>4</v>
      </c>
      <c r="G114" s="58"/>
      <c r="H114" s="58"/>
      <c r="I114" s="68">
        <v>1E-4</v>
      </c>
      <c r="J114" s="92"/>
      <c r="K114" s="45" t="str">
        <f t="shared" si="4"/>
        <v>ND</v>
      </c>
    </row>
    <row r="115" spans="1:11" ht="25.5">
      <c r="A115" s="71">
        <v>81</v>
      </c>
      <c r="B115" s="20" t="s">
        <v>101</v>
      </c>
      <c r="C115" s="12"/>
      <c r="D115" s="10"/>
      <c r="E115" s="10" t="s">
        <v>189</v>
      </c>
      <c r="F115" s="13" t="s">
        <v>4</v>
      </c>
      <c r="G115" s="58"/>
      <c r="H115" s="58"/>
      <c r="I115" s="68">
        <v>1E-4</v>
      </c>
      <c r="J115" s="92"/>
      <c r="K115" s="45" t="str">
        <f t="shared" si="4"/>
        <v>ND</v>
      </c>
    </row>
    <row r="116" spans="1:11" ht="25.5">
      <c r="A116" s="71">
        <v>82</v>
      </c>
      <c r="B116" s="20" t="s">
        <v>461</v>
      </c>
      <c r="C116" s="12"/>
      <c r="D116" s="10"/>
      <c r="E116" s="10" t="s">
        <v>190</v>
      </c>
      <c r="F116" s="13" t="s">
        <v>4</v>
      </c>
      <c r="G116" s="58"/>
      <c r="H116" s="58"/>
      <c r="I116" s="68">
        <v>1E-4</v>
      </c>
      <c r="J116" s="92"/>
      <c r="K116" s="45" t="str">
        <f t="shared" si="4"/>
        <v>ND</v>
      </c>
    </row>
    <row r="117" spans="1:11" ht="39.75">
      <c r="A117" s="71">
        <v>83</v>
      </c>
      <c r="B117" s="20" t="s">
        <v>117</v>
      </c>
      <c r="C117" s="12"/>
      <c r="D117" s="10"/>
      <c r="E117" s="10" t="s">
        <v>192</v>
      </c>
      <c r="F117" s="13" t="s">
        <v>4</v>
      </c>
      <c r="G117" s="58"/>
      <c r="H117" s="58"/>
      <c r="I117" s="68">
        <v>1E-4</v>
      </c>
      <c r="J117" s="92"/>
      <c r="K117" s="45" t="str">
        <f t="shared" si="4"/>
        <v>ND</v>
      </c>
    </row>
    <row r="118" spans="1:11" ht="25.5">
      <c r="A118" s="71">
        <v>84</v>
      </c>
      <c r="B118" s="20" t="s">
        <v>462</v>
      </c>
      <c r="C118" s="12"/>
      <c r="D118" s="10"/>
      <c r="E118" s="10" t="s">
        <v>191</v>
      </c>
      <c r="F118" s="13" t="s">
        <v>4</v>
      </c>
      <c r="G118" s="58"/>
      <c r="H118" s="58"/>
      <c r="I118" s="68">
        <v>1E-4</v>
      </c>
      <c r="J118" s="92"/>
      <c r="K118" s="45" t="str">
        <f t="shared" si="4"/>
        <v>ND</v>
      </c>
    </row>
    <row r="119" spans="1:11" ht="18.600000000000001" customHeight="1">
      <c r="A119" s="71">
        <v>85</v>
      </c>
      <c r="B119" s="12" t="s">
        <v>219</v>
      </c>
      <c r="C119" s="12" t="s">
        <v>220</v>
      </c>
      <c r="D119" s="10"/>
      <c r="E119" s="10" t="s">
        <v>224</v>
      </c>
      <c r="F119" s="13" t="s">
        <v>4</v>
      </c>
      <c r="G119" s="58"/>
      <c r="H119" s="58"/>
      <c r="I119" s="68">
        <v>1E-4</v>
      </c>
      <c r="J119" s="92"/>
      <c r="K119" s="45" t="str">
        <f t="shared" si="4"/>
        <v>ND</v>
      </c>
    </row>
    <row r="120" spans="1:11" ht="18.600000000000001" customHeight="1">
      <c r="A120" s="71">
        <v>86</v>
      </c>
      <c r="B120" s="12" t="s">
        <v>463</v>
      </c>
      <c r="C120" s="12" t="s">
        <v>221</v>
      </c>
      <c r="D120" s="10"/>
      <c r="E120" s="10" t="s">
        <v>225</v>
      </c>
      <c r="F120" s="13" t="s">
        <v>4</v>
      </c>
      <c r="G120" s="58"/>
      <c r="H120" s="58"/>
      <c r="I120" s="68">
        <v>1E-4</v>
      </c>
      <c r="J120" s="92"/>
      <c r="K120" s="45" t="str">
        <f t="shared" si="4"/>
        <v>ND</v>
      </c>
    </row>
    <row r="121" spans="1:11" ht="18.600000000000001" customHeight="1">
      <c r="A121" s="71">
        <v>87</v>
      </c>
      <c r="B121" s="12" t="s">
        <v>464</v>
      </c>
      <c r="C121" s="12" t="s">
        <v>222</v>
      </c>
      <c r="D121" s="10"/>
      <c r="E121" s="10" t="s">
        <v>226</v>
      </c>
      <c r="F121" s="13" t="s">
        <v>4</v>
      </c>
      <c r="G121" s="58"/>
      <c r="H121" s="58"/>
      <c r="I121" s="68">
        <v>1E-4</v>
      </c>
      <c r="J121" s="92"/>
      <c r="K121" s="45" t="str">
        <f t="shared" si="4"/>
        <v>ND</v>
      </c>
    </row>
    <row r="122" spans="1:11" ht="18.600000000000001" customHeight="1">
      <c r="A122" s="111">
        <v>88</v>
      </c>
      <c r="B122" s="12" t="s">
        <v>217</v>
      </c>
      <c r="C122" s="24" t="s">
        <v>218</v>
      </c>
      <c r="D122" s="10"/>
      <c r="E122" s="109" t="s">
        <v>227</v>
      </c>
      <c r="F122" s="13" t="s">
        <v>4</v>
      </c>
      <c r="G122" s="58"/>
      <c r="H122" s="58"/>
      <c r="I122" s="68">
        <v>1E-4</v>
      </c>
      <c r="J122" s="92"/>
      <c r="K122" s="45" t="str">
        <f t="shared" si="4"/>
        <v>ND</v>
      </c>
    </row>
    <row r="123" spans="1:11" ht="18.600000000000001" customHeight="1">
      <c r="A123" s="71">
        <v>89</v>
      </c>
      <c r="B123" s="25" t="s">
        <v>465</v>
      </c>
      <c r="C123" s="24" t="s">
        <v>223</v>
      </c>
      <c r="D123" s="10"/>
      <c r="E123" s="109" t="s">
        <v>228</v>
      </c>
      <c r="F123" s="13" t="s">
        <v>4</v>
      </c>
      <c r="G123" s="58"/>
      <c r="H123" s="58"/>
      <c r="I123" s="68">
        <v>1E-4</v>
      </c>
      <c r="J123" s="92"/>
      <c r="K123" s="45" t="str">
        <f t="shared" si="4"/>
        <v>ND</v>
      </c>
    </row>
    <row r="124" spans="1:11" ht="38.25">
      <c r="A124" s="71">
        <v>90</v>
      </c>
      <c r="B124" s="20" t="s">
        <v>466</v>
      </c>
      <c r="C124" s="12" t="s">
        <v>230</v>
      </c>
      <c r="D124" s="10"/>
      <c r="E124" s="13" t="s">
        <v>4</v>
      </c>
      <c r="F124" s="13" t="s">
        <v>4</v>
      </c>
      <c r="G124" s="58"/>
      <c r="H124" s="58"/>
      <c r="I124" s="68">
        <v>1E-4</v>
      </c>
      <c r="J124" s="92"/>
      <c r="K124" s="45" t="str">
        <f t="shared" si="4"/>
        <v>ND</v>
      </c>
    </row>
    <row r="125" spans="1:11" ht="128.25" customHeight="1">
      <c r="A125" s="71">
        <v>91</v>
      </c>
      <c r="B125" s="63" t="s">
        <v>467</v>
      </c>
      <c r="C125" s="12" t="s">
        <v>231</v>
      </c>
      <c r="D125" s="10"/>
      <c r="E125" s="13" t="s">
        <v>4</v>
      </c>
      <c r="F125" s="13" t="s">
        <v>4</v>
      </c>
      <c r="G125" s="58"/>
      <c r="H125" s="58"/>
      <c r="I125" s="68">
        <v>1E-4</v>
      </c>
      <c r="J125" s="92"/>
      <c r="K125" s="45" t="str">
        <f t="shared" si="4"/>
        <v>ND</v>
      </c>
    </row>
    <row r="126" spans="1:11" ht="25.5">
      <c r="A126" s="71">
        <v>92</v>
      </c>
      <c r="B126" s="20" t="s">
        <v>468</v>
      </c>
      <c r="C126" s="12" t="s">
        <v>319</v>
      </c>
      <c r="D126" s="10"/>
      <c r="E126" s="10" t="s">
        <v>232</v>
      </c>
      <c r="F126" s="13" t="s">
        <v>4</v>
      </c>
      <c r="G126" s="58"/>
      <c r="H126" s="58"/>
      <c r="I126" s="68">
        <v>1E-4</v>
      </c>
      <c r="J126" s="92"/>
      <c r="K126" s="45" t="str">
        <f t="shared" si="4"/>
        <v>ND</v>
      </c>
    </row>
    <row r="127" spans="1:11" ht="25.5">
      <c r="A127" s="71">
        <v>93</v>
      </c>
      <c r="B127" s="20" t="s">
        <v>469</v>
      </c>
      <c r="C127" s="12" t="s">
        <v>233</v>
      </c>
      <c r="D127" s="10"/>
      <c r="E127" s="10" t="s">
        <v>234</v>
      </c>
      <c r="F127" s="13" t="s">
        <v>4</v>
      </c>
      <c r="G127" s="58"/>
      <c r="H127" s="58"/>
      <c r="I127" s="68">
        <v>1E-4</v>
      </c>
      <c r="J127" s="92"/>
      <c r="K127" s="45" t="str">
        <f t="shared" si="4"/>
        <v>ND</v>
      </c>
    </row>
    <row r="128" spans="1:11" ht="51">
      <c r="A128" s="71">
        <v>94</v>
      </c>
      <c r="B128" s="20" t="s">
        <v>434</v>
      </c>
      <c r="C128" s="12" t="s">
        <v>215</v>
      </c>
      <c r="D128" s="10"/>
      <c r="E128" s="18" t="s">
        <v>216</v>
      </c>
      <c r="F128" s="13" t="s">
        <v>4</v>
      </c>
      <c r="G128" s="58"/>
      <c r="H128" s="58"/>
      <c r="I128" s="68">
        <v>1E-4</v>
      </c>
      <c r="J128" s="92"/>
      <c r="K128" s="45" t="str">
        <f t="shared" si="4"/>
        <v>ND</v>
      </c>
    </row>
    <row r="129" spans="1:11" ht="18.600000000000001" customHeight="1">
      <c r="A129" s="111">
        <v>95</v>
      </c>
      <c r="B129" s="30" t="s">
        <v>235</v>
      </c>
      <c r="C129" s="24" t="s">
        <v>236</v>
      </c>
      <c r="D129" s="10"/>
      <c r="E129" s="115" t="s">
        <v>237</v>
      </c>
      <c r="F129" s="13" t="s">
        <v>4</v>
      </c>
      <c r="G129" s="58"/>
      <c r="H129" s="58"/>
      <c r="I129" s="68">
        <v>1E-4</v>
      </c>
      <c r="J129" s="92"/>
      <c r="K129" s="45" t="str">
        <f t="shared" si="4"/>
        <v>ND</v>
      </c>
    </row>
    <row r="130" spans="1:11" ht="25.5">
      <c r="A130" s="71">
        <v>96</v>
      </c>
      <c r="B130" s="20" t="s">
        <v>470</v>
      </c>
      <c r="C130" s="26" t="s">
        <v>4</v>
      </c>
      <c r="D130" s="10"/>
      <c r="E130" s="10" t="s">
        <v>238</v>
      </c>
      <c r="F130" s="13" t="s">
        <v>4</v>
      </c>
      <c r="G130" s="58"/>
      <c r="H130" s="58"/>
      <c r="I130" s="68">
        <v>1E-4</v>
      </c>
      <c r="J130" s="92"/>
      <c r="K130" s="45" t="str">
        <f t="shared" si="4"/>
        <v>ND</v>
      </c>
    </row>
    <row r="131" spans="1:11" ht="18.600000000000001" customHeight="1">
      <c r="A131" s="111">
        <v>97</v>
      </c>
      <c r="B131" s="23" t="s">
        <v>471</v>
      </c>
      <c r="C131" s="24" t="s">
        <v>239</v>
      </c>
      <c r="D131" s="10"/>
      <c r="E131" s="109" t="s">
        <v>240</v>
      </c>
      <c r="F131" s="13" t="s">
        <v>4</v>
      </c>
      <c r="G131" s="58"/>
      <c r="H131" s="58"/>
      <c r="I131" s="68">
        <v>1E-4</v>
      </c>
      <c r="J131" s="92"/>
      <c r="K131" s="45" t="str">
        <f t="shared" si="4"/>
        <v>ND</v>
      </c>
    </row>
    <row r="132" spans="1:11" ht="18.600000000000001" customHeight="1">
      <c r="A132" s="111">
        <v>98</v>
      </c>
      <c r="B132" s="20" t="s">
        <v>472</v>
      </c>
      <c r="C132" s="27" t="s">
        <v>4</v>
      </c>
      <c r="D132" s="10"/>
      <c r="E132" s="28" t="s">
        <v>4</v>
      </c>
      <c r="F132" s="13" t="s">
        <v>4</v>
      </c>
      <c r="G132" s="58"/>
      <c r="H132" s="58"/>
      <c r="I132" s="68">
        <v>1E-4</v>
      </c>
      <c r="J132" s="92"/>
      <c r="K132" s="45" t="str">
        <f t="shared" si="4"/>
        <v>ND</v>
      </c>
    </row>
    <row r="133" spans="1:11" ht="18.600000000000001" customHeight="1">
      <c r="A133" s="111">
        <v>99</v>
      </c>
      <c r="B133" s="31" t="s">
        <v>241</v>
      </c>
      <c r="C133" s="24" t="s">
        <v>242</v>
      </c>
      <c r="D133" s="10"/>
      <c r="E133" s="109" t="s">
        <v>243</v>
      </c>
      <c r="F133" s="13" t="s">
        <v>4</v>
      </c>
      <c r="G133" s="58"/>
      <c r="H133" s="58"/>
      <c r="I133" s="68">
        <v>1E-4</v>
      </c>
      <c r="J133" s="92"/>
      <c r="K133" s="45" t="str">
        <f t="shared" si="4"/>
        <v>ND</v>
      </c>
    </row>
    <row r="134" spans="1:11" ht="18.600000000000001" customHeight="1">
      <c r="A134" s="111">
        <v>100</v>
      </c>
      <c r="B134" s="33" t="s">
        <v>375</v>
      </c>
      <c r="C134" s="24" t="s">
        <v>244</v>
      </c>
      <c r="D134" s="10"/>
      <c r="E134" s="116" t="s">
        <v>320</v>
      </c>
      <c r="F134" s="13" t="s">
        <v>4</v>
      </c>
      <c r="G134" s="58"/>
      <c r="H134" s="58"/>
      <c r="I134" s="68">
        <v>1E-4</v>
      </c>
      <c r="J134" s="92"/>
      <c r="K134" s="45" t="str">
        <f t="shared" ref="K134:K197" si="7">IF(J134="","ND",J134*I134)</f>
        <v>ND</v>
      </c>
    </row>
    <row r="135" spans="1:11" ht="18.600000000000001" customHeight="1">
      <c r="A135" s="71">
        <v>101</v>
      </c>
      <c r="B135" s="33" t="s">
        <v>473</v>
      </c>
      <c r="C135" s="109" t="s">
        <v>245</v>
      </c>
      <c r="D135" s="53">
        <v>303.83</v>
      </c>
      <c r="E135" s="109" t="s">
        <v>246</v>
      </c>
      <c r="F135" s="13" t="s">
        <v>4</v>
      </c>
      <c r="G135" s="111"/>
      <c r="H135" s="60"/>
      <c r="I135" s="68">
        <v>1E-4</v>
      </c>
      <c r="J135" s="92"/>
      <c r="K135" s="45" t="str">
        <f t="shared" si="7"/>
        <v>ND</v>
      </c>
    </row>
    <row r="136" spans="1:11" ht="18.600000000000001" customHeight="1">
      <c r="A136" s="112">
        <v>102</v>
      </c>
      <c r="B136" s="95" t="s">
        <v>474</v>
      </c>
      <c r="C136" s="12" t="s">
        <v>247</v>
      </c>
      <c r="D136" s="49">
        <v>283.25</v>
      </c>
      <c r="E136" s="10" t="s">
        <v>248</v>
      </c>
      <c r="F136" s="10" t="s">
        <v>116</v>
      </c>
      <c r="G136" s="58">
        <v>1</v>
      </c>
      <c r="H136" s="58">
        <v>207.2</v>
      </c>
      <c r="I136" s="68">
        <f>D136*100/(G136*H136*1000*1000)</f>
        <v>1.3670366795366794E-4</v>
      </c>
      <c r="J136" s="92">
        <f>'1'!C7</f>
        <v>0</v>
      </c>
      <c r="K136" s="45">
        <f t="shared" si="7"/>
        <v>0</v>
      </c>
    </row>
    <row r="137" spans="1:11" ht="25.5" customHeight="1">
      <c r="A137" s="112">
        <v>103</v>
      </c>
      <c r="B137" s="95" t="s">
        <v>475</v>
      </c>
      <c r="C137" s="12" t="s">
        <v>249</v>
      </c>
      <c r="D137" s="49">
        <v>775.6</v>
      </c>
      <c r="E137" s="10" t="s">
        <v>250</v>
      </c>
      <c r="F137" s="10" t="s">
        <v>116</v>
      </c>
      <c r="G137" s="58">
        <v>3</v>
      </c>
      <c r="H137" s="58">
        <v>207.2</v>
      </c>
      <c r="I137" s="68">
        <f>D137*100/(G137*H137*1000*1000)</f>
        <v>1.2477477477477479E-4</v>
      </c>
      <c r="J137" s="92">
        <f>'1'!C7</f>
        <v>0</v>
      </c>
      <c r="K137" s="45">
        <f t="shared" si="7"/>
        <v>0</v>
      </c>
    </row>
    <row r="138" spans="1:11" ht="18.600000000000001" customHeight="1">
      <c r="A138" s="71">
        <v>104</v>
      </c>
      <c r="B138" s="29" t="s">
        <v>435</v>
      </c>
      <c r="C138" s="24" t="s">
        <v>251</v>
      </c>
      <c r="D138" s="49">
        <v>526.46</v>
      </c>
      <c r="E138" s="109" t="s">
        <v>252</v>
      </c>
      <c r="F138" s="10" t="s">
        <v>213</v>
      </c>
      <c r="G138" s="58">
        <v>2</v>
      </c>
      <c r="H138" s="58">
        <v>207.2</v>
      </c>
      <c r="I138" s="68">
        <f>D138*100/(G138*H138*1000*1000)</f>
        <v>1.2704150579150578E-4</v>
      </c>
      <c r="J138" s="92">
        <f>'1'!C7</f>
        <v>0</v>
      </c>
      <c r="K138" s="45">
        <f t="shared" si="7"/>
        <v>0</v>
      </c>
    </row>
    <row r="139" spans="1:11" ht="25.5">
      <c r="A139" s="71">
        <v>105</v>
      </c>
      <c r="B139" s="94" t="s">
        <v>476</v>
      </c>
      <c r="C139" s="24" t="s">
        <v>253</v>
      </c>
      <c r="D139" s="49">
        <v>817.6</v>
      </c>
      <c r="E139" s="109" t="s">
        <v>254</v>
      </c>
      <c r="F139" s="10" t="s">
        <v>213</v>
      </c>
      <c r="G139" s="58">
        <v>3</v>
      </c>
      <c r="H139" s="58">
        <v>207.2</v>
      </c>
      <c r="I139" s="68">
        <f>D139*100/(G139*H139*1000*1000)</f>
        <v>1.3153153153153157E-4</v>
      </c>
      <c r="J139" s="92">
        <f>'1'!C7</f>
        <v>0</v>
      </c>
      <c r="K139" s="45">
        <f t="shared" si="7"/>
        <v>0</v>
      </c>
    </row>
    <row r="140" spans="1:11" ht="18.600000000000001" customHeight="1">
      <c r="A140" s="113">
        <v>106</v>
      </c>
      <c r="B140" s="114" t="s">
        <v>477</v>
      </c>
      <c r="C140" s="24" t="s">
        <v>255</v>
      </c>
      <c r="D140" s="49">
        <v>1315.6</v>
      </c>
      <c r="E140" s="10" t="s">
        <v>256</v>
      </c>
      <c r="F140" s="10" t="s">
        <v>213</v>
      </c>
      <c r="G140" s="58">
        <v>3</v>
      </c>
      <c r="H140" s="58">
        <v>207.2</v>
      </c>
      <c r="I140" s="68">
        <f>D140*100/(G140*H140*1000*1000)</f>
        <v>2.1164736164736169E-4</v>
      </c>
      <c r="J140" s="92">
        <f>'1'!C7</f>
        <v>0</v>
      </c>
      <c r="K140" s="45">
        <f t="shared" si="7"/>
        <v>0</v>
      </c>
    </row>
    <row r="141" spans="1:11" ht="54.75" customHeight="1">
      <c r="A141" s="71">
        <v>107</v>
      </c>
      <c r="B141" s="32" t="s">
        <v>478</v>
      </c>
      <c r="C141" s="26" t="s">
        <v>4</v>
      </c>
      <c r="D141" s="49">
        <v>745.2</v>
      </c>
      <c r="E141" s="10" t="s">
        <v>257</v>
      </c>
      <c r="F141" s="10" t="s">
        <v>327</v>
      </c>
      <c r="G141" s="58">
        <v>1</v>
      </c>
      <c r="H141" s="58">
        <v>207.2</v>
      </c>
      <c r="I141" s="68">
        <f t="shared" ref="I141:I143" si="8">D141*100/(G141*H141*1000*1000)</f>
        <v>3.5965250965250967E-4</v>
      </c>
      <c r="J141" s="92">
        <f>'1'!C7</f>
        <v>0</v>
      </c>
      <c r="K141" s="45">
        <f t="shared" si="7"/>
        <v>0</v>
      </c>
    </row>
    <row r="142" spans="1:11" ht="18.600000000000001" customHeight="1">
      <c r="A142" s="111">
        <v>108</v>
      </c>
      <c r="B142" s="117" t="s">
        <v>479</v>
      </c>
      <c r="C142" s="124" t="s">
        <v>321</v>
      </c>
      <c r="D142" s="49">
        <v>380.81</v>
      </c>
      <c r="E142" s="124" t="s">
        <v>258</v>
      </c>
      <c r="F142" s="10" t="s">
        <v>341</v>
      </c>
      <c r="G142" s="58">
        <v>1</v>
      </c>
      <c r="H142" s="58">
        <v>207.2</v>
      </c>
      <c r="I142" s="68">
        <f t="shared" si="8"/>
        <v>1.8378861003861004E-4</v>
      </c>
      <c r="J142" s="92">
        <f>'1'!C7</f>
        <v>0</v>
      </c>
      <c r="K142" s="45">
        <f t="shared" si="7"/>
        <v>0</v>
      </c>
    </row>
    <row r="143" spans="1:11" ht="18.600000000000001" customHeight="1">
      <c r="A143" s="112">
        <v>108</v>
      </c>
      <c r="B143" s="118"/>
      <c r="C143" s="126"/>
      <c r="D143" s="49">
        <v>380.81</v>
      </c>
      <c r="E143" s="126"/>
      <c r="F143" s="10" t="s">
        <v>342</v>
      </c>
      <c r="G143" s="58">
        <v>2</v>
      </c>
      <c r="H143" s="58">
        <v>10.81</v>
      </c>
      <c r="I143" s="68">
        <f t="shared" si="8"/>
        <v>1.7613783533765033E-3</v>
      </c>
      <c r="J143" s="92">
        <f>'1'!C3</f>
        <v>0</v>
      </c>
      <c r="K143" s="45">
        <f t="shared" si="7"/>
        <v>0</v>
      </c>
    </row>
    <row r="144" spans="1:11" ht="18.600000000000001" customHeight="1">
      <c r="A144" s="111">
        <v>109</v>
      </c>
      <c r="B144" s="107" t="s">
        <v>480</v>
      </c>
      <c r="C144" s="24" t="s">
        <v>259</v>
      </c>
      <c r="D144" s="49">
        <v>249.2</v>
      </c>
      <c r="E144" s="109" t="s">
        <v>260</v>
      </c>
      <c r="F144" s="10" t="s">
        <v>213</v>
      </c>
      <c r="G144" s="58">
        <v>1</v>
      </c>
      <c r="H144" s="58">
        <v>207.2</v>
      </c>
      <c r="I144" s="68">
        <f>D144*100/(G144*H144*1000*1000)</f>
        <v>1.2027027027027027E-4</v>
      </c>
      <c r="J144" s="92">
        <f>'1'!C7</f>
        <v>0</v>
      </c>
      <c r="K144" s="45">
        <f t="shared" si="7"/>
        <v>0</v>
      </c>
    </row>
    <row r="145" spans="1:11" ht="18.600000000000001" customHeight="1">
      <c r="A145" s="111">
        <v>110</v>
      </c>
      <c r="B145" s="107" t="s">
        <v>481</v>
      </c>
      <c r="C145" s="24" t="s">
        <v>261</v>
      </c>
      <c r="D145" s="49">
        <v>331.2</v>
      </c>
      <c r="E145" s="109" t="s">
        <v>262</v>
      </c>
      <c r="F145" s="10" t="s">
        <v>213</v>
      </c>
      <c r="G145" s="58">
        <v>1</v>
      </c>
      <c r="H145" s="58">
        <v>207.2</v>
      </c>
      <c r="I145" s="68">
        <f>D145*100/(G145*H145*1000*1000)</f>
        <v>1.5984555984555984E-4</v>
      </c>
      <c r="J145" s="92">
        <f>'1'!C7</f>
        <v>0</v>
      </c>
      <c r="K145" s="45">
        <f t="shared" si="7"/>
        <v>0</v>
      </c>
    </row>
    <row r="146" spans="1:11" ht="18" customHeight="1">
      <c r="A146" s="111">
        <v>111</v>
      </c>
      <c r="B146" s="107" t="s">
        <v>482</v>
      </c>
      <c r="C146" s="24" t="s">
        <v>263</v>
      </c>
      <c r="D146" s="49">
        <v>239.2</v>
      </c>
      <c r="E146" s="109" t="s">
        <v>264</v>
      </c>
      <c r="F146" s="10" t="s">
        <v>116</v>
      </c>
      <c r="G146" s="58">
        <v>1</v>
      </c>
      <c r="H146" s="58">
        <v>207.2</v>
      </c>
      <c r="I146" s="68">
        <f>D146*100/(G146*H146*1000*1000)</f>
        <v>1.1544401544401544E-4</v>
      </c>
      <c r="J146" s="92">
        <f>'1'!C7</f>
        <v>0</v>
      </c>
      <c r="K146" s="45">
        <f t="shared" si="7"/>
        <v>0</v>
      </c>
    </row>
    <row r="147" spans="1:11" ht="18.600000000000001" customHeight="1">
      <c r="A147" s="71">
        <v>112</v>
      </c>
      <c r="B147" s="29" t="s">
        <v>483</v>
      </c>
      <c r="C147" s="12" t="s">
        <v>265</v>
      </c>
      <c r="D147" s="49">
        <v>685.6</v>
      </c>
      <c r="E147" s="10" t="s">
        <v>266</v>
      </c>
      <c r="F147" s="10" t="s">
        <v>116</v>
      </c>
      <c r="G147" s="58">
        <v>3</v>
      </c>
      <c r="H147" s="58">
        <v>207.2</v>
      </c>
      <c r="I147" s="68">
        <f>D147*100/(G147*H147*1000*1000)</f>
        <v>1.1029601029601032E-4</v>
      </c>
      <c r="J147" s="92">
        <f>'1'!C7</f>
        <v>0</v>
      </c>
      <c r="K147" s="45">
        <f>IF(J147="","ND",J147*I147)</f>
        <v>0</v>
      </c>
    </row>
    <row r="148" spans="1:11" ht="15" customHeight="1">
      <c r="A148" s="111">
        <v>113</v>
      </c>
      <c r="B148" s="127" t="s">
        <v>484</v>
      </c>
      <c r="C148" s="124" t="s">
        <v>326</v>
      </c>
      <c r="D148" s="49">
        <v>303.06</v>
      </c>
      <c r="E148" s="124" t="s">
        <v>267</v>
      </c>
      <c r="F148" s="10" t="s">
        <v>343</v>
      </c>
      <c r="G148" s="58">
        <v>1</v>
      </c>
      <c r="H148" s="58">
        <v>207.2</v>
      </c>
      <c r="I148" s="68">
        <f t="shared" ref="I148:I153" si="9">D148*100/(G148*H148*1000*1000)</f>
        <v>1.4626447876447875E-4</v>
      </c>
      <c r="J148" s="92">
        <f>'1'!C7</f>
        <v>0</v>
      </c>
      <c r="K148" s="45">
        <f t="shared" si="7"/>
        <v>0</v>
      </c>
    </row>
    <row r="149" spans="1:11" ht="18.600000000000001" customHeight="1">
      <c r="A149" s="112">
        <v>113</v>
      </c>
      <c r="B149" s="128"/>
      <c r="C149" s="126"/>
      <c r="D149" s="49">
        <v>303.06</v>
      </c>
      <c r="E149" s="126"/>
      <c r="F149" s="10" t="s">
        <v>344</v>
      </c>
      <c r="G149" s="58">
        <v>1</v>
      </c>
      <c r="H149" s="58">
        <v>47.87</v>
      </c>
      <c r="I149" s="68">
        <f t="shared" si="9"/>
        <v>6.3308961771464385E-4</v>
      </c>
      <c r="J149" s="92">
        <f>'1'!C15</f>
        <v>0</v>
      </c>
      <c r="K149" s="45">
        <f t="shared" si="7"/>
        <v>0</v>
      </c>
    </row>
    <row r="150" spans="1:11" ht="17.25" customHeight="1">
      <c r="A150" s="111">
        <v>114</v>
      </c>
      <c r="B150" s="127" t="s">
        <v>485</v>
      </c>
      <c r="C150" s="125" t="s">
        <v>324</v>
      </c>
      <c r="D150" s="49">
        <v>426.29</v>
      </c>
      <c r="E150" s="124" t="s">
        <v>268</v>
      </c>
      <c r="F150" s="10" t="s">
        <v>345</v>
      </c>
      <c r="G150" s="58">
        <v>1</v>
      </c>
      <c r="H150" s="58">
        <v>207.2</v>
      </c>
      <c r="I150" s="68">
        <f t="shared" si="9"/>
        <v>2.0573841698841698E-4</v>
      </c>
      <c r="J150" s="92">
        <f>'1'!C7</f>
        <v>0</v>
      </c>
      <c r="K150" s="45">
        <f t="shared" si="7"/>
        <v>0</v>
      </c>
    </row>
    <row r="151" spans="1:11" ht="18.600000000000001" customHeight="1">
      <c r="A151" s="113">
        <v>114</v>
      </c>
      <c r="B151" s="129"/>
      <c r="C151" s="130"/>
      <c r="D151" s="49">
        <v>426.29</v>
      </c>
      <c r="E151" s="131"/>
      <c r="F151" s="10" t="s">
        <v>346</v>
      </c>
      <c r="G151" s="58">
        <v>1</v>
      </c>
      <c r="H151" s="58">
        <v>47.87</v>
      </c>
      <c r="I151" s="68">
        <f t="shared" si="9"/>
        <v>8.9051598078128261E-4</v>
      </c>
      <c r="J151" s="92">
        <f>'1'!C15</f>
        <v>0</v>
      </c>
      <c r="K151" s="45">
        <f t="shared" si="7"/>
        <v>0</v>
      </c>
    </row>
    <row r="152" spans="1:11" ht="18.600000000000001" customHeight="1">
      <c r="A152" s="112">
        <v>114</v>
      </c>
      <c r="B152" s="128"/>
      <c r="C152" s="99"/>
      <c r="D152" s="51">
        <v>426.29</v>
      </c>
      <c r="E152" s="126"/>
      <c r="F152" s="17" t="s">
        <v>347</v>
      </c>
      <c r="G152" s="65">
        <v>1</v>
      </c>
      <c r="H152" s="65">
        <v>91.22</v>
      </c>
      <c r="I152" s="68">
        <f t="shared" si="9"/>
        <v>4.6732076299057222E-4</v>
      </c>
      <c r="J152" s="92">
        <f>'1'!C13</f>
        <v>0</v>
      </c>
      <c r="K152" s="45">
        <f t="shared" si="7"/>
        <v>0</v>
      </c>
    </row>
    <row r="153" spans="1:11" ht="18.600000000000001" customHeight="1">
      <c r="A153" s="111">
        <v>115</v>
      </c>
      <c r="B153" s="107" t="s">
        <v>486</v>
      </c>
      <c r="C153" s="24" t="s">
        <v>323</v>
      </c>
      <c r="D153" s="49">
        <v>526.4</v>
      </c>
      <c r="E153" s="109" t="s">
        <v>269</v>
      </c>
      <c r="F153" s="10" t="s">
        <v>213</v>
      </c>
      <c r="G153" s="58">
        <v>2</v>
      </c>
      <c r="H153" s="58">
        <v>207.2</v>
      </c>
      <c r="I153" s="68">
        <f t="shared" si="9"/>
        <v>1.2702702702702703E-4</v>
      </c>
      <c r="J153" s="92">
        <f>'1'!C7</f>
        <v>0</v>
      </c>
      <c r="K153" s="45">
        <f t="shared" si="7"/>
        <v>0</v>
      </c>
    </row>
    <row r="154" spans="1:11" ht="18.600000000000001" customHeight="1">
      <c r="A154" s="111">
        <v>116</v>
      </c>
      <c r="B154" s="127" t="s">
        <v>487</v>
      </c>
      <c r="C154" s="125" t="s">
        <v>212</v>
      </c>
      <c r="D154" s="49">
        <v>926.36</v>
      </c>
      <c r="E154" s="124" t="s">
        <v>210</v>
      </c>
      <c r="F154" s="10" t="s">
        <v>352</v>
      </c>
      <c r="G154" s="58">
        <v>3</v>
      </c>
      <c r="H154" s="58">
        <v>207.2</v>
      </c>
      <c r="I154" s="68">
        <f>D154*100/(G154*H154*1000*1000)</f>
        <v>1.4902831402831406E-4</v>
      </c>
      <c r="J154" s="92">
        <f>'1'!C7</f>
        <v>0</v>
      </c>
      <c r="K154" s="45">
        <f t="shared" si="7"/>
        <v>0</v>
      </c>
    </row>
    <row r="155" spans="1:11" ht="18.600000000000001" customHeight="1">
      <c r="A155" s="113">
        <v>116</v>
      </c>
      <c r="B155" s="129"/>
      <c r="C155" s="99"/>
      <c r="D155" s="52">
        <v>926.36</v>
      </c>
      <c r="E155" s="131"/>
      <c r="F155" s="10" t="s">
        <v>353</v>
      </c>
      <c r="G155" s="58">
        <v>3</v>
      </c>
      <c r="H155" s="58">
        <v>112.76</v>
      </c>
      <c r="I155" s="68">
        <f>D155*100/(G155*H155*1000*1000)</f>
        <v>2.7384415277285082E-4</v>
      </c>
      <c r="J155" s="92">
        <f>'1'!C5</f>
        <v>0</v>
      </c>
      <c r="K155" s="45">
        <f t="shared" si="7"/>
        <v>0</v>
      </c>
    </row>
    <row r="156" spans="1:11" ht="18.600000000000001" customHeight="1">
      <c r="A156" s="113">
        <v>116</v>
      </c>
      <c r="B156" s="129"/>
      <c r="C156" s="125" t="s">
        <v>211</v>
      </c>
      <c r="D156" s="49">
        <v>754.24</v>
      </c>
      <c r="E156" s="131"/>
      <c r="F156" s="10" t="s">
        <v>352</v>
      </c>
      <c r="G156" s="58">
        <v>1</v>
      </c>
      <c r="H156" s="58">
        <v>207.2</v>
      </c>
      <c r="I156" s="68">
        <f>D156*100/(G156*H156*1000*1000)</f>
        <v>3.6401544401544402E-4</v>
      </c>
      <c r="J156" s="92">
        <f>'1'!C7</f>
        <v>0</v>
      </c>
      <c r="K156" s="45">
        <f t="shared" si="7"/>
        <v>0</v>
      </c>
    </row>
    <row r="157" spans="1:11" ht="18.600000000000001" customHeight="1">
      <c r="A157" s="112">
        <v>116</v>
      </c>
      <c r="B157" s="128"/>
      <c r="C157" s="99"/>
      <c r="D157" s="52">
        <v>754.24</v>
      </c>
      <c r="E157" s="126"/>
      <c r="F157" s="10" t="s">
        <v>353</v>
      </c>
      <c r="G157" s="58">
        <v>2</v>
      </c>
      <c r="H157" s="58">
        <v>112.76</v>
      </c>
      <c r="I157" s="68">
        <f>D157*100/(G157*H157*1000*1000)</f>
        <v>3.3444483859524656E-4</v>
      </c>
      <c r="J157" s="92">
        <f>'1'!C5</f>
        <v>0</v>
      </c>
      <c r="K157" s="45">
        <f t="shared" si="7"/>
        <v>0</v>
      </c>
    </row>
    <row r="158" spans="1:11" ht="18.600000000000001" customHeight="1">
      <c r="A158" s="111">
        <v>117</v>
      </c>
      <c r="B158" s="127" t="s">
        <v>488</v>
      </c>
      <c r="C158" s="125" t="s">
        <v>311</v>
      </c>
      <c r="D158" s="49">
        <v>205.6</v>
      </c>
      <c r="E158" s="124" t="s">
        <v>322</v>
      </c>
      <c r="F158" s="10" t="s">
        <v>348</v>
      </c>
      <c r="G158" s="58">
        <v>1</v>
      </c>
      <c r="H158" s="58">
        <v>207.2</v>
      </c>
      <c r="I158" s="68">
        <f t="shared" ref="I158:I165" si="10">D158*100/(G158*H158*1000*1000)</f>
        <v>9.9227799227799234E-5</v>
      </c>
      <c r="J158" s="92">
        <f>'1'!C7</f>
        <v>0</v>
      </c>
      <c r="K158" s="45">
        <f t="shared" si="7"/>
        <v>0</v>
      </c>
    </row>
    <row r="159" spans="1:11" ht="18.600000000000001" customHeight="1">
      <c r="A159" s="113">
        <v>117</v>
      </c>
      <c r="B159" s="129"/>
      <c r="C159" s="130"/>
      <c r="D159" s="49">
        <v>205.6</v>
      </c>
      <c r="E159" s="131"/>
      <c r="F159" s="10" t="s">
        <v>312</v>
      </c>
      <c r="G159" s="58">
        <v>1</v>
      </c>
      <c r="H159" s="58">
        <v>137.30000000000001</v>
      </c>
      <c r="I159" s="68">
        <f t="shared" si="10"/>
        <v>1.4974508375819372E-4</v>
      </c>
      <c r="J159" s="92">
        <f>'1'!C10</f>
        <v>0</v>
      </c>
      <c r="K159" s="45">
        <f t="shared" si="7"/>
        <v>0</v>
      </c>
    </row>
    <row r="160" spans="1:11" ht="18.600000000000001" customHeight="1">
      <c r="A160" s="112">
        <v>117</v>
      </c>
      <c r="B160" s="128"/>
      <c r="C160" s="99"/>
      <c r="D160" s="51">
        <v>205.6</v>
      </c>
      <c r="E160" s="126"/>
      <c r="F160" s="17" t="s">
        <v>349</v>
      </c>
      <c r="G160" s="65">
        <v>1</v>
      </c>
      <c r="H160" s="65">
        <v>28</v>
      </c>
      <c r="I160" s="68">
        <f t="shared" si="10"/>
        <v>7.3428571428571434E-4</v>
      </c>
      <c r="J160" s="92">
        <f>'1'!C9</f>
        <v>0</v>
      </c>
      <c r="K160" s="45">
        <f t="shared" si="7"/>
        <v>0</v>
      </c>
    </row>
    <row r="161" spans="1:11" ht="18.600000000000001" customHeight="1">
      <c r="A161" s="111">
        <v>118</v>
      </c>
      <c r="B161" s="127" t="s">
        <v>489</v>
      </c>
      <c r="C161" s="124" t="s">
        <v>270</v>
      </c>
      <c r="D161" s="49">
        <v>283.2</v>
      </c>
      <c r="E161" s="124" t="s">
        <v>271</v>
      </c>
      <c r="F161" s="10" t="s">
        <v>350</v>
      </c>
      <c r="G161" s="58">
        <v>1</v>
      </c>
      <c r="H161" s="58">
        <v>207.2</v>
      </c>
      <c r="I161" s="68">
        <f t="shared" si="10"/>
        <v>1.3667953667953668E-4</v>
      </c>
      <c r="J161" s="92">
        <f>'1'!C7</f>
        <v>0</v>
      </c>
      <c r="K161" s="45">
        <f t="shared" si="7"/>
        <v>0</v>
      </c>
    </row>
    <row r="162" spans="1:11" ht="18.600000000000001" customHeight="1">
      <c r="A162" s="112">
        <v>118</v>
      </c>
      <c r="B162" s="128"/>
      <c r="C162" s="126"/>
      <c r="D162" s="49">
        <v>283.2</v>
      </c>
      <c r="E162" s="126"/>
      <c r="F162" s="10" t="s">
        <v>351</v>
      </c>
      <c r="G162" s="58">
        <v>1</v>
      </c>
      <c r="H162" s="58">
        <v>28</v>
      </c>
      <c r="I162" s="68">
        <f t="shared" si="10"/>
        <v>1.0114285714285713E-3</v>
      </c>
      <c r="J162" s="92">
        <f>'1'!C9</f>
        <v>0</v>
      </c>
      <c r="K162" s="45">
        <f t="shared" si="7"/>
        <v>0</v>
      </c>
    </row>
    <row r="163" spans="1:11" ht="18.600000000000001" customHeight="1">
      <c r="A163" s="112">
        <v>119</v>
      </c>
      <c r="B163" s="108" t="s">
        <v>490</v>
      </c>
      <c r="C163" s="110" t="s">
        <v>325</v>
      </c>
      <c r="D163" s="49">
        <v>287.26</v>
      </c>
      <c r="E163" s="110" t="s">
        <v>274</v>
      </c>
      <c r="F163" s="10" t="s">
        <v>213</v>
      </c>
      <c r="G163" s="58">
        <v>1</v>
      </c>
      <c r="H163" s="58">
        <v>207.2</v>
      </c>
      <c r="I163" s="68">
        <f t="shared" si="10"/>
        <v>1.3863899613899614E-4</v>
      </c>
      <c r="J163" s="92">
        <f>'1'!C7</f>
        <v>0</v>
      </c>
      <c r="K163" s="45">
        <f t="shared" si="7"/>
        <v>0</v>
      </c>
    </row>
    <row r="164" spans="1:11" ht="18.600000000000001" customHeight="1">
      <c r="A164" s="112">
        <v>120</v>
      </c>
      <c r="B164" s="108" t="s">
        <v>491</v>
      </c>
      <c r="C164" s="110" t="s">
        <v>275</v>
      </c>
      <c r="D164" s="49">
        <v>323.2</v>
      </c>
      <c r="E164" s="110" t="s">
        <v>276</v>
      </c>
      <c r="F164" s="10" t="s">
        <v>213</v>
      </c>
      <c r="G164" s="58">
        <v>1</v>
      </c>
      <c r="H164" s="58">
        <v>207.2</v>
      </c>
      <c r="I164" s="68">
        <f t="shared" si="10"/>
        <v>1.5598455598455599E-4</v>
      </c>
      <c r="J164" s="92">
        <f>'1'!C7</f>
        <v>0</v>
      </c>
      <c r="K164" s="45">
        <f t="shared" si="7"/>
        <v>0</v>
      </c>
    </row>
    <row r="165" spans="1:11" ht="18.600000000000001" customHeight="1">
      <c r="A165" s="112">
        <v>121</v>
      </c>
      <c r="B165" s="108" t="s">
        <v>492</v>
      </c>
      <c r="C165" s="110" t="s">
        <v>277</v>
      </c>
      <c r="D165" s="49">
        <v>972.85</v>
      </c>
      <c r="E165" s="110" t="s">
        <v>278</v>
      </c>
      <c r="F165" s="10" t="s">
        <v>213</v>
      </c>
      <c r="G165" s="58">
        <v>4</v>
      </c>
      <c r="H165" s="58">
        <v>207.2</v>
      </c>
      <c r="I165" s="68">
        <f t="shared" si="10"/>
        <v>1.173805501930502E-4</v>
      </c>
      <c r="J165" s="92">
        <f>'1'!C7</f>
        <v>0</v>
      </c>
      <c r="K165" s="45">
        <f t="shared" si="7"/>
        <v>0</v>
      </c>
    </row>
    <row r="166" spans="1:11" ht="18.600000000000001" customHeight="1">
      <c r="A166" s="112">
        <v>122</v>
      </c>
      <c r="B166" s="108" t="s">
        <v>493</v>
      </c>
      <c r="C166" s="110" t="s">
        <v>279</v>
      </c>
      <c r="D166" s="49">
        <v>733.6</v>
      </c>
      <c r="E166" s="110" t="s">
        <v>280</v>
      </c>
      <c r="F166" s="10" t="s">
        <v>213</v>
      </c>
      <c r="G166" s="58">
        <v>3</v>
      </c>
      <c r="H166" s="58">
        <v>207.2</v>
      </c>
      <c r="I166" s="68">
        <f>D166*100/(G166*H166*1000*1000)</f>
        <v>1.1801801801801803E-4</v>
      </c>
      <c r="J166" s="92">
        <f>'1'!C7</f>
        <v>0</v>
      </c>
      <c r="K166" s="45">
        <f t="shared" si="7"/>
        <v>0</v>
      </c>
    </row>
    <row r="167" spans="1:11" ht="18.600000000000001" customHeight="1">
      <c r="A167" s="71">
        <v>123</v>
      </c>
      <c r="B167" s="11" t="s">
        <v>494</v>
      </c>
      <c r="C167" s="12" t="s">
        <v>281</v>
      </c>
      <c r="D167" s="10"/>
      <c r="E167" s="10" t="s">
        <v>282</v>
      </c>
      <c r="F167" s="13" t="s">
        <v>4</v>
      </c>
      <c r="G167" s="58"/>
      <c r="H167" s="58"/>
      <c r="I167" s="68">
        <v>1E-4</v>
      </c>
      <c r="J167" s="92"/>
      <c r="K167" s="45" t="str">
        <f t="shared" si="7"/>
        <v>ND</v>
      </c>
    </row>
    <row r="168" spans="1:11" ht="25.5">
      <c r="A168" s="71">
        <v>124</v>
      </c>
      <c r="B168" s="11" t="s">
        <v>495</v>
      </c>
      <c r="C168" s="12" t="s">
        <v>283</v>
      </c>
      <c r="D168" s="10"/>
      <c r="E168" s="10" t="s">
        <v>284</v>
      </c>
      <c r="F168" s="13" t="s">
        <v>4</v>
      </c>
      <c r="G168" s="58"/>
      <c r="H168" s="58"/>
      <c r="I168" s="68">
        <v>1E-4</v>
      </c>
      <c r="J168" s="92"/>
      <c r="K168" s="45" t="str">
        <f t="shared" si="7"/>
        <v>ND</v>
      </c>
    </row>
    <row r="169" spans="1:11" ht="18.600000000000001" customHeight="1">
      <c r="A169" s="71">
        <v>125</v>
      </c>
      <c r="B169" s="11" t="s">
        <v>496</v>
      </c>
      <c r="C169" s="12" t="s">
        <v>285</v>
      </c>
      <c r="D169" s="10"/>
      <c r="E169" s="10" t="s">
        <v>288</v>
      </c>
      <c r="F169" s="13" t="s">
        <v>4</v>
      </c>
      <c r="G169" s="58"/>
      <c r="H169" s="58"/>
      <c r="I169" s="68">
        <v>1E-4</v>
      </c>
      <c r="J169" s="92"/>
      <c r="K169" s="45" t="str">
        <f t="shared" si="7"/>
        <v>ND</v>
      </c>
    </row>
    <row r="170" spans="1:11" ht="18.600000000000001" customHeight="1">
      <c r="A170" s="71">
        <v>126</v>
      </c>
      <c r="B170" s="11" t="s">
        <v>497</v>
      </c>
      <c r="C170" s="12" t="s">
        <v>286</v>
      </c>
      <c r="D170" s="10"/>
      <c r="E170" s="10" t="s">
        <v>287</v>
      </c>
      <c r="F170" s="13" t="s">
        <v>4</v>
      </c>
      <c r="G170" s="58"/>
      <c r="H170" s="58"/>
      <c r="I170" s="68">
        <v>1E-4</v>
      </c>
      <c r="J170" s="92"/>
      <c r="K170" s="45" t="str">
        <f t="shared" si="7"/>
        <v>ND</v>
      </c>
    </row>
    <row r="171" spans="1:11" ht="25.5">
      <c r="A171" s="71">
        <v>127</v>
      </c>
      <c r="B171" s="11" t="s">
        <v>498</v>
      </c>
      <c r="C171" s="12" t="s">
        <v>290</v>
      </c>
      <c r="D171" s="10"/>
      <c r="E171" s="10" t="s">
        <v>289</v>
      </c>
      <c r="F171" s="13" t="s">
        <v>4</v>
      </c>
      <c r="G171" s="58"/>
      <c r="H171" s="58"/>
      <c r="I171" s="68">
        <v>1E-4</v>
      </c>
      <c r="J171" s="92"/>
      <c r="K171" s="45" t="str">
        <f t="shared" si="7"/>
        <v>ND</v>
      </c>
    </row>
    <row r="172" spans="1:11" ht="18.600000000000001" customHeight="1">
      <c r="A172" s="71">
        <v>128</v>
      </c>
      <c r="B172" s="11" t="s">
        <v>499</v>
      </c>
      <c r="C172" s="12" t="s">
        <v>291</v>
      </c>
      <c r="D172" s="10"/>
      <c r="E172" s="10" t="s">
        <v>292</v>
      </c>
      <c r="F172" s="13" t="s">
        <v>4</v>
      </c>
      <c r="G172" s="58"/>
      <c r="H172" s="58"/>
      <c r="I172" s="68">
        <v>1E-4</v>
      </c>
      <c r="J172" s="92"/>
      <c r="K172" s="45" t="str">
        <f t="shared" si="7"/>
        <v>ND</v>
      </c>
    </row>
    <row r="173" spans="1:11" ht="18.600000000000001" customHeight="1">
      <c r="A173" s="71">
        <v>129</v>
      </c>
      <c r="B173" s="11" t="s">
        <v>500</v>
      </c>
      <c r="C173" s="12" t="s">
        <v>293</v>
      </c>
      <c r="D173" s="10"/>
      <c r="E173" s="10" t="s">
        <v>294</v>
      </c>
      <c r="F173" s="13" t="s">
        <v>4</v>
      </c>
      <c r="G173" s="58"/>
      <c r="H173" s="58"/>
      <c r="I173" s="68">
        <v>1E-4</v>
      </c>
      <c r="J173" s="92"/>
      <c r="K173" s="45" t="str">
        <f t="shared" si="7"/>
        <v>ND</v>
      </c>
    </row>
    <row r="174" spans="1:11" ht="18.600000000000001" customHeight="1">
      <c r="A174" s="71">
        <v>130</v>
      </c>
      <c r="B174" s="11" t="s">
        <v>501</v>
      </c>
      <c r="C174" s="12" t="s">
        <v>295</v>
      </c>
      <c r="D174" s="10"/>
      <c r="E174" s="10" t="s">
        <v>296</v>
      </c>
      <c r="F174" s="13" t="s">
        <v>4</v>
      </c>
      <c r="G174" s="58"/>
      <c r="H174" s="58"/>
      <c r="I174" s="68">
        <v>1E-4</v>
      </c>
      <c r="J174" s="92"/>
      <c r="K174" s="45" t="str">
        <f t="shared" si="7"/>
        <v>ND</v>
      </c>
    </row>
    <row r="175" spans="1:11" ht="18.600000000000001" customHeight="1">
      <c r="A175" s="71">
        <v>131</v>
      </c>
      <c r="B175" s="11" t="s">
        <v>502</v>
      </c>
      <c r="C175" s="12" t="s">
        <v>297</v>
      </c>
      <c r="D175" s="10"/>
      <c r="E175" s="21" t="s">
        <v>300</v>
      </c>
      <c r="F175" s="13" t="s">
        <v>4</v>
      </c>
      <c r="G175" s="58"/>
      <c r="H175" s="58"/>
      <c r="I175" s="68">
        <v>1E-4</v>
      </c>
      <c r="J175" s="92"/>
      <c r="K175" s="45" t="str">
        <f t="shared" si="7"/>
        <v>ND</v>
      </c>
    </row>
    <row r="176" spans="1:11" ht="18.600000000000001" customHeight="1">
      <c r="A176" s="71">
        <v>132</v>
      </c>
      <c r="B176" s="11" t="s">
        <v>503</v>
      </c>
      <c r="C176" s="12" t="s">
        <v>298</v>
      </c>
      <c r="D176" s="10"/>
      <c r="E176" s="10" t="s">
        <v>299</v>
      </c>
      <c r="F176" s="13" t="s">
        <v>4</v>
      </c>
      <c r="G176" s="58"/>
      <c r="H176" s="58"/>
      <c r="I176" s="68">
        <v>1E-4</v>
      </c>
      <c r="J176" s="92"/>
      <c r="K176" s="45" t="str">
        <f t="shared" si="7"/>
        <v>ND</v>
      </c>
    </row>
    <row r="177" spans="1:11" ht="18.600000000000001" customHeight="1">
      <c r="A177" s="71">
        <v>133</v>
      </c>
      <c r="B177" s="11" t="s">
        <v>504</v>
      </c>
      <c r="C177" s="12" t="s">
        <v>214</v>
      </c>
      <c r="D177" s="10"/>
      <c r="E177" s="10" t="s">
        <v>301</v>
      </c>
      <c r="F177" s="13" t="s">
        <v>4</v>
      </c>
      <c r="G177" s="58"/>
      <c r="H177" s="58"/>
      <c r="I177" s="68">
        <v>1E-4</v>
      </c>
      <c r="J177" s="92"/>
      <c r="K177" s="45" t="str">
        <f t="shared" si="7"/>
        <v>ND</v>
      </c>
    </row>
    <row r="178" spans="1:11" ht="18.600000000000001" customHeight="1">
      <c r="A178" s="71">
        <v>134</v>
      </c>
      <c r="B178" s="11" t="s">
        <v>505</v>
      </c>
      <c r="C178" s="12" t="s">
        <v>302</v>
      </c>
      <c r="D178" s="10"/>
      <c r="E178" s="10" t="s">
        <v>303</v>
      </c>
      <c r="F178" s="13" t="s">
        <v>4</v>
      </c>
      <c r="G178" s="58"/>
      <c r="H178" s="58"/>
      <c r="I178" s="68">
        <v>1E-4</v>
      </c>
      <c r="J178" s="92"/>
      <c r="K178" s="45" t="str">
        <f t="shared" si="7"/>
        <v>ND</v>
      </c>
    </row>
    <row r="179" spans="1:11" ht="18.600000000000001" customHeight="1">
      <c r="A179" s="71">
        <v>135</v>
      </c>
      <c r="B179" s="11" t="s">
        <v>506</v>
      </c>
      <c r="C179" s="12" t="s">
        <v>304</v>
      </c>
      <c r="D179" s="10"/>
      <c r="E179" s="10" t="s">
        <v>305</v>
      </c>
      <c r="F179" s="13" t="s">
        <v>4</v>
      </c>
      <c r="G179" s="58"/>
      <c r="H179" s="58"/>
      <c r="I179" s="68">
        <v>1E-4</v>
      </c>
      <c r="J179" s="92"/>
      <c r="K179" s="45" t="str">
        <f t="shared" si="7"/>
        <v>ND</v>
      </c>
    </row>
    <row r="180" spans="1:11" ht="18.600000000000001" customHeight="1">
      <c r="A180" s="71">
        <v>136</v>
      </c>
      <c r="B180" s="11" t="s">
        <v>507</v>
      </c>
      <c r="C180" s="12" t="s">
        <v>306</v>
      </c>
      <c r="D180" s="10"/>
      <c r="E180" s="10" t="s">
        <v>307</v>
      </c>
      <c r="F180" s="13" t="s">
        <v>4</v>
      </c>
      <c r="G180" s="58"/>
      <c r="H180" s="58"/>
      <c r="I180" s="68">
        <v>1E-4</v>
      </c>
      <c r="J180" s="92"/>
      <c r="K180" s="45" t="str">
        <f t="shared" si="7"/>
        <v>ND</v>
      </c>
    </row>
    <row r="181" spans="1:11" ht="18.600000000000001" customHeight="1">
      <c r="A181" s="71">
        <v>137</v>
      </c>
      <c r="B181" s="11" t="s">
        <v>508</v>
      </c>
      <c r="C181" s="12" t="s">
        <v>244</v>
      </c>
      <c r="D181" s="10"/>
      <c r="E181" s="10" t="s">
        <v>308</v>
      </c>
      <c r="F181" s="13" t="s">
        <v>4</v>
      </c>
      <c r="G181" s="58"/>
      <c r="H181" s="58"/>
      <c r="I181" s="68">
        <v>1E-4</v>
      </c>
      <c r="J181" s="92"/>
      <c r="K181" s="45" t="str">
        <f t="shared" si="7"/>
        <v>ND</v>
      </c>
    </row>
    <row r="182" spans="1:11" ht="18.600000000000001" customHeight="1">
      <c r="A182" s="71">
        <v>138</v>
      </c>
      <c r="B182" s="11" t="s">
        <v>509</v>
      </c>
      <c r="C182" s="12" t="s">
        <v>309</v>
      </c>
      <c r="D182" s="10"/>
      <c r="E182" s="10" t="s">
        <v>310</v>
      </c>
      <c r="F182" s="13" t="s">
        <v>4</v>
      </c>
      <c r="G182" s="58"/>
      <c r="H182" s="58"/>
      <c r="I182" s="68">
        <v>1E-4</v>
      </c>
      <c r="J182" s="92"/>
      <c r="K182" s="45" t="str">
        <f t="shared" si="7"/>
        <v>ND</v>
      </c>
    </row>
    <row r="183" spans="1:11" ht="18.600000000000001" customHeight="1">
      <c r="A183" s="71">
        <v>139</v>
      </c>
      <c r="B183" s="97" t="s">
        <v>407</v>
      </c>
      <c r="C183" s="12" t="s">
        <v>361</v>
      </c>
      <c r="D183" s="58">
        <v>112.4</v>
      </c>
      <c r="E183" s="10" t="s">
        <v>543</v>
      </c>
      <c r="F183" s="10" t="s">
        <v>361</v>
      </c>
      <c r="G183" s="58">
        <v>1</v>
      </c>
      <c r="H183" s="58">
        <v>112.4</v>
      </c>
      <c r="I183" s="68">
        <f>D183*100/(G183*H183*1000*1000)</f>
        <v>1E-4</v>
      </c>
      <c r="J183" s="92">
        <f>'1'!C16</f>
        <v>0</v>
      </c>
      <c r="K183" s="45">
        <f t="shared" si="7"/>
        <v>0</v>
      </c>
    </row>
    <row r="184" spans="1:11" ht="18.600000000000001" customHeight="1">
      <c r="A184" s="71">
        <v>140</v>
      </c>
      <c r="B184" s="97" t="s">
        <v>408</v>
      </c>
      <c r="C184" s="37" t="s">
        <v>362</v>
      </c>
      <c r="D184" s="58">
        <v>128.4</v>
      </c>
      <c r="E184" s="34" t="s">
        <v>354</v>
      </c>
      <c r="F184" s="10" t="s">
        <v>361</v>
      </c>
      <c r="G184" s="58">
        <v>1</v>
      </c>
      <c r="H184" s="58">
        <v>112.4</v>
      </c>
      <c r="I184" s="68">
        <f>D184*100/(G184*H184*1000*1000)</f>
        <v>1.1423487544483986E-4</v>
      </c>
      <c r="J184" s="92">
        <f>'1'!C16</f>
        <v>0</v>
      </c>
      <c r="K184" s="45">
        <f t="shared" si="7"/>
        <v>0</v>
      </c>
    </row>
    <row r="185" spans="1:11" ht="18.600000000000001" customHeight="1">
      <c r="A185" s="71">
        <v>141</v>
      </c>
      <c r="B185" s="31" t="s">
        <v>355</v>
      </c>
      <c r="C185" s="36"/>
      <c r="D185" s="10"/>
      <c r="E185" s="34" t="s">
        <v>356</v>
      </c>
      <c r="F185" s="13" t="s">
        <v>4</v>
      </c>
      <c r="G185" s="58"/>
      <c r="H185" s="58"/>
      <c r="I185" s="68">
        <v>1E-4</v>
      </c>
      <c r="J185" s="92"/>
      <c r="K185" s="45" t="str">
        <f t="shared" si="7"/>
        <v>ND</v>
      </c>
    </row>
    <row r="186" spans="1:11" ht="25.5">
      <c r="A186" s="71">
        <v>142</v>
      </c>
      <c r="B186" s="38" t="s">
        <v>510</v>
      </c>
      <c r="C186" s="12"/>
      <c r="D186" s="10"/>
      <c r="E186" s="35" t="s">
        <v>37</v>
      </c>
      <c r="F186" s="13" t="s">
        <v>4</v>
      </c>
      <c r="G186" s="58"/>
      <c r="H186" s="58"/>
      <c r="I186" s="68">
        <v>1E-4</v>
      </c>
      <c r="J186" s="92"/>
      <c r="K186" s="45" t="str">
        <f t="shared" si="7"/>
        <v>ND</v>
      </c>
    </row>
    <row r="187" spans="1:11">
      <c r="A187" s="71">
        <v>143</v>
      </c>
      <c r="B187" s="38" t="s">
        <v>357</v>
      </c>
      <c r="C187" s="12"/>
      <c r="D187" s="10"/>
      <c r="E187" s="34" t="s">
        <v>358</v>
      </c>
      <c r="F187" s="13" t="s">
        <v>4</v>
      </c>
      <c r="G187" s="58"/>
      <c r="H187" s="58"/>
      <c r="I187" s="68">
        <v>1E-4</v>
      </c>
      <c r="J187" s="92"/>
      <c r="K187" s="45" t="str">
        <f t="shared" si="7"/>
        <v>ND</v>
      </c>
    </row>
    <row r="188" spans="1:11" ht="18.600000000000001" customHeight="1">
      <c r="A188" s="71">
        <v>144</v>
      </c>
      <c r="B188" s="31" t="s">
        <v>359</v>
      </c>
      <c r="C188" s="12"/>
      <c r="D188" s="10"/>
      <c r="E188" s="34" t="s">
        <v>360</v>
      </c>
      <c r="F188" s="13" t="s">
        <v>4</v>
      </c>
      <c r="G188" s="58"/>
      <c r="H188" s="58"/>
      <c r="I188" s="68">
        <v>1E-4</v>
      </c>
      <c r="J188" s="92"/>
      <c r="K188" s="45" t="str">
        <f t="shared" si="7"/>
        <v>ND</v>
      </c>
    </row>
    <row r="189" spans="1:11" ht="18.600000000000001" customHeight="1">
      <c r="A189" s="111">
        <v>157</v>
      </c>
      <c r="B189" s="107" t="s">
        <v>372</v>
      </c>
      <c r="C189" s="12" t="s">
        <v>363</v>
      </c>
      <c r="D189" s="49">
        <v>144.47999999999999</v>
      </c>
      <c r="E189" s="41" t="s">
        <v>365</v>
      </c>
      <c r="F189" s="10" t="s">
        <v>361</v>
      </c>
      <c r="G189" s="58">
        <v>1</v>
      </c>
      <c r="H189" s="58">
        <v>112.4</v>
      </c>
      <c r="I189" s="68">
        <f>D189*100/(G189*H189*1000*1000)</f>
        <v>1.2854092526690391E-4</v>
      </c>
      <c r="J189" s="92">
        <f>'1'!C16</f>
        <v>0</v>
      </c>
      <c r="K189" s="45">
        <f t="shared" si="7"/>
        <v>0</v>
      </c>
    </row>
    <row r="190" spans="1:11" ht="38.25">
      <c r="A190" s="71">
        <v>146</v>
      </c>
      <c r="B190" s="38" t="s">
        <v>511</v>
      </c>
      <c r="C190" s="12"/>
      <c r="D190" s="49"/>
      <c r="E190" s="39" t="s">
        <v>366</v>
      </c>
      <c r="F190" s="13" t="s">
        <v>4</v>
      </c>
      <c r="G190" s="58"/>
      <c r="H190" s="58"/>
      <c r="I190" s="68">
        <v>1E-4</v>
      </c>
      <c r="J190" s="92"/>
      <c r="K190" s="45" t="str">
        <f t="shared" si="7"/>
        <v>ND</v>
      </c>
    </row>
    <row r="191" spans="1:11" ht="51">
      <c r="A191" s="71">
        <v>147</v>
      </c>
      <c r="B191" s="38" t="s">
        <v>512</v>
      </c>
      <c r="C191" s="12"/>
      <c r="D191" s="49"/>
      <c r="E191" s="39" t="s">
        <v>367</v>
      </c>
      <c r="F191" s="13" t="s">
        <v>4</v>
      </c>
      <c r="G191" s="58"/>
      <c r="H191" s="58"/>
      <c r="I191" s="68">
        <v>1E-4</v>
      </c>
      <c r="J191" s="92"/>
      <c r="K191" s="45" t="str">
        <f t="shared" si="7"/>
        <v>ND</v>
      </c>
    </row>
    <row r="192" spans="1:11" ht="18.600000000000001" customHeight="1">
      <c r="A192" s="71">
        <v>148</v>
      </c>
      <c r="B192" s="38" t="s">
        <v>513</v>
      </c>
      <c r="C192" s="12"/>
      <c r="D192" s="49"/>
      <c r="E192" s="39" t="s">
        <v>368</v>
      </c>
      <c r="F192" s="13" t="s">
        <v>4</v>
      </c>
      <c r="G192" s="58"/>
      <c r="H192" s="58"/>
      <c r="I192" s="68">
        <v>1E-4</v>
      </c>
      <c r="J192" s="92"/>
      <c r="K192" s="45" t="str">
        <f t="shared" si="7"/>
        <v>ND</v>
      </c>
    </row>
    <row r="193" spans="1:11">
      <c r="A193" s="71">
        <v>149</v>
      </c>
      <c r="B193" s="38" t="s">
        <v>514</v>
      </c>
      <c r="C193" s="12"/>
      <c r="D193" s="49"/>
      <c r="E193" s="39" t="s">
        <v>369</v>
      </c>
      <c r="F193" s="13" t="s">
        <v>4</v>
      </c>
      <c r="G193" s="58"/>
      <c r="H193" s="58"/>
      <c r="I193" s="68">
        <v>1E-4</v>
      </c>
      <c r="J193" s="92"/>
      <c r="K193" s="45" t="str">
        <f t="shared" si="7"/>
        <v>ND</v>
      </c>
    </row>
    <row r="194" spans="1:11" ht="18.600000000000001" customHeight="1">
      <c r="A194" s="71">
        <v>150</v>
      </c>
      <c r="B194" s="40" t="s">
        <v>373</v>
      </c>
      <c r="C194" s="12" t="s">
        <v>364</v>
      </c>
      <c r="D194" s="49">
        <v>325.29000000000002</v>
      </c>
      <c r="E194" s="39" t="s">
        <v>370</v>
      </c>
      <c r="F194" s="13" t="s">
        <v>73</v>
      </c>
      <c r="G194" s="58">
        <v>1</v>
      </c>
      <c r="H194" s="58">
        <v>207.2</v>
      </c>
      <c r="I194" s="68">
        <f>D194*100/(G194*H194*1000*1000)</f>
        <v>1.5699324324324325E-4</v>
      </c>
      <c r="J194" s="92">
        <f>'1'!C7</f>
        <v>0</v>
      </c>
      <c r="K194" s="45">
        <f t="shared" si="7"/>
        <v>0</v>
      </c>
    </row>
    <row r="195" spans="1:11" ht="18.600000000000001" customHeight="1">
      <c r="A195" s="71">
        <v>151</v>
      </c>
      <c r="B195" s="38" t="s">
        <v>374</v>
      </c>
      <c r="C195" s="12"/>
      <c r="D195" s="49"/>
      <c r="E195" s="39" t="s">
        <v>371</v>
      </c>
      <c r="F195" s="13" t="s">
        <v>4</v>
      </c>
      <c r="G195" s="58"/>
      <c r="H195" s="58"/>
      <c r="I195" s="68">
        <v>1E-4</v>
      </c>
      <c r="J195" s="92"/>
      <c r="K195" s="45" t="str">
        <f t="shared" si="7"/>
        <v>ND</v>
      </c>
    </row>
    <row r="196" spans="1:11" ht="25.5">
      <c r="A196" s="106">
        <v>152</v>
      </c>
      <c r="B196" s="81" t="s">
        <v>377</v>
      </c>
      <c r="C196" s="10"/>
      <c r="D196" s="50"/>
      <c r="E196" s="44" t="s">
        <v>378</v>
      </c>
      <c r="F196" s="13" t="s">
        <v>4</v>
      </c>
      <c r="G196" s="58"/>
      <c r="H196" s="58"/>
      <c r="I196" s="68">
        <v>1E-4</v>
      </c>
      <c r="J196" s="92"/>
      <c r="K196" s="45" t="str">
        <f t="shared" si="7"/>
        <v>ND</v>
      </c>
    </row>
    <row r="197" spans="1:11" ht="18.600000000000001" customHeight="1">
      <c r="A197" s="70">
        <v>153</v>
      </c>
      <c r="B197" s="40" t="s">
        <v>409</v>
      </c>
      <c r="C197" s="55" t="s">
        <v>393</v>
      </c>
      <c r="D197" s="54">
        <v>183.32</v>
      </c>
      <c r="E197" s="43" t="s">
        <v>379</v>
      </c>
      <c r="F197" s="10" t="s">
        <v>381</v>
      </c>
      <c r="G197" s="58">
        <v>1</v>
      </c>
      <c r="H197" s="58">
        <v>112.4</v>
      </c>
      <c r="I197" s="68">
        <f>D197*100/(G197*H197*1000*1000)</f>
        <v>1.6309608540925267E-4</v>
      </c>
      <c r="J197" s="92">
        <f>'1'!C16</f>
        <v>0</v>
      </c>
      <c r="K197" s="45">
        <f t="shared" si="7"/>
        <v>0</v>
      </c>
    </row>
    <row r="198" spans="1:11" ht="18.600000000000001" customHeight="1">
      <c r="A198" s="106">
        <v>154</v>
      </c>
      <c r="B198" s="127" t="s">
        <v>410</v>
      </c>
      <c r="C198" s="124" t="s">
        <v>395</v>
      </c>
      <c r="D198" s="56">
        <v>153.86000000000001</v>
      </c>
      <c r="E198" s="145" t="s">
        <v>4</v>
      </c>
      <c r="F198" s="10" t="s">
        <v>12</v>
      </c>
      <c r="G198" s="58">
        <v>1</v>
      </c>
      <c r="H198" s="58">
        <v>10.8</v>
      </c>
      <c r="I198" s="68">
        <f t="shared" ref="I198:I201" si="11">D198*100/(G198*H198*1000*1000)</f>
        <v>1.4246296296296299E-3</v>
      </c>
      <c r="J198" s="92">
        <f>'1'!C3</f>
        <v>0</v>
      </c>
      <c r="K198" s="45">
        <f t="shared" ref="K198:K214" si="12">IF(J198="","ND",J198*I198)</f>
        <v>0</v>
      </c>
    </row>
    <row r="199" spans="1:11" ht="18.600000000000001" customHeight="1">
      <c r="A199" s="153">
        <v>154</v>
      </c>
      <c r="B199" s="128"/>
      <c r="C199" s="126"/>
      <c r="D199" s="56">
        <v>153.86000000000001</v>
      </c>
      <c r="E199" s="146"/>
      <c r="F199" s="10" t="s">
        <v>13</v>
      </c>
      <c r="G199" s="58">
        <v>1</v>
      </c>
      <c r="H199" s="58">
        <v>23</v>
      </c>
      <c r="I199" s="68">
        <f t="shared" si="11"/>
        <v>6.6895652173913048E-4</v>
      </c>
      <c r="J199" s="92">
        <f>'1'!C17</f>
        <v>0</v>
      </c>
      <c r="K199" s="45">
        <f t="shared" si="12"/>
        <v>0</v>
      </c>
    </row>
    <row r="200" spans="1:11" ht="18.600000000000001" customHeight="1">
      <c r="A200" s="106">
        <v>155</v>
      </c>
      <c r="B200" s="127" t="s">
        <v>411</v>
      </c>
      <c r="C200" s="124" t="s">
        <v>394</v>
      </c>
      <c r="D200" s="56">
        <v>153.86000000000001</v>
      </c>
      <c r="E200" s="147" t="s">
        <v>380</v>
      </c>
      <c r="F200" s="10" t="s">
        <v>12</v>
      </c>
      <c r="G200" s="58">
        <v>1</v>
      </c>
      <c r="H200" s="58">
        <v>10.8</v>
      </c>
      <c r="I200" s="68">
        <f t="shared" si="11"/>
        <v>1.4246296296296299E-3</v>
      </c>
      <c r="J200" s="92">
        <f>'1'!C3</f>
        <v>0</v>
      </c>
      <c r="K200" s="45">
        <f t="shared" si="12"/>
        <v>0</v>
      </c>
    </row>
    <row r="201" spans="1:11" ht="18.600000000000001" customHeight="1">
      <c r="A201" s="153">
        <v>155</v>
      </c>
      <c r="B201" s="128"/>
      <c r="C201" s="126"/>
      <c r="D201" s="56">
        <v>153.86000000000001</v>
      </c>
      <c r="E201" s="148"/>
      <c r="F201" s="10" t="s">
        <v>13</v>
      </c>
      <c r="G201" s="58">
        <v>1</v>
      </c>
      <c r="H201" s="58">
        <v>23</v>
      </c>
      <c r="I201" s="68">
        <f t="shared" si="11"/>
        <v>6.6895652173913048E-4</v>
      </c>
      <c r="J201" s="92">
        <f>'1'!C17</f>
        <v>0</v>
      </c>
      <c r="K201" s="45">
        <f t="shared" si="12"/>
        <v>0</v>
      </c>
    </row>
    <row r="202" spans="1:11" ht="18.600000000000001" customHeight="1">
      <c r="A202" s="70">
        <v>156</v>
      </c>
      <c r="B202" s="96" t="s">
        <v>412</v>
      </c>
      <c r="C202" s="55" t="s">
        <v>391</v>
      </c>
      <c r="D202" s="49">
        <v>150.41</v>
      </c>
      <c r="E202" s="46" t="s">
        <v>382</v>
      </c>
      <c r="F202" s="10" t="s">
        <v>381</v>
      </c>
      <c r="G202" s="58">
        <v>1</v>
      </c>
      <c r="H202" s="58">
        <v>112.4</v>
      </c>
      <c r="I202" s="68">
        <f>D202*100/(G202*H202*1000*1000)</f>
        <v>1.3381672597864768E-4</v>
      </c>
      <c r="J202" s="92">
        <f>'1'!C16</f>
        <v>0</v>
      </c>
      <c r="K202" s="45">
        <f t="shared" si="12"/>
        <v>0</v>
      </c>
    </row>
    <row r="203" spans="1:11" ht="25.5">
      <c r="A203" s="70">
        <v>145</v>
      </c>
      <c r="B203" s="40" t="s">
        <v>583</v>
      </c>
      <c r="C203" s="48" t="s">
        <v>392</v>
      </c>
      <c r="D203" s="49">
        <v>208.47</v>
      </c>
      <c r="E203" s="47" t="s">
        <v>437</v>
      </c>
      <c r="F203" s="10" t="s">
        <v>381</v>
      </c>
      <c r="G203" s="58">
        <v>1</v>
      </c>
      <c r="H203" s="58">
        <v>112.4</v>
      </c>
      <c r="I203" s="68">
        <f>D203*100/(G203*H203*1000*1000)</f>
        <v>1.8547153024911031E-4</v>
      </c>
      <c r="J203" s="92">
        <f>'1'!C16</f>
        <v>0</v>
      </c>
      <c r="K203" s="45">
        <f t="shared" si="12"/>
        <v>0</v>
      </c>
    </row>
    <row r="204" spans="1:11" ht="25.5">
      <c r="A204" s="70">
        <v>158</v>
      </c>
      <c r="B204" s="42" t="s">
        <v>383</v>
      </c>
      <c r="C204" s="10"/>
      <c r="D204" s="10"/>
      <c r="E204" s="46" t="s">
        <v>388</v>
      </c>
      <c r="F204" s="13" t="s">
        <v>4</v>
      </c>
      <c r="G204" s="58"/>
      <c r="H204" s="58"/>
      <c r="I204" s="68">
        <v>1E-4</v>
      </c>
      <c r="J204" s="92"/>
      <c r="K204" s="45" t="str">
        <f t="shared" si="12"/>
        <v>ND</v>
      </c>
    </row>
    <row r="205" spans="1:11" ht="25.5">
      <c r="A205" s="70">
        <v>159</v>
      </c>
      <c r="B205" s="42" t="s">
        <v>384</v>
      </c>
      <c r="C205" s="10"/>
      <c r="D205" s="10"/>
      <c r="E205" s="46" t="s">
        <v>389</v>
      </c>
      <c r="F205" s="13" t="s">
        <v>4</v>
      </c>
      <c r="G205" s="58"/>
      <c r="H205" s="58"/>
      <c r="I205" s="68">
        <v>1E-4</v>
      </c>
      <c r="J205" s="92"/>
      <c r="K205" s="45" t="str">
        <f t="shared" si="12"/>
        <v>ND</v>
      </c>
    </row>
    <row r="206" spans="1:11" ht="25.5">
      <c r="A206" s="70">
        <v>160</v>
      </c>
      <c r="B206" s="42" t="s">
        <v>385</v>
      </c>
      <c r="C206" s="10"/>
      <c r="D206" s="10"/>
      <c r="E206" s="46" t="s">
        <v>390</v>
      </c>
      <c r="F206" s="13" t="s">
        <v>4</v>
      </c>
      <c r="G206" s="58"/>
      <c r="H206" s="58"/>
      <c r="I206" s="68">
        <v>1E-4</v>
      </c>
      <c r="J206" s="92"/>
      <c r="K206" s="45" t="str">
        <f t="shared" si="12"/>
        <v>ND</v>
      </c>
    </row>
    <row r="207" spans="1:11" ht="91.5" customHeight="1">
      <c r="A207" s="70">
        <v>161</v>
      </c>
      <c r="B207" s="42" t="s">
        <v>386</v>
      </c>
      <c r="C207" s="10"/>
      <c r="D207" s="10"/>
      <c r="E207" s="46" t="s">
        <v>387</v>
      </c>
      <c r="F207" s="13" t="s">
        <v>4</v>
      </c>
      <c r="G207" s="58"/>
      <c r="H207" s="58"/>
      <c r="I207" s="68">
        <v>1E-4</v>
      </c>
      <c r="J207" s="92"/>
      <c r="K207" s="45" t="str">
        <f t="shared" si="12"/>
        <v>ND</v>
      </c>
    </row>
    <row r="208" spans="1:11" ht="51">
      <c r="A208" s="70">
        <v>162</v>
      </c>
      <c r="B208" s="42" t="s">
        <v>403</v>
      </c>
      <c r="C208" s="10"/>
      <c r="D208" s="10"/>
      <c r="E208" s="42" t="s">
        <v>404</v>
      </c>
      <c r="F208" s="13" t="s">
        <v>4</v>
      </c>
      <c r="G208" s="58"/>
      <c r="H208" s="58"/>
      <c r="I208" s="68">
        <v>1E-4</v>
      </c>
      <c r="J208" s="92"/>
      <c r="K208" s="80" t="str">
        <f t="shared" si="12"/>
        <v>ND</v>
      </c>
    </row>
    <row r="209" spans="1:11" ht="62.25" customHeight="1">
      <c r="A209" s="70">
        <v>163</v>
      </c>
      <c r="B209" s="42" t="s">
        <v>405</v>
      </c>
      <c r="C209" s="10"/>
      <c r="D209" s="10"/>
      <c r="E209" s="42" t="s">
        <v>406</v>
      </c>
      <c r="F209" s="13" t="s">
        <v>37</v>
      </c>
      <c r="G209" s="58"/>
      <c r="H209" s="58"/>
      <c r="I209" s="68">
        <v>1E-4</v>
      </c>
      <c r="J209" s="92"/>
      <c r="K209" s="80" t="str">
        <f t="shared" si="12"/>
        <v>ND</v>
      </c>
    </row>
    <row r="210" spans="1:11" ht="18.600000000000001" customHeight="1">
      <c r="A210" s="70">
        <v>164</v>
      </c>
      <c r="B210" s="42" t="s">
        <v>424</v>
      </c>
      <c r="C210" s="10"/>
      <c r="D210" s="10"/>
      <c r="E210" s="42" t="s">
        <v>425</v>
      </c>
      <c r="F210" s="13" t="s">
        <v>37</v>
      </c>
      <c r="G210" s="58"/>
      <c r="H210" s="58"/>
      <c r="I210" s="68">
        <v>1E-4</v>
      </c>
      <c r="J210" s="92"/>
      <c r="K210" s="80" t="str">
        <f t="shared" si="12"/>
        <v>ND</v>
      </c>
    </row>
    <row r="211" spans="1:11" ht="25.5">
      <c r="A211" s="70">
        <v>165</v>
      </c>
      <c r="B211" s="42" t="s">
        <v>426</v>
      </c>
      <c r="C211" s="10"/>
      <c r="D211" s="10"/>
      <c r="E211" s="42" t="s">
        <v>427</v>
      </c>
      <c r="F211" s="13" t="s">
        <v>37</v>
      </c>
      <c r="G211" s="58"/>
      <c r="H211" s="58"/>
      <c r="I211" s="68">
        <v>1E-4</v>
      </c>
      <c r="J211" s="92"/>
      <c r="K211" s="80" t="str">
        <f t="shared" si="12"/>
        <v>ND</v>
      </c>
    </row>
    <row r="212" spans="1:11" ht="25.5">
      <c r="A212" s="70">
        <v>166</v>
      </c>
      <c r="B212" s="42" t="s">
        <v>428</v>
      </c>
      <c r="C212" s="10"/>
      <c r="D212" s="10"/>
      <c r="E212" s="42" t="s">
        <v>429</v>
      </c>
      <c r="F212" s="13" t="s">
        <v>37</v>
      </c>
      <c r="G212" s="58"/>
      <c r="H212" s="58"/>
      <c r="I212" s="68">
        <v>1E-4</v>
      </c>
      <c r="J212" s="92"/>
      <c r="K212" s="80" t="str">
        <f t="shared" si="12"/>
        <v>ND</v>
      </c>
    </row>
    <row r="213" spans="1:11" ht="18.600000000000001" customHeight="1">
      <c r="A213" s="70">
        <v>167</v>
      </c>
      <c r="B213" s="42" t="s">
        <v>430</v>
      </c>
      <c r="C213" s="10"/>
      <c r="D213" s="10"/>
      <c r="E213" s="42" t="s">
        <v>431</v>
      </c>
      <c r="F213" s="13" t="s">
        <v>37</v>
      </c>
      <c r="G213" s="58"/>
      <c r="H213" s="58"/>
      <c r="I213" s="68">
        <v>1E-4</v>
      </c>
      <c r="J213" s="92"/>
      <c r="K213" s="80" t="str">
        <f t="shared" si="12"/>
        <v>ND</v>
      </c>
    </row>
    <row r="214" spans="1:11" ht="51">
      <c r="A214" s="70">
        <v>168</v>
      </c>
      <c r="B214" s="42" t="s">
        <v>432</v>
      </c>
      <c r="C214" s="74"/>
      <c r="D214" s="74"/>
      <c r="E214" s="42" t="s">
        <v>438</v>
      </c>
      <c r="F214" s="13" t="s">
        <v>37</v>
      </c>
      <c r="G214" s="75"/>
      <c r="H214" s="75"/>
      <c r="I214" s="75">
        <v>1E-4</v>
      </c>
      <c r="J214" s="92"/>
      <c r="K214" s="73" t="str">
        <f t="shared" si="12"/>
        <v>ND</v>
      </c>
    </row>
    <row r="215" spans="1:11" ht="18.600000000000001" customHeight="1">
      <c r="A215" s="70">
        <v>169</v>
      </c>
      <c r="B215" s="42" t="s">
        <v>518</v>
      </c>
      <c r="C215" s="10"/>
      <c r="D215" s="10"/>
      <c r="E215" s="42" t="s">
        <v>517</v>
      </c>
      <c r="F215" s="13" t="s">
        <v>37</v>
      </c>
      <c r="G215" s="58"/>
      <c r="H215" s="58"/>
      <c r="I215" s="68">
        <v>1E-4</v>
      </c>
      <c r="J215" s="92"/>
      <c r="K215" s="80" t="str">
        <f>IF(J215="","ND",J215*I215)</f>
        <v>ND</v>
      </c>
    </row>
    <row r="216" spans="1:11" ht="18.75" customHeight="1">
      <c r="A216" s="71">
        <v>170</v>
      </c>
      <c r="B216" s="12" t="s">
        <v>519</v>
      </c>
      <c r="C216" s="12" t="s">
        <v>520</v>
      </c>
      <c r="D216" s="10"/>
      <c r="E216" s="116" t="s">
        <v>521</v>
      </c>
      <c r="F216" s="13" t="s">
        <v>522</v>
      </c>
      <c r="G216" s="10"/>
      <c r="H216" s="10"/>
      <c r="I216" s="68">
        <v>1E-4</v>
      </c>
      <c r="J216" s="92"/>
      <c r="K216" s="45" t="str">
        <f t="shared" ref="K216:K219" si="13">IF(J216="","ND",J216*I216)</f>
        <v>ND</v>
      </c>
    </row>
    <row r="217" spans="1:11" ht="34.5" customHeight="1">
      <c r="A217" s="71">
        <v>171</v>
      </c>
      <c r="B217" s="11" t="s">
        <v>523</v>
      </c>
      <c r="C217" s="24" t="s">
        <v>524</v>
      </c>
      <c r="D217" s="10"/>
      <c r="E217" s="84" t="s">
        <v>545</v>
      </c>
      <c r="F217" s="13" t="s">
        <v>522</v>
      </c>
      <c r="G217" s="10"/>
      <c r="H217" s="10"/>
      <c r="I217" s="68">
        <v>1E-4</v>
      </c>
      <c r="J217" s="92"/>
      <c r="K217" s="45" t="str">
        <f t="shared" si="13"/>
        <v>ND</v>
      </c>
    </row>
    <row r="218" spans="1:11" ht="19.5" customHeight="1">
      <c r="A218" s="111">
        <v>172</v>
      </c>
      <c r="B218" s="12" t="s">
        <v>525</v>
      </c>
      <c r="C218" s="24" t="s">
        <v>526</v>
      </c>
      <c r="D218" s="10"/>
      <c r="E218" s="28" t="s">
        <v>37</v>
      </c>
      <c r="F218" s="13" t="s">
        <v>37</v>
      </c>
      <c r="G218" s="10"/>
      <c r="H218" s="10"/>
      <c r="I218" s="68">
        <v>1E-4</v>
      </c>
      <c r="J218" s="92"/>
      <c r="K218" s="45" t="str">
        <f t="shared" si="13"/>
        <v>ND</v>
      </c>
    </row>
    <row r="219" spans="1:11" ht="18.75" customHeight="1">
      <c r="A219" s="71">
        <v>173</v>
      </c>
      <c r="B219" s="25" t="s">
        <v>527</v>
      </c>
      <c r="C219" s="24" t="s">
        <v>528</v>
      </c>
      <c r="D219" s="10"/>
      <c r="E219" s="10" t="s">
        <v>529</v>
      </c>
      <c r="F219" s="13" t="s">
        <v>522</v>
      </c>
      <c r="G219" s="10"/>
      <c r="H219" s="10"/>
      <c r="I219" s="68">
        <v>1E-4</v>
      </c>
      <c r="J219" s="92"/>
      <c r="K219" s="45" t="str">
        <f t="shared" si="13"/>
        <v>ND</v>
      </c>
    </row>
    <row r="220" spans="1:11" ht="28.5" customHeight="1">
      <c r="A220" s="71">
        <v>174</v>
      </c>
      <c r="B220" s="11" t="s">
        <v>531</v>
      </c>
      <c r="C220" s="12"/>
      <c r="D220" s="10"/>
      <c r="E220" s="10" t="s">
        <v>530</v>
      </c>
      <c r="F220" s="13" t="s">
        <v>522</v>
      </c>
      <c r="G220" s="58"/>
      <c r="H220" s="58"/>
      <c r="I220" s="68">
        <v>1E-4</v>
      </c>
      <c r="J220" s="92"/>
      <c r="K220" s="45" t="str">
        <f t="shared" ref="K220:K230" si="14">IF(J220="","ND",J220*I220)</f>
        <v>ND</v>
      </c>
    </row>
    <row r="221" spans="1:11" ht="63.75" customHeight="1">
      <c r="A221" s="71">
        <v>175</v>
      </c>
      <c r="B221" s="84" t="s">
        <v>551</v>
      </c>
      <c r="C221" s="12"/>
      <c r="D221" s="10"/>
      <c r="E221" s="28" t="s">
        <v>37</v>
      </c>
      <c r="F221" s="13" t="s">
        <v>522</v>
      </c>
      <c r="G221" s="58"/>
      <c r="H221" s="58"/>
      <c r="I221" s="68">
        <v>1E-4</v>
      </c>
      <c r="J221" s="92"/>
      <c r="K221" s="45" t="str">
        <f t="shared" si="14"/>
        <v>ND</v>
      </c>
    </row>
    <row r="222" spans="1:11" ht="23.25" customHeight="1">
      <c r="A222" s="71">
        <v>176</v>
      </c>
      <c r="B222" s="11" t="s">
        <v>532</v>
      </c>
      <c r="C222" s="12"/>
      <c r="D222" s="10"/>
      <c r="E222" s="18" t="s">
        <v>546</v>
      </c>
      <c r="F222" s="13" t="s">
        <v>522</v>
      </c>
      <c r="G222" s="58"/>
      <c r="H222" s="58"/>
      <c r="I222" s="68">
        <v>1E-4</v>
      </c>
      <c r="J222" s="92"/>
      <c r="K222" s="45" t="str">
        <f t="shared" si="14"/>
        <v>ND</v>
      </c>
    </row>
    <row r="223" spans="1:11" ht="26.25" customHeight="1">
      <c r="A223" s="71">
        <v>158</v>
      </c>
      <c r="B223" s="40" t="s">
        <v>540</v>
      </c>
      <c r="C223" s="12" t="s">
        <v>537</v>
      </c>
      <c r="D223" s="58">
        <v>236.42</v>
      </c>
      <c r="E223" s="18" t="s">
        <v>547</v>
      </c>
      <c r="F223" s="13" t="s">
        <v>381</v>
      </c>
      <c r="G223" s="58">
        <v>1</v>
      </c>
      <c r="H223" s="58">
        <v>112.4</v>
      </c>
      <c r="I223" s="68">
        <f>D223*100/(G223*H223*1000*1000)</f>
        <v>2.1033807829181494E-4</v>
      </c>
      <c r="J223" s="92">
        <f>'1'!C16</f>
        <v>0</v>
      </c>
      <c r="K223" s="45">
        <f t="shared" si="14"/>
        <v>0</v>
      </c>
    </row>
    <row r="224" spans="1:11" ht="19.5" customHeight="1">
      <c r="A224" s="71">
        <v>159</v>
      </c>
      <c r="B224" s="40" t="s">
        <v>541</v>
      </c>
      <c r="C224" s="12" t="s">
        <v>538</v>
      </c>
      <c r="D224" s="58">
        <v>172.42</v>
      </c>
      <c r="E224" s="10" t="s">
        <v>535</v>
      </c>
      <c r="F224" s="13" t="s">
        <v>381</v>
      </c>
      <c r="G224" s="58">
        <v>1</v>
      </c>
      <c r="H224" s="58">
        <v>112.4</v>
      </c>
      <c r="I224" s="68">
        <f t="shared" ref="I224:I225" si="15">D224*100/(G224*H224*1000*1000)</f>
        <v>1.5339857651245552E-4</v>
      </c>
      <c r="J224" s="92">
        <f>'1'!C16</f>
        <v>0</v>
      </c>
      <c r="K224" s="45">
        <f t="shared" si="14"/>
        <v>0</v>
      </c>
    </row>
    <row r="225" spans="1:11" ht="19.5" customHeight="1">
      <c r="A225" s="71">
        <v>160</v>
      </c>
      <c r="B225" s="40" t="s">
        <v>542</v>
      </c>
      <c r="C225" s="12" t="s">
        <v>539</v>
      </c>
      <c r="D225" s="58">
        <v>146.43</v>
      </c>
      <c r="E225" s="10" t="s">
        <v>536</v>
      </c>
      <c r="F225" s="13" t="s">
        <v>381</v>
      </c>
      <c r="G225" s="58">
        <v>1</v>
      </c>
      <c r="H225" s="58">
        <v>112.4</v>
      </c>
      <c r="I225" s="68">
        <f t="shared" si="15"/>
        <v>1.3027580071174377E-4</v>
      </c>
      <c r="J225" s="92">
        <f>'1'!C16</f>
        <v>0</v>
      </c>
      <c r="K225" s="45">
        <f t="shared" si="14"/>
        <v>0</v>
      </c>
    </row>
    <row r="226" spans="1:11" ht="25.5" customHeight="1">
      <c r="A226" s="71">
        <v>180</v>
      </c>
      <c r="B226" s="11" t="s">
        <v>533</v>
      </c>
      <c r="C226" s="12"/>
      <c r="D226" s="10"/>
      <c r="E226" s="18" t="s">
        <v>548</v>
      </c>
      <c r="F226" s="13" t="s">
        <v>522</v>
      </c>
      <c r="G226" s="58"/>
      <c r="H226" s="58"/>
      <c r="I226" s="68">
        <v>1E-4</v>
      </c>
      <c r="J226" s="92"/>
      <c r="K226" s="45" t="str">
        <f t="shared" si="14"/>
        <v>ND</v>
      </c>
    </row>
    <row r="227" spans="1:11" ht="69.75" customHeight="1">
      <c r="A227" s="71">
        <v>181</v>
      </c>
      <c r="B227" s="11" t="s">
        <v>534</v>
      </c>
      <c r="C227" s="12"/>
      <c r="D227" s="10"/>
      <c r="E227" s="13" t="s">
        <v>37</v>
      </c>
      <c r="F227" s="13" t="s">
        <v>522</v>
      </c>
      <c r="G227" s="58"/>
      <c r="H227" s="58"/>
      <c r="I227" s="68">
        <v>1E-4</v>
      </c>
      <c r="J227" s="92"/>
      <c r="K227" s="45" t="str">
        <f t="shared" si="14"/>
        <v>ND</v>
      </c>
    </row>
    <row r="228" spans="1:11" ht="27.75" customHeight="1">
      <c r="A228" s="71">
        <v>2</v>
      </c>
      <c r="B228" s="14" t="s">
        <v>575</v>
      </c>
      <c r="C228" s="86"/>
      <c r="D228" s="98">
        <v>596.1</v>
      </c>
      <c r="E228" s="85" t="s">
        <v>577</v>
      </c>
      <c r="F228" s="13" t="s">
        <v>576</v>
      </c>
      <c r="G228" s="87">
        <v>2</v>
      </c>
      <c r="H228" s="88">
        <v>118.7</v>
      </c>
      <c r="I228" s="68">
        <f t="shared" ref="I228:I230" si="16">D228*100/(G228*H228*1000*1000)</f>
        <v>2.5109519797809606E-4</v>
      </c>
      <c r="J228" s="92">
        <f>'1'!C11</f>
        <v>0</v>
      </c>
      <c r="K228" s="105">
        <f t="shared" si="14"/>
        <v>0</v>
      </c>
    </row>
    <row r="229" spans="1:11" ht="29.25" customHeight="1">
      <c r="A229" s="112">
        <v>1</v>
      </c>
      <c r="B229" s="99" t="s">
        <v>552</v>
      </c>
      <c r="C229" s="12"/>
      <c r="D229" s="10"/>
      <c r="E229" s="13" t="s">
        <v>550</v>
      </c>
      <c r="F229" s="100" t="s">
        <v>522</v>
      </c>
      <c r="G229" s="58"/>
      <c r="H229" s="58"/>
      <c r="I229" s="68">
        <v>1E-4</v>
      </c>
      <c r="J229" s="93"/>
      <c r="K229" s="45" t="str">
        <f t="shared" ref="K229" si="17">IF(J229="","ND",J229*I229)</f>
        <v>ND</v>
      </c>
    </row>
    <row r="230" spans="1:11" s="103" customFormat="1" ht="38.450000000000003" customHeight="1">
      <c r="A230" s="155">
        <v>101</v>
      </c>
      <c r="B230" s="104" t="s">
        <v>578</v>
      </c>
      <c r="C230" s="82"/>
      <c r="D230" s="83">
        <v>303.8</v>
      </c>
      <c r="E230" s="82" t="s">
        <v>579</v>
      </c>
      <c r="F230" s="102" t="s">
        <v>576</v>
      </c>
      <c r="G230" s="83">
        <v>1</v>
      </c>
      <c r="H230" s="83">
        <v>118.7</v>
      </c>
      <c r="I230" s="68">
        <f t="shared" si="16"/>
        <v>2.5593934288121312E-4</v>
      </c>
      <c r="J230" s="92">
        <f>'1'!C11</f>
        <v>0</v>
      </c>
      <c r="K230" s="105">
        <f t="shared" si="14"/>
        <v>0</v>
      </c>
    </row>
    <row r="231" spans="1:11">
      <c r="A231" s="156" t="s">
        <v>209</v>
      </c>
      <c r="B231" s="149"/>
      <c r="C231" s="149"/>
      <c r="D231" s="149"/>
      <c r="E231" s="149"/>
      <c r="F231" s="149"/>
      <c r="G231" s="76"/>
      <c r="H231" s="76"/>
      <c r="I231" s="76"/>
      <c r="J231" s="76"/>
      <c r="K231" s="77"/>
    </row>
    <row r="232" spans="1:11" ht="34.15" customHeight="1">
      <c r="A232" s="156" t="s">
        <v>376</v>
      </c>
      <c r="B232" s="149"/>
      <c r="C232" s="149"/>
      <c r="D232" s="149"/>
      <c r="E232" s="149"/>
      <c r="F232" s="149"/>
      <c r="G232" s="149"/>
      <c r="H232" s="149"/>
      <c r="I232" s="149"/>
      <c r="J232" s="149"/>
      <c r="K232" s="149"/>
    </row>
    <row r="233" spans="1:11" s="62" customFormat="1" ht="50.25" customHeight="1">
      <c r="A233" s="157" t="s">
        <v>416</v>
      </c>
      <c r="B233" s="150"/>
      <c r="C233" s="150"/>
      <c r="D233" s="150"/>
      <c r="E233" s="150"/>
      <c r="F233" s="150"/>
      <c r="G233" s="150"/>
      <c r="H233" s="150"/>
      <c r="I233" s="150"/>
      <c r="J233" s="150"/>
      <c r="K233" s="150"/>
    </row>
    <row r="234" spans="1:11" s="62" customFormat="1" ht="47.25" customHeight="1">
      <c r="A234" s="157" t="s">
        <v>413</v>
      </c>
      <c r="B234" s="150"/>
      <c r="C234" s="150"/>
      <c r="D234" s="150"/>
      <c r="E234" s="150"/>
      <c r="F234" s="150"/>
      <c r="G234" s="150"/>
      <c r="H234" s="150"/>
      <c r="I234" s="150"/>
      <c r="J234" s="150"/>
      <c r="K234" s="150"/>
    </row>
    <row r="235" spans="1:11" ht="14.25" customHeight="1">
      <c r="A235" s="156" t="s">
        <v>414</v>
      </c>
      <c r="B235" s="149"/>
      <c r="C235" s="149"/>
      <c r="D235" s="149"/>
      <c r="E235" s="149"/>
      <c r="F235" s="149"/>
      <c r="G235" s="149"/>
      <c r="H235" s="149"/>
      <c r="I235" s="149"/>
      <c r="J235" s="149"/>
      <c r="K235" s="149"/>
    </row>
    <row r="236" spans="1:11" ht="27.75" customHeight="1">
      <c r="A236" s="156" t="s">
        <v>415</v>
      </c>
      <c r="B236" s="149"/>
      <c r="C236" s="149"/>
      <c r="D236" s="149"/>
      <c r="E236" s="149"/>
      <c r="F236" s="149"/>
      <c r="G236" s="149"/>
      <c r="H236" s="149"/>
      <c r="I236" s="149"/>
      <c r="J236" s="149"/>
      <c r="K236" s="149"/>
    </row>
    <row r="237" spans="1:11" ht="15" customHeight="1">
      <c r="A237" s="156" t="s">
        <v>553</v>
      </c>
      <c r="B237" s="149"/>
      <c r="C237" s="149"/>
      <c r="D237" s="149"/>
      <c r="E237" s="149"/>
      <c r="F237" s="149"/>
      <c r="G237" s="149"/>
      <c r="H237" s="149"/>
      <c r="I237" s="149"/>
      <c r="J237" s="149"/>
      <c r="K237" s="149"/>
    </row>
    <row r="238" spans="1:11" ht="11.25" customHeight="1">
      <c r="A238" s="156"/>
      <c r="B238" s="149"/>
      <c r="C238" s="149"/>
      <c r="D238" s="149"/>
      <c r="E238" s="149"/>
      <c r="F238" s="149"/>
      <c r="G238" s="149"/>
      <c r="H238" s="149"/>
      <c r="I238" s="149"/>
      <c r="J238" s="149"/>
      <c r="K238" s="149"/>
    </row>
    <row r="239" spans="1:11" ht="22.5" customHeight="1">
      <c r="B239" s="77" t="s">
        <v>28</v>
      </c>
      <c r="C239" s="77"/>
      <c r="D239" s="77"/>
      <c r="E239" s="77"/>
      <c r="F239" s="78" t="s">
        <v>59</v>
      </c>
      <c r="G239" s="79"/>
      <c r="H239" s="79"/>
      <c r="I239" s="79"/>
      <c r="J239" s="79"/>
      <c r="K239" s="78"/>
    </row>
    <row r="240" spans="1:11">
      <c r="F240" s="4"/>
      <c r="G240" s="66"/>
      <c r="H240" s="66"/>
      <c r="I240" s="69"/>
      <c r="J240" s="69"/>
      <c r="K240" s="4"/>
    </row>
    <row r="241" spans="2:11" ht="21.75" customHeight="1">
      <c r="B241" s="3" t="s">
        <v>29</v>
      </c>
      <c r="F241" s="4" t="s">
        <v>60</v>
      </c>
      <c r="G241" s="66"/>
      <c r="H241" s="66"/>
      <c r="I241" s="69"/>
      <c r="J241" s="69"/>
      <c r="K241" s="4"/>
    </row>
    <row r="242" spans="2:11">
      <c r="I242" s="69"/>
      <c r="J242" s="69"/>
      <c r="K242" s="7"/>
    </row>
    <row r="1048576" spans="10:10">
      <c r="J1048576" s="62">
        <f>'1'!C6</f>
        <v>0</v>
      </c>
    </row>
  </sheetData>
  <autoFilter ref="F1:F1048576"/>
  <phoneticPr fontId="26" type="noConversion"/>
  <conditionalFormatting sqref="K11:K58">
    <cfRule type="cellIs" dxfId="3" priority="5" operator="greaterThanOrEqual">
      <formula>0.02</formula>
    </cfRule>
  </conditionalFormatting>
  <conditionalFormatting sqref="K59:K95">
    <cfRule type="cellIs" dxfId="2" priority="4" operator="greaterThanOrEqual">
      <formula>0.02</formula>
    </cfRule>
  </conditionalFormatting>
  <conditionalFormatting sqref="K96:K150">
    <cfRule type="cellIs" dxfId="1" priority="3" operator="greaterThanOrEqual">
      <formula>0.02</formula>
    </cfRule>
  </conditionalFormatting>
  <conditionalFormatting sqref="K151:K225 K230 K228">
    <cfRule type="cellIs" priority="2" operator="greaterThanOrEqual">
      <formula>0.02</formula>
    </cfRule>
  </conditionalFormatting>
  <conditionalFormatting sqref="K230 K228">
    <cfRule type="cellIs" dxfId="0" priority="1" operator="notEqual">
      <formula>0.02</formula>
    </cfRule>
  </conditionalFormatting>
  <pageMargins left="0.511811023622047" right="0.41427083333333298" top="1.20889136904762" bottom="1.02362204724409" header="0.31496062992126" footer="0.31496062992126"/>
  <pageSetup paperSize="9" scale="97" orientation="portrait" r:id="rId1"/>
  <headerFooter>
    <oddHeader xml:space="preserve">&amp;LTC_OF_C045E
Revision: B/8&amp;C&amp;"Arial,Bold"&amp;20REACH SVHCs Worksheet
(Sample ID:   )            </oddHeader>
    <oddFooter>&amp;LPrepared by: Wang Qing     Reviewed by: Xu Ming        Approved by: Fan Haijun        Effective Date: Jan.15, 2018
Page &amp;P of &amp;N</oddFooter>
  </headerFooter>
  <drawing r:id="rId2"/>
  <legacyDrawing r:id="rId3"/>
  <controls>
    <mc:AlternateContent xmlns:mc="http://schemas.openxmlformats.org/markup-compatibility/2006">
      <mc:Choice Requires="x14">
        <control shapeId="2049" r:id="rId4" name="Control 1">
          <controlPr defaultSize="0" r:id="rId5">
            <anchor moveWithCells="1">
              <from>
                <xdr:col>2</xdr:col>
                <xdr:colOff>0</xdr:colOff>
                <xdr:row>242</xdr:row>
                <xdr:rowOff>0</xdr:rowOff>
              </from>
              <to>
                <xdr:col>3</xdr:col>
                <xdr:colOff>47625</xdr:colOff>
                <xdr:row>243</xdr:row>
                <xdr:rowOff>47625</xdr:rowOff>
              </to>
            </anchor>
          </controlPr>
        </control>
      </mc:Choice>
      <mc:Fallback>
        <control shapeId="2049"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abSelected="1" workbookViewId="0">
      <selection activeCell="F14" sqref="F14"/>
    </sheetView>
  </sheetViews>
  <sheetFormatPr defaultRowHeight="15"/>
  <sheetData>
    <row r="1" spans="1:3">
      <c r="A1" s="89" t="s">
        <v>554</v>
      </c>
      <c r="B1" s="89"/>
      <c r="C1" s="90" t="s">
        <v>555</v>
      </c>
    </row>
    <row r="2" spans="1:3">
      <c r="A2" s="90" t="s">
        <v>556</v>
      </c>
      <c r="B2" s="90"/>
      <c r="C2" s="91"/>
    </row>
    <row r="3" spans="1:3">
      <c r="A3" s="90" t="s">
        <v>557</v>
      </c>
      <c r="B3" s="90"/>
      <c r="C3" s="91"/>
    </row>
    <row r="4" spans="1:3">
      <c r="A4" s="91" t="s">
        <v>558</v>
      </c>
      <c r="B4" s="91"/>
      <c r="C4" s="91"/>
    </row>
    <row r="5" spans="1:3">
      <c r="A5" s="91" t="s">
        <v>559</v>
      </c>
      <c r="B5" s="91"/>
      <c r="C5" s="91"/>
    </row>
    <row r="6" spans="1:3">
      <c r="A6" s="91" t="s">
        <v>560</v>
      </c>
      <c r="B6" s="91"/>
      <c r="C6" s="91"/>
    </row>
    <row r="7" spans="1:3">
      <c r="A7" s="91" t="s">
        <v>561</v>
      </c>
      <c r="B7" s="91"/>
      <c r="C7" s="91"/>
    </row>
    <row r="8" spans="1:3">
      <c r="A8" s="91" t="s">
        <v>562</v>
      </c>
      <c r="B8" s="91"/>
      <c r="C8" s="91"/>
    </row>
    <row r="9" spans="1:3">
      <c r="A9" s="91" t="s">
        <v>563</v>
      </c>
      <c r="B9" s="91"/>
      <c r="C9" s="91"/>
    </row>
    <row r="10" spans="1:3">
      <c r="A10" s="91" t="s">
        <v>87</v>
      </c>
      <c r="B10" s="91"/>
      <c r="C10" s="91"/>
    </row>
    <row r="11" spans="1:3">
      <c r="A11" s="91" t="s">
        <v>564</v>
      </c>
      <c r="B11" s="91"/>
      <c r="C11" s="91"/>
    </row>
    <row r="12" spans="1:3">
      <c r="A12" s="91" t="s">
        <v>565</v>
      </c>
      <c r="B12" s="91"/>
      <c r="C12" s="91"/>
    </row>
    <row r="13" spans="1:3">
      <c r="A13" s="91" t="s">
        <v>566</v>
      </c>
      <c r="B13" s="91"/>
      <c r="C13" s="91"/>
    </row>
    <row r="14" spans="1:3">
      <c r="A14" s="91" t="s">
        <v>567</v>
      </c>
      <c r="B14" s="91"/>
      <c r="C14" s="91"/>
    </row>
    <row r="15" spans="1:3">
      <c r="A15" s="91" t="s">
        <v>568</v>
      </c>
      <c r="B15" s="91"/>
      <c r="C15" s="91"/>
    </row>
    <row r="16" spans="1:3">
      <c r="A16" s="91" t="s">
        <v>569</v>
      </c>
      <c r="B16" s="91"/>
      <c r="C16" s="91"/>
    </row>
    <row r="17" spans="1:3">
      <c r="A17" s="91" t="s">
        <v>570</v>
      </c>
      <c r="B17" s="91"/>
      <c r="C17" s="91"/>
    </row>
    <row r="18" spans="1:3">
      <c r="A18" s="91" t="s">
        <v>571</v>
      </c>
      <c r="B18" s="91"/>
      <c r="C18" s="91"/>
    </row>
    <row r="19" spans="1:3">
      <c r="A19" s="91" t="s">
        <v>572</v>
      </c>
      <c r="B19" s="91"/>
      <c r="C19" s="91"/>
    </row>
    <row r="20" spans="1:3">
      <c r="A20" s="91" t="s">
        <v>573</v>
      </c>
      <c r="B20" s="91"/>
      <c r="C20" s="91"/>
    </row>
    <row r="21" spans="1:3">
      <c r="A21" s="158" t="s">
        <v>86</v>
      </c>
      <c r="B21" s="158"/>
      <c r="C21" s="158" t="s">
        <v>584</v>
      </c>
    </row>
  </sheetData>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SVHC</vt:lpstr>
      <vt:lpstr>1</vt:lpstr>
      <vt:lpstr>SVHC!Print_Area</vt:lpstr>
      <vt:lpstr>SVHC!Print_Titles</vt:lpstr>
    </vt:vector>
  </TitlesOfParts>
  <Company>TUV Asia Pacific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 Asia Pacific</dc:creator>
  <cp:lastModifiedBy>Chen, Frank</cp:lastModifiedBy>
  <cp:lastPrinted>2018-04-28T05:31:47Z</cp:lastPrinted>
  <dcterms:created xsi:type="dcterms:W3CDTF">2010-07-12T02:06:46Z</dcterms:created>
  <dcterms:modified xsi:type="dcterms:W3CDTF">2019-04-04T07:19:45Z</dcterms:modified>
</cp:coreProperties>
</file>