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 defaultThemeVersion="124226"/>
  <xr:revisionPtr revIDLastSave="0" documentId="13_ncr:1_{8B45A970-7027-4C10-AED0-A0E0BD2DE232}" xr6:coauthVersionLast="45" xr6:coauthVersionMax="45" xr10:uidLastSave="{00000000-0000-0000-0000-000000000000}"/>
  <bookViews>
    <workbookView xWindow="-98" yWindow="-98" windowWidth="20715" windowHeight="13425" xr2:uid="{00000000-000D-0000-FFFF-FFFF00000000}"/>
  </bookViews>
  <sheets>
    <sheet name="Data" sheetId="3" r:id="rId1"/>
    <sheet name="TC_XMN_CHM_F_Q.67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2" l="1"/>
  <c r="C44" i="2"/>
  <c r="C4" i="2" l="1"/>
  <c r="B4" i="2"/>
  <c r="A6" i="2" l="1"/>
  <c r="B6" i="2" l="1"/>
  <c r="C6" i="2" l="1"/>
  <c r="G4" i="2"/>
  <c r="D4" i="2"/>
  <c r="E4" i="2"/>
  <c r="F4" i="2"/>
  <c r="D6" i="2" l="1"/>
  <c r="E6" i="2" s="1"/>
  <c r="F6" i="2" s="1"/>
  <c r="G6" i="2" s="1"/>
  <c r="H6" i="2" l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l="1"/>
  <c r="AT6" i="2" s="1"/>
  <c r="AU6" i="2" s="1"/>
  <c r="AV6" i="2" s="1"/>
  <c r="AW6" i="2" s="1"/>
  <c r="AX6" i="2" s="1"/>
  <c r="AY6" i="2" l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l="1"/>
  <c r="BK6" i="2" s="1"/>
  <c r="BL6" i="2" s="1"/>
  <c r="BM6" i="2" s="1"/>
  <c r="BN6" i="2" s="1"/>
  <c r="BO6" i="2" l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EF6" i="2" s="1"/>
  <c r="EG6" i="2" s="1"/>
  <c r="EH6" i="2" s="1"/>
  <c r="EI6" i="2" s="1"/>
  <c r="EJ6" i="2" s="1"/>
  <c r="EK6" i="2" s="1"/>
  <c r="EL6" i="2" s="1"/>
  <c r="EM6" i="2" s="1"/>
  <c r="EN6" i="2" s="1"/>
  <c r="EO6" i="2" s="1"/>
  <c r="EP6" i="2" s="1"/>
  <c r="EQ6" i="2" s="1"/>
  <c r="ER6" i="2" s="1"/>
  <c r="ES6" i="2" s="1"/>
  <c r="ET6" i="2" s="1"/>
  <c r="EU6" i="2" s="1"/>
  <c r="EV6" i="2" s="1"/>
  <c r="EW6" i="2" s="1"/>
  <c r="EX6" i="2" s="1"/>
  <c r="EY6" i="2" s="1"/>
  <c r="EZ6" i="2" s="1"/>
  <c r="FA6" i="2" s="1"/>
  <c r="FB6" i="2" s="1"/>
  <c r="FC6" i="2" s="1"/>
  <c r="FD6" i="2" s="1"/>
  <c r="FE6" i="2" s="1"/>
  <c r="FF6" i="2" s="1"/>
  <c r="FG6" i="2" s="1"/>
  <c r="FH6" i="2" s="1"/>
  <c r="FI6" i="2" s="1"/>
  <c r="FJ6" i="2" s="1"/>
  <c r="FK6" i="2" s="1"/>
  <c r="FL6" i="2" s="1"/>
  <c r="FM6" i="2" s="1"/>
  <c r="FN6" i="2" s="1"/>
  <c r="FO6" i="2" s="1"/>
  <c r="FP6" i="2" s="1"/>
  <c r="FQ6" i="2" s="1"/>
  <c r="FR6" i="2" s="1"/>
  <c r="FS6" i="2" s="1"/>
  <c r="FT6" i="2" s="1"/>
  <c r="FU6" i="2" s="1"/>
  <c r="FV6" i="2" s="1"/>
  <c r="FW6" i="2" s="1"/>
  <c r="FX6" i="2" s="1"/>
  <c r="FY6" i="2" s="1"/>
  <c r="FZ6" i="2" s="1"/>
  <c r="GA6" i="2" s="1"/>
  <c r="GB6" i="2" s="1"/>
  <c r="GC6" i="2" s="1"/>
  <c r="GD6" i="2" s="1"/>
  <c r="GE6" i="2" l="1"/>
  <c r="GF6" i="2" s="1"/>
  <c r="GG6" i="2" s="1"/>
  <c r="GH6" i="2" s="1"/>
  <c r="GI6" i="2" s="1"/>
  <c r="GJ6" i="2" s="1"/>
  <c r="GK6" i="2" s="1"/>
  <c r="GL6" i="2" s="1"/>
  <c r="GM6" i="2" s="1"/>
  <c r="GN6" i="2" s="1"/>
  <c r="GO6" i="2" s="1"/>
  <c r="GP6" i="2" s="1"/>
  <c r="GQ6" i="2" s="1"/>
  <c r="GR6" i="2" s="1"/>
  <c r="GS6" i="2" s="1"/>
  <c r="GT6" i="2" s="1"/>
  <c r="GU6" i="2" s="1"/>
  <c r="GV6" i="2" s="1"/>
  <c r="GW6" i="2" s="1"/>
  <c r="GX6" i="2" s="1"/>
  <c r="GY6" i="2" s="1"/>
  <c r="GZ6" i="2" s="1"/>
  <c r="HA6" i="2" s="1"/>
  <c r="HB6" i="2" s="1"/>
  <c r="HC6" i="2" s="1"/>
  <c r="HD6" i="2" s="1"/>
  <c r="HE6" i="2" s="1"/>
  <c r="HF6" i="2" s="1"/>
  <c r="HG6" i="2" s="1"/>
  <c r="HH6" i="2" s="1"/>
  <c r="HI6" i="2" s="1"/>
  <c r="HJ6" i="2" s="1"/>
  <c r="HK6" i="2" s="1"/>
  <c r="HL6" i="2" s="1"/>
  <c r="HM6" i="2" s="1"/>
  <c r="HN6" i="2" s="1"/>
  <c r="HO6" i="2" s="1"/>
  <c r="HP6" i="2" s="1"/>
  <c r="HQ6" i="2" s="1"/>
  <c r="HR6" i="2" s="1"/>
  <c r="HS6" i="2" s="1"/>
  <c r="HT6" i="2" s="1"/>
  <c r="HU6" i="2" s="1"/>
  <c r="HV6" i="2" s="1"/>
  <c r="HW6" i="2" s="1"/>
  <c r="HX6" i="2" s="1"/>
  <c r="HY6" i="2" s="1"/>
  <c r="HZ6" i="2" s="1"/>
  <c r="IA6" i="2" l="1"/>
  <c r="IB6" i="2" s="1"/>
  <c r="IC6" i="2" l="1"/>
  <c r="ID6" i="2" s="1"/>
  <c r="IE6" i="2" s="1"/>
  <c r="IF6" i="2" s="1"/>
  <c r="IG6" i="2" s="1"/>
  <c r="IH6" i="2" s="1"/>
  <c r="II6" i="2" s="1"/>
  <c r="IJ6" i="2" s="1"/>
  <c r="IK6" i="2" s="1"/>
  <c r="IL6" i="2" s="1"/>
  <c r="IM6" i="2" s="1"/>
  <c r="IN6" i="2" s="1"/>
  <c r="IO6" i="2" s="1"/>
  <c r="IP6" i="2" s="1"/>
  <c r="IQ6" i="2" s="1"/>
  <c r="IR6" i="2" s="1"/>
  <c r="IS6" i="2" s="1"/>
  <c r="IT6" i="2" s="1"/>
  <c r="IU6" i="2" s="1"/>
  <c r="IV6" i="2" s="1"/>
  <c r="IW6" i="2" s="1"/>
  <c r="IX6" i="2" s="1"/>
  <c r="IY6" i="2" s="1"/>
  <c r="IZ6" i="2" s="1"/>
  <c r="JA6" i="2" s="1"/>
  <c r="JB6" i="2" s="1"/>
  <c r="JC6" i="2" s="1"/>
  <c r="JD6" i="2" s="1"/>
  <c r="JE6" i="2" s="1"/>
  <c r="JF6" i="2" s="1"/>
  <c r="JG6" i="2" s="1"/>
  <c r="JH6" i="2" s="1"/>
  <c r="JI6" i="2" s="1"/>
  <c r="JJ6" i="2" s="1"/>
  <c r="JK6" i="2" s="1"/>
  <c r="JL6" i="2" s="1"/>
  <c r="JM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Z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Tunning</t>
        </r>
      </text>
    </comment>
    <comment ref="AC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maintenance</t>
        </r>
      </text>
    </comment>
    <comment ref="AO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MS Tunning
</t>
        </r>
      </text>
    </comment>
    <comment ref="AQ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spetun
change linner
change O-ring
MS Tunning</t>
        </r>
      </text>
    </comment>
    <comment ref="CR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Tuning</t>
        </r>
      </text>
    </comment>
    <comment ref="JD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of linner
</t>
        </r>
      </text>
    </comment>
    <comment ref="JG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</t>
        </r>
      </text>
    </comment>
  </commentList>
</comments>
</file>

<file path=xl/sharedStrings.xml><?xml version="1.0" encoding="utf-8"?>
<sst xmlns="http://schemas.openxmlformats.org/spreadsheetml/2006/main" count="35" uniqueCount="29">
  <si>
    <t>Chemical Name</t>
  </si>
  <si>
    <t>Ave</t>
  </si>
  <si>
    <t>Std DEV</t>
  </si>
  <si>
    <t>UCL</t>
  </si>
  <si>
    <t>UWL</t>
  </si>
  <si>
    <t>LCL</t>
  </si>
  <si>
    <t>LWL</t>
  </si>
  <si>
    <t>质控图说明：</t>
  </si>
  <si>
    <t>YY-MM-DD</t>
  </si>
  <si>
    <t>Cross check concentration</t>
  </si>
  <si>
    <t>Recovery max</t>
  </si>
  <si>
    <t>recovery min</t>
  </si>
  <si>
    <r>
      <t xml:space="preserve">                                                       </t>
    </r>
    <r>
      <rPr>
        <sz val="30"/>
        <color theme="1"/>
        <rFont val="Arial"/>
        <family val="2"/>
      </rPr>
      <t xml:space="preserve"> </t>
    </r>
    <r>
      <rPr>
        <b/>
        <sz val="28"/>
        <color theme="1"/>
        <rFont val="Arial"/>
        <family val="2"/>
      </rPr>
      <t>Quality Control Chart</t>
    </r>
  </si>
  <si>
    <t>File Name</t>
  </si>
  <si>
    <t>1、当数据处于上下回收率的曲线之前时，数据处于可信水平</t>
  </si>
  <si>
    <t>2、当数据处于控制线之外，数据不可用</t>
  </si>
  <si>
    <t>3、当数据处于控制线之外时，需对仪器进行维护</t>
  </si>
  <si>
    <t>4.当曲线处于连续上升的趋势时，系统处于正系统误差，原因可能是样品收到污染、设备分离度下降、标准物质浓度降低（参考）</t>
  </si>
  <si>
    <t>5.当曲线处于连续下降的趋势时，系统处于负系统误差，原因可能是样品提取不完整、转移损失、标准物质溶剂挥发、检测灵敏度下降（参考）</t>
  </si>
  <si>
    <t>6.如果中位线某侧数据明显多于另一侧，说明测量系统有问题；（参考）</t>
  </si>
  <si>
    <t>7.如果数据有2/3落在上下警戒限外，说明测量系统有问题（参考）</t>
  </si>
  <si>
    <t>8.如果7个或7个以上的点连续在中位线一侧，说明测量系统有问题；（参考）</t>
  </si>
  <si>
    <t>9.当数据处于上警戒限与上控制限之间或下警戒限与下控制限之间时，数据处于质疑水平，结果报告需要进行数据判定，并对测量系统进行排除分析；（参考）</t>
  </si>
  <si>
    <r>
      <t>Cr</t>
    </r>
    <r>
      <rPr>
        <b/>
        <vertAlign val="superscript"/>
        <sz val="12"/>
        <rFont val="Times New Roman"/>
        <family val="1"/>
      </rPr>
      <t>6+</t>
    </r>
  </si>
  <si>
    <t>mg/L</t>
  </si>
  <si>
    <t>QC</t>
    <phoneticPr fontId="6" type="noConversion"/>
  </si>
  <si>
    <t>No.</t>
  </si>
  <si>
    <t>Material</t>
    <phoneticPr fontId="6" type="noConversion"/>
  </si>
  <si>
    <t>Cr VI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</si>
</sst>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1" x14ac:knownFonts="1">
    <font>
      <sz val="11"/>
      <color theme="1"/>
      <name val="宋体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color theme="1"/>
      <name val="Arial"/>
      <family val="2"/>
    </font>
    <font>
      <b/>
      <sz val="28"/>
      <color theme="1"/>
      <name val="Arial"/>
      <family val="2"/>
    </font>
    <font>
      <b/>
      <vertAlign val="superscript"/>
      <sz val="12"/>
      <name val="Times New Roman"/>
      <family val="1"/>
    </font>
    <font>
      <b/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3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</cellStyleXfs>
  <cellXfs count="3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4" borderId="6" xfId="0" applyFill="1" applyBorder="1"/>
    <xf numFmtId="0" fontId="2" fillId="2" borderId="7" xfId="0" applyFont="1" applyFill="1" applyBorder="1" applyAlignment="1">
      <alignment horizontal="center" vertical="center"/>
    </xf>
    <xf numFmtId="0" fontId="0" fillId="5" borderId="3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6" borderId="3" xfId="0" applyFill="1" applyBorder="1"/>
    <xf numFmtId="9" fontId="0" fillId="0" borderId="3" xfId="0" applyNumberFormat="1" applyBorder="1"/>
    <xf numFmtId="0" fontId="5" fillId="7" borderId="13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8" borderId="0" xfId="0" applyFill="1"/>
    <xf numFmtId="176" fontId="0" fillId="0" borderId="3" xfId="0" applyNumberFormat="1" applyBorder="1"/>
    <xf numFmtId="0" fontId="2" fillId="2" borderId="6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/>
    </xf>
    <xf numFmtId="14" fontId="0" fillId="3" borderId="3" xfId="0" applyNumberFormat="1" applyFill="1" applyBorder="1" applyAlignment="1"/>
    <xf numFmtId="14" fontId="0" fillId="0" borderId="0" xfId="0" applyNumberFormat="1"/>
    <xf numFmtId="14" fontId="0" fillId="3" borderId="15" xfId="0" applyNumberFormat="1" applyFill="1" applyBorder="1" applyAlignment="1"/>
    <xf numFmtId="0" fontId="20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0" fillId="0" borderId="2" xfId="0" applyBorder="1"/>
    <xf numFmtId="0" fontId="5" fillId="7" borderId="2" xfId="0" applyFont="1" applyFill="1" applyBorder="1" applyAlignment="1">
      <alignment horizontal="left" vertical="center" shrinkToFit="1"/>
    </xf>
    <xf numFmtId="0" fontId="5" fillId="7" borderId="13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5" fillId="7" borderId="2" xfId="0" applyFont="1" applyFill="1" applyBorder="1" applyAlignment="1">
      <alignment horizontal="left" vertical="center"/>
    </xf>
  </cellXfs>
  <cellStyles count="10">
    <cellStyle name="Normal 10" xfId="9" xr:uid="{00000000-0005-0000-0000-000000000000}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9" xfId="8" xr:uid="{00000000-0005-0000-0000-000008000000}"/>
    <cellStyle name="常规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822043950731753E-2"/>
          <c:y val="2.1007852983256803E-2"/>
          <c:w val="0.94148537795514353"/>
          <c:h val="0.88965182948630961"/>
        </c:manualLayout>
      </c:layout>
      <c:scatterChart>
        <c:scatterStyle val="lineMarker"/>
        <c:varyColors val="0"/>
        <c:ser>
          <c:idx val="0"/>
          <c:order val="0"/>
          <c:tx>
            <c:v>Ave</c:v>
          </c:tx>
          <c:trendline>
            <c:name>Ave</c:name>
            <c:spPr>
              <a:ln w="31750">
                <a:solidFill>
                  <a:schemeClr val="accent1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(TC_XMN_CHM_F_Q.67E!$C$6,TC_XMN_CHM_F_Q.67E!$C$6)</c:f>
              <c:numCache>
                <c:formatCode>General</c:formatCode>
                <c:ptCount val="2"/>
                <c:pt idx="0">
                  <c:v>4.0500000000000001E-2</c:v>
                </c:pt>
                <c:pt idx="1">
                  <c:v>4.0500000000000001E-2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1-47D5-A228-7247CCB4F421}"/>
            </c:ext>
          </c:extLst>
        </c:ser>
        <c:ser>
          <c:idx val="1"/>
          <c:order val="1"/>
          <c:tx>
            <c:v>UCL</c:v>
          </c:tx>
          <c:trendline>
            <c:name>UCL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(TC_XMN_CHM_F_Q.67E!$D$6,TC_XMN_CHM_F_Q.67E!$D$6)</c:f>
              <c:numCache>
                <c:formatCode>General</c:formatCode>
                <c:ptCount val="2"/>
                <c:pt idx="0">
                  <c:v>4.6863961030678934E-2</c:v>
                </c:pt>
                <c:pt idx="1">
                  <c:v>4.6863961030678934E-2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1-47D5-A228-7247CCB4F421}"/>
            </c:ext>
          </c:extLst>
        </c:ser>
        <c:ser>
          <c:idx val="2"/>
          <c:order val="2"/>
          <c:tx>
            <c:v>LCL</c:v>
          </c:tx>
          <c:trendline>
            <c:name>LWL</c:name>
            <c:spPr>
              <a:ln w="31750">
                <a:solidFill>
                  <a:srgbClr val="9BBB59">
                    <a:lumMod val="75000"/>
                  </a:srgb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(TC_XMN_CHM_F_Q.67E!$F$6,TC_XMN_CHM_F_Q.67E!$F$6)</c:f>
              <c:numCache>
                <c:formatCode>General</c:formatCode>
                <c:ptCount val="2"/>
                <c:pt idx="0">
                  <c:v>3.625735931288071E-2</c:v>
                </c:pt>
                <c:pt idx="1">
                  <c:v>3.625735931288071E-2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1-47D5-A228-7247CCB4F421}"/>
            </c:ext>
          </c:extLst>
        </c:ser>
        <c:ser>
          <c:idx val="3"/>
          <c:order val="3"/>
          <c:tx>
            <c:v>UWL</c:v>
          </c:tx>
          <c:trendline>
            <c:name>UWL</c:name>
            <c:spPr>
              <a:ln w="317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(TC_XMN_CHM_F_Q.67E!$E$6,TC_XMN_CHM_F_Q.67E!$E$6)</c:f>
              <c:numCache>
                <c:formatCode>General</c:formatCode>
                <c:ptCount val="2"/>
                <c:pt idx="0">
                  <c:v>4.4742640687119292E-2</c:v>
                </c:pt>
                <c:pt idx="1">
                  <c:v>4.4742640687119292E-2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C1-47D5-A228-7247CCB4F421}"/>
            </c:ext>
          </c:extLst>
        </c:ser>
        <c:ser>
          <c:idx val="4"/>
          <c:order val="4"/>
          <c:tx>
            <c:v>LWL</c:v>
          </c:tx>
          <c:trendline>
            <c:name>LCL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(TC_XMN_CHM_F_Q.67E!$G$6,TC_XMN_CHM_F_Q.67E!$G$6)</c:f>
              <c:numCache>
                <c:formatCode>General</c:formatCode>
                <c:ptCount val="2"/>
                <c:pt idx="0">
                  <c:v>3.4136038969321068E-2</c:v>
                </c:pt>
                <c:pt idx="1">
                  <c:v>3.4136038969321068E-2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104"/>
        <c:axId val="196400640"/>
      </c:scatterChart>
      <c:scatterChart>
        <c:scatterStyle val="lineMarker"/>
        <c:varyColors val="0"/>
        <c:ser>
          <c:idx val="5"/>
          <c:order val="5"/>
          <c:tx>
            <c:strRef>
              <c:f>TC_XMN_CHM_F_Q.67E!$A$6</c:f>
              <c:strCache>
                <c:ptCount val="1"/>
                <c:pt idx="0">
                  <c:v>Cr6+</c:v>
                </c:pt>
              </c:strCache>
            </c:strRef>
          </c:tx>
          <c:spPr>
            <a:ln w="25400"/>
          </c:spPr>
          <c:marker>
            <c:symbol val="circle"/>
            <c:size val="4"/>
          </c:marker>
          <c:dPt>
            <c:idx val="3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6-B8C1-47D5-A228-7247CCB4F421}"/>
              </c:ext>
            </c:extLst>
          </c:dPt>
          <c:dPt>
            <c:idx val="3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8-B8C1-47D5-A228-7247CCB4F421}"/>
              </c:ext>
            </c:extLst>
          </c:dPt>
          <c:dPt>
            <c:idx val="54"/>
            <c:marker>
              <c:symbol val="circle"/>
              <c:size val="5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A-B8C1-47D5-A228-7247CCB4F421}"/>
              </c:ext>
            </c:extLst>
          </c:dPt>
          <c:dPt>
            <c:idx val="59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C-B8C1-47D5-A228-7247CCB4F421}"/>
              </c:ext>
            </c:extLst>
          </c:dPt>
          <c:dPt>
            <c:idx val="8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E-B8C1-47D5-A228-7247CCB4F421}"/>
              </c:ext>
            </c:extLst>
          </c:dPt>
          <c:dPt>
            <c:idx val="10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0-B8C1-47D5-A228-7247CCB4F421}"/>
              </c:ext>
            </c:extLst>
          </c:dPt>
          <c:dPt>
            <c:idx val="13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2-B8C1-47D5-A228-7247CCB4F421}"/>
              </c:ext>
            </c:extLst>
          </c:dPt>
          <c:dPt>
            <c:idx val="144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4-B8C1-47D5-A228-7247CCB4F421}"/>
              </c:ext>
            </c:extLst>
          </c:dPt>
          <c:dPt>
            <c:idx val="146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6-B8C1-47D5-A228-7247CCB4F421}"/>
              </c:ext>
            </c:extLst>
          </c:dPt>
          <c:dPt>
            <c:idx val="16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8-B8C1-47D5-A228-7247CCB4F421}"/>
              </c:ext>
            </c:extLst>
          </c:dPt>
          <c:dPt>
            <c:idx val="19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A-B8C1-47D5-A228-7247CCB4F421}"/>
              </c:ext>
            </c:extLst>
          </c:dPt>
          <c:dPt>
            <c:idx val="191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C-B8C1-47D5-A228-7247CCB4F421}"/>
              </c:ext>
            </c:extLst>
          </c:dPt>
          <c:dPt>
            <c:idx val="19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E-B8C1-47D5-A228-7247CCB4F421}"/>
              </c:ext>
            </c:extLst>
          </c:dPt>
          <c:dPt>
            <c:idx val="20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0-B8C1-47D5-A228-7247CCB4F421}"/>
              </c:ext>
            </c:extLst>
          </c:dPt>
          <c:dPt>
            <c:idx val="24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21-B8C1-47D5-A228-7247CCB4F421}"/>
              </c:ext>
            </c:extLst>
          </c:dPt>
          <c:dLbls>
            <c:dLbl>
              <c:idx val="33"/>
              <c:layout>
                <c:manualLayout>
                  <c:x val="-1.370475145325866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 Ion</a:t>
                    </a:r>
                  </a:p>
                  <a:p>
                    <a:r>
                      <a:rPr lang="en-US" altLang="en-US"/>
                      <a:t>source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C1-47D5-A228-7247CCB4F421}"/>
                </c:ext>
              </c:extLst>
            </c:dLbl>
            <c:dLbl>
              <c:idx val="35"/>
              <c:layout>
                <c:manualLayout>
                  <c:x val="-1.1746929817078868E-2"/>
                  <c:y val="-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C1-47D5-A228-7247CCB4F421}"/>
                </c:ext>
              </c:extLst>
            </c:dLbl>
            <c:dLbl>
              <c:idx val="59"/>
              <c:layout>
                <c:manualLayout>
                  <c:x val="-1.6967787513558347E-2"/>
                  <c:y val="-7.102872524690870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C1-47D5-A228-7247CCB4F421}"/>
                </c:ext>
              </c:extLst>
            </c:dLbl>
            <c:dLbl>
              <c:idx val="83"/>
              <c:layout>
                <c:manualLayout>
                  <c:x val="-1.5009965877378496E-2"/>
                  <c:y val="4.616867141049073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C1-47D5-A228-7247CCB4F421}"/>
                </c:ext>
              </c:extLst>
            </c:dLbl>
            <c:dLbl>
              <c:idx val="105"/>
              <c:layout>
                <c:manualLayout>
                  <c:x val="-1.957821636179803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C1-47D5-A228-7247CCB4F421}"/>
                </c:ext>
              </c:extLst>
            </c:dLbl>
            <c:dLbl>
              <c:idx val="132"/>
              <c:layout>
                <c:manualLayout>
                  <c:x val="-1.7620394725618261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Cutting of</a:t>
                    </a:r>
                  </a:p>
                  <a:p>
                    <a:r>
                      <a:rPr lang="en-US" altLang="en-US"/>
                      <a:t>Colum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C1-47D5-A228-7247CCB4F421}"/>
                </c:ext>
              </c:extLst>
            </c:dLbl>
            <c:dLbl>
              <c:idx val="144"/>
              <c:layout>
                <c:manualLayout>
                  <c:x val="-2.2188645210037782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</a:t>
                    </a:r>
                  </a:p>
                  <a:p>
                    <a:r>
                      <a:rPr lang="en-US" altLang="en-US" baseline="0"/>
                      <a:t>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8C1-47D5-A228-7247CCB4F421}"/>
                </c:ext>
              </c:extLst>
            </c:dLbl>
            <c:dLbl>
              <c:idx val="146"/>
              <c:layout>
                <c:manualLayout>
                  <c:x val="-1.7620394725618261E-2"/>
                  <c:y val="-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8C1-47D5-A228-7247CCB4F421}"/>
                </c:ext>
              </c:extLst>
            </c:dLbl>
            <c:dLbl>
              <c:idx val="163"/>
              <c:layout>
                <c:manualLayout>
                  <c:x val="-1.5662573089438497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8C1-47D5-A228-7247CCB4F421}"/>
                </c:ext>
              </c:extLst>
            </c:dLbl>
            <c:dLbl>
              <c:idx val="192"/>
              <c:layout>
                <c:manualLayout>
                  <c:x val="-2.2841252422097849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</a:t>
                    </a:r>
                  </a:p>
                  <a:p>
                    <a:r>
                      <a:rPr lang="en-US" altLang="en-US" baseline="0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8C1-47D5-A228-7247CCB4F421}"/>
                </c:ext>
              </c:extLst>
            </c:dLbl>
            <c:dLbl>
              <c:idx val="200"/>
              <c:layout>
                <c:manualLayout>
                  <c:x val="-2.4146466846217577E-2"/>
                  <c:y val="-2.130861757407268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8C1-47D5-A228-7247CCB4F421}"/>
                </c:ext>
              </c:extLst>
            </c:dLbl>
            <c:dLbl>
              <c:idx val="242"/>
              <c:layout>
                <c:manualLayout>
                  <c:x val="-2.3493911020552202E-2"/>
                  <c:y val="7.1028725246908824E-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linner</a:t>
                    </a:r>
                  </a:p>
                  <a:p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8C1-47D5-A228-7247CCB4F421}"/>
                </c:ext>
              </c:extLst>
            </c:dLbl>
            <c:dLbl>
              <c:idx val="259"/>
              <c:layout>
                <c:manualLayout>
                  <c:x val="-1.4357410051713117E-2"/>
                  <c:y val="-3.196292636110892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MS Tuning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8C1-47D5-A228-7247CCB4F4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TC_XMN_CHM_F_Q.67E!$H$6:$OQ$6</c:f>
              <c:numCache>
                <c:formatCode>General</c:formatCode>
                <c:ptCount val="400"/>
                <c:pt idx="0">
                  <c:v>4.2000000000000003E-2</c:v>
                </c:pt>
                <c:pt idx="1">
                  <c:v>3.9E-2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8C1-47D5-A228-7247CCB4F421}"/>
            </c:ext>
          </c:extLst>
        </c:ser>
        <c:ser>
          <c:idx val="6"/>
          <c:order val="6"/>
          <c:tx>
            <c:strRef>
              <c:f>TC_XMN_CHM_F_Q.67E!$A$43</c:f>
              <c:strCache>
                <c:ptCount val="1"/>
                <c:pt idx="0">
                  <c:v>Recovery max</c:v>
                </c:pt>
              </c:strCache>
            </c:strRef>
          </c:tx>
          <c:trendline>
            <c:spPr>
              <a:ln w="31750" cmpd="sng">
                <a:solidFill>
                  <a:schemeClr val="tx1"/>
                </a:solidFill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(TC_XMN_CHM_F_Q.67E!$C$43,TC_XMN_CHM_F_Q.67E!$C$43)</c:f>
              <c:numCache>
                <c:formatCode>0.000</c:formatCode>
                <c:ptCount val="2"/>
                <c:pt idx="0">
                  <c:v>4.8000000000000001E-2</c:v>
                </c:pt>
                <c:pt idx="1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8C1-47D5-A228-7247CCB4F421}"/>
            </c:ext>
          </c:extLst>
        </c:ser>
        <c:ser>
          <c:idx val="7"/>
          <c:order val="7"/>
          <c:tx>
            <c:strRef>
              <c:f>TC_XMN_CHM_F_Q.67E!$A$44</c:f>
              <c:strCache>
                <c:ptCount val="1"/>
                <c:pt idx="0">
                  <c:v>recovery min</c:v>
                </c:pt>
              </c:strCache>
            </c:strRef>
          </c:tx>
          <c:trendline>
            <c:spPr>
              <a:ln w="31750"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(TC_XMN_CHM_F_Q.67E!$C$44,TC_XMN_CHM_F_Q.67E!$C$44)</c:f>
              <c:numCache>
                <c:formatCode>0.000</c:formatCode>
                <c:ptCount val="2"/>
                <c:pt idx="0">
                  <c:v>3.2000000000000001E-2</c:v>
                </c:pt>
                <c:pt idx="1">
                  <c:v>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0208"/>
        <c:axId val="196402176"/>
      </c:scatterChart>
      <c:valAx>
        <c:axId val="196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00640"/>
        <c:crosses val="autoZero"/>
        <c:crossBetween val="midCat"/>
      </c:valAx>
      <c:valAx>
        <c:axId val="196400640"/>
        <c:scaling>
          <c:orientation val="minMax"/>
          <c:max val="5.000000000000001E-2"/>
          <c:min val="3.0000000000000006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99104"/>
        <c:crosses val="autoZero"/>
        <c:crossBetween val="midCat"/>
      </c:valAx>
      <c:valAx>
        <c:axId val="196402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99230208"/>
        <c:crosses val="max"/>
        <c:crossBetween val="midCat"/>
      </c:valAx>
      <c:valAx>
        <c:axId val="1992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402176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9956111002195027"/>
          <c:y val="0.14623919912838523"/>
          <c:w val="8.9590445006757016E-2"/>
          <c:h val="0.71321994493051932"/>
        </c:manualLayout>
      </c:layout>
      <c:overlay val="0"/>
    </c:legend>
    <c:plotVisOnly val="1"/>
    <c:dispBlanksAs val="gap"/>
    <c:showDLblsOverMax val="0"/>
  </c:chart>
  <c:printSettings>
    <c:headerFooter>
      <c:oddFooter>&amp;L
Revision: 0
Effective: 2014-11-26
Page         of   &amp;CID-Number: TC_XMN_CHM_F_Q.67E
Author: Chace Yan
Developed: 2015-01-01&amp;RTUV SUD Xia Men Branch
TUV SUD Group
Chace.Yan@tuv-sud.cn</c:oddFooter>
    </c:headerFooter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trlProps/ctrlProp1.xml><?xml version="1.0" encoding="utf-8"?>
<formControlPr xmlns="http://schemas.microsoft.com/office/spreadsheetml/2009/9/main" objectType="Drop" dropLines="26" dropStyle="combo" dx="16" fmlaLink="$A$5" fmlaRange="$A$4:$A$4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46796</xdr:colOff>
      <xdr:row>6</xdr:row>
      <xdr:rowOff>167307</xdr:rowOff>
    </xdr:from>
    <xdr:to>
      <xdr:col>25</xdr:col>
      <xdr:colOff>400050</xdr:colOff>
      <xdr:row>27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0</xdr:row>
      <xdr:rowOff>212912</xdr:rowOff>
    </xdr:from>
    <xdr:to>
      <xdr:col>0</xdr:col>
      <xdr:colOff>1318932</xdr:colOff>
      <xdr:row>0</xdr:row>
      <xdr:rowOff>1390837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4687" b="19697"/>
        <a:stretch>
          <a:fillRect/>
        </a:stretch>
      </xdr:blipFill>
      <xdr:spPr bwMode="auto">
        <a:xfrm>
          <a:off x="156882" y="212912"/>
          <a:ext cx="1162050" cy="1177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8</xdr:row>
          <xdr:rowOff>28575</xdr:rowOff>
        </xdr:from>
        <xdr:to>
          <xdr:col>12</xdr:col>
          <xdr:colOff>495300</xdr:colOff>
          <xdr:row>9</xdr:row>
          <xdr:rowOff>85725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0CCE6-671E-4387-893A-F2CD77D7D34E}">
  <dimension ref="A1:E2"/>
  <sheetViews>
    <sheetView tabSelected="1" workbookViewId="0">
      <selection activeCell="E11" sqref="E11"/>
    </sheetView>
  </sheetViews>
  <sheetFormatPr defaultColWidth="16.59765625" defaultRowHeight="13.5" x14ac:dyDescent="0.3"/>
  <sheetData>
    <row r="1" spans="1:5" s="23" customFormat="1" ht="15.75" x14ac:dyDescent="0.3">
      <c r="A1" s="21" t="s">
        <v>26</v>
      </c>
      <c r="B1" s="21" t="s">
        <v>27</v>
      </c>
      <c r="C1" s="21" t="s">
        <v>0</v>
      </c>
      <c r="D1" s="22" t="s">
        <v>8</v>
      </c>
      <c r="E1" s="22" t="s">
        <v>8</v>
      </c>
    </row>
    <row r="2" spans="1:5" s="23" customFormat="1" ht="15.75" x14ac:dyDescent="0.3">
      <c r="A2" s="21">
        <v>1</v>
      </c>
      <c r="B2" s="21" t="s">
        <v>25</v>
      </c>
      <c r="C2" s="21" t="s">
        <v>28</v>
      </c>
      <c r="D2" s="22">
        <v>1.35</v>
      </c>
      <c r="E2" s="22">
        <v>1.65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M44"/>
  <sheetViews>
    <sheetView zoomScale="85" zoomScaleNormal="85" workbookViewId="0">
      <pane xSplit="1" topLeftCell="B1" activePane="topRight" state="frozen"/>
      <selection pane="topRight" activeCell="J3" sqref="J3"/>
    </sheetView>
  </sheetViews>
  <sheetFormatPr defaultRowHeight="13.5" x14ac:dyDescent="0.3"/>
  <cols>
    <col min="1" max="1" width="34.59765625" customWidth="1"/>
    <col min="9" max="9" width="9.1328125" customWidth="1"/>
    <col min="49" max="49" width="9.265625" customWidth="1"/>
    <col min="51" max="54" width="9.1328125" customWidth="1"/>
    <col min="67" max="67" width="9.1328125" customWidth="1"/>
    <col min="72" max="73" width="9.1328125" customWidth="1"/>
    <col min="80" max="80" width="9.1328125" customWidth="1"/>
    <col min="90" max="95" width="9.1328125" customWidth="1"/>
    <col min="109" max="109" width="9.1328125" customWidth="1"/>
    <col min="124" max="124" width="9.1328125" customWidth="1"/>
    <col min="166" max="166" width="9.1328125" customWidth="1"/>
    <col min="169" max="169" width="9.3984375" bestFit="1" customWidth="1"/>
    <col min="264" max="264" width="9.265625" bestFit="1" customWidth="1"/>
    <col min="267" max="267" width="9.265625" bestFit="1" customWidth="1"/>
  </cols>
  <sheetData>
    <row r="1" spans="1:273" s="28" customFormat="1" ht="120" customHeight="1" x14ac:dyDescent="0.3">
      <c r="A1" s="28" t="s">
        <v>12</v>
      </c>
    </row>
    <row r="2" spans="1:273" s="13" customFormat="1" ht="15.4" thickBot="1" x14ac:dyDescent="0.35">
      <c r="A2" s="12" t="s">
        <v>13</v>
      </c>
    </row>
    <row r="3" spans="1:273" s="19" customFormat="1" ht="15.4" thickBot="1" x14ac:dyDescent="0.35">
      <c r="A3" s="16" t="s">
        <v>0</v>
      </c>
      <c r="B3" s="17" t="s">
        <v>2</v>
      </c>
      <c r="C3" s="17" t="s">
        <v>1</v>
      </c>
      <c r="D3" s="17" t="s">
        <v>3</v>
      </c>
      <c r="E3" s="17" t="s">
        <v>4</v>
      </c>
      <c r="F3" s="17" t="s">
        <v>6</v>
      </c>
      <c r="G3" s="17" t="s">
        <v>5</v>
      </c>
      <c r="H3" s="20" t="s">
        <v>8</v>
      </c>
      <c r="I3" s="20" t="s">
        <v>8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</row>
    <row r="4" spans="1:273" ht="17.25" x14ac:dyDescent="0.3">
      <c r="A4" s="1" t="s">
        <v>23</v>
      </c>
      <c r="B4" s="2">
        <f>STDEV(H4:HI4)</f>
        <v>2.1213203435596446E-3</v>
      </c>
      <c r="C4" s="2">
        <f>AVERAGE(H4:HI4)</f>
        <v>4.0500000000000001E-2</v>
      </c>
      <c r="D4" s="2">
        <f t="shared" ref="D4" si="0">C4+3*B4</f>
        <v>4.6863961030678934E-2</v>
      </c>
      <c r="E4" s="2">
        <f t="shared" ref="E4" si="1">C4+2*B4</f>
        <v>4.4742640687119292E-2</v>
      </c>
      <c r="F4" s="2">
        <f t="shared" ref="F4" si="2">C4-2*B4</f>
        <v>3.625735931288071E-2</v>
      </c>
      <c r="G4" s="2">
        <f t="shared" ref="G4" si="3">C4-3*B4</f>
        <v>3.4136038969321068E-2</v>
      </c>
      <c r="H4" s="15">
        <v>4.2000000000000003E-2</v>
      </c>
      <c r="I4" s="15">
        <v>3.9E-2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</row>
    <row r="5" spans="1:273" ht="13.9" thickBot="1" x14ac:dyDescent="0.35">
      <c r="A5">
        <v>1</v>
      </c>
    </row>
    <row r="6" spans="1:273" ht="15.75" thickBot="1" x14ac:dyDescent="0.35">
      <c r="A6" s="4" t="str">
        <f ca="1">OFFSET(A3,A5,0,1,1)</f>
        <v>Cr6+</v>
      </c>
      <c r="B6" s="4">
        <f t="shared" ref="B6:G6" ca="1" si="4">VLOOKUP(A6,A3:G4,2,0)</f>
        <v>2.1213203435596446E-3</v>
      </c>
      <c r="C6" s="4">
        <f t="shared" ca="1" si="4"/>
        <v>4.0500000000000001E-2</v>
      </c>
      <c r="D6" s="4">
        <f t="shared" ca="1" si="4"/>
        <v>4.6863961030678934E-2</v>
      </c>
      <c r="E6" s="4">
        <f t="shared" ca="1" si="4"/>
        <v>4.4742640687119292E-2</v>
      </c>
      <c r="F6" s="4">
        <f t="shared" ca="1" si="4"/>
        <v>3.625735931288071E-2</v>
      </c>
      <c r="G6" s="4">
        <f t="shared" ca="1" si="4"/>
        <v>3.4136038969321068E-2</v>
      </c>
      <c r="H6" s="5">
        <f t="shared" ref="H6:AL6" ca="1" si="5">VLOOKUP(G6,G4:BQ4,2,0)</f>
        <v>4.2000000000000003E-2</v>
      </c>
      <c r="I6" s="5">
        <f t="shared" ca="1" si="5"/>
        <v>3.9E-2</v>
      </c>
      <c r="J6" s="5">
        <f t="shared" ca="1" si="5"/>
        <v>0</v>
      </c>
      <c r="K6" s="5" t="e">
        <f t="shared" ca="1" si="5"/>
        <v>#N/A</v>
      </c>
      <c r="L6" s="5" t="e">
        <f t="shared" ca="1" si="5"/>
        <v>#N/A</v>
      </c>
      <c r="M6" s="5" t="e">
        <f t="shared" ca="1" si="5"/>
        <v>#N/A</v>
      </c>
      <c r="N6" s="5" t="e">
        <f t="shared" ca="1" si="5"/>
        <v>#N/A</v>
      </c>
      <c r="O6" s="5" t="e">
        <f t="shared" ca="1" si="5"/>
        <v>#N/A</v>
      </c>
      <c r="P6" s="5" t="e">
        <f t="shared" ca="1" si="5"/>
        <v>#N/A</v>
      </c>
      <c r="Q6" s="5" t="e">
        <f t="shared" ca="1" si="5"/>
        <v>#N/A</v>
      </c>
      <c r="R6" s="5" t="e">
        <f t="shared" ca="1" si="5"/>
        <v>#N/A</v>
      </c>
      <c r="S6" s="5" t="e">
        <f t="shared" ca="1" si="5"/>
        <v>#N/A</v>
      </c>
      <c r="T6" s="5" t="e">
        <f t="shared" ca="1" si="5"/>
        <v>#N/A</v>
      </c>
      <c r="U6" s="5" t="e">
        <f t="shared" ca="1" si="5"/>
        <v>#N/A</v>
      </c>
      <c r="V6" s="5" t="e">
        <f t="shared" ca="1" si="5"/>
        <v>#N/A</v>
      </c>
      <c r="W6" s="5" t="e">
        <f t="shared" ca="1" si="5"/>
        <v>#N/A</v>
      </c>
      <c r="X6" s="5" t="e">
        <f t="shared" ca="1" si="5"/>
        <v>#N/A</v>
      </c>
      <c r="Y6" s="5" t="e">
        <f t="shared" ca="1" si="5"/>
        <v>#N/A</v>
      </c>
      <c r="Z6" s="5" t="e">
        <f t="shared" ca="1" si="5"/>
        <v>#N/A</v>
      </c>
      <c r="AA6" s="5" t="e">
        <f t="shared" ca="1" si="5"/>
        <v>#N/A</v>
      </c>
      <c r="AB6" s="5" t="e">
        <f t="shared" ca="1" si="5"/>
        <v>#N/A</v>
      </c>
      <c r="AC6" s="5" t="e">
        <f t="shared" ca="1" si="5"/>
        <v>#N/A</v>
      </c>
      <c r="AD6" s="5" t="e">
        <f t="shared" ca="1" si="5"/>
        <v>#N/A</v>
      </c>
      <c r="AE6" s="5" t="e">
        <f t="shared" ca="1" si="5"/>
        <v>#N/A</v>
      </c>
      <c r="AF6" s="5" t="e">
        <f t="shared" ca="1" si="5"/>
        <v>#N/A</v>
      </c>
      <c r="AG6" s="5" t="e">
        <f t="shared" ca="1" si="5"/>
        <v>#N/A</v>
      </c>
      <c r="AH6" s="5" t="e">
        <f t="shared" ca="1" si="5"/>
        <v>#N/A</v>
      </c>
      <c r="AI6" s="5" t="e">
        <f t="shared" ca="1" si="5"/>
        <v>#N/A</v>
      </c>
      <c r="AJ6" s="5" t="e">
        <f t="shared" ca="1" si="5"/>
        <v>#N/A</v>
      </c>
      <c r="AK6" s="5" t="e">
        <f t="shared" ca="1" si="5"/>
        <v>#N/A</v>
      </c>
      <c r="AL6" s="5" t="e">
        <f t="shared" ca="1" si="5"/>
        <v>#N/A</v>
      </c>
      <c r="AM6" s="5" t="e">
        <f ca="1">VLOOKUP(AL6,AL4:CU4,2,0)</f>
        <v>#N/A</v>
      </c>
      <c r="AN6" s="5" t="e">
        <f ca="1">VLOOKUP(AM6,AM4:CU4,2,0)</f>
        <v>#N/A</v>
      </c>
      <c r="AO6" s="5" t="e">
        <f ca="1">VLOOKUP(AN6,AN4:CU4,2,0)</f>
        <v>#N/A</v>
      </c>
      <c r="AP6" s="5" t="e">
        <f ca="1">VLOOKUP(AO6,AO4:CU4,2,0)</f>
        <v>#N/A</v>
      </c>
      <c r="AQ6" s="5" t="e">
        <f ca="1">VLOOKUP(AP6,AP4:CU4,2,0)</f>
        <v>#N/A</v>
      </c>
      <c r="AR6" s="5" t="e">
        <f ca="1">VLOOKUP(AQ6,AQ4:CU4,2,0)</f>
        <v>#N/A</v>
      </c>
      <c r="AS6" s="5" t="e">
        <f ca="1">VLOOKUP(AR6,AR4:CU4,2,0)</f>
        <v>#N/A</v>
      </c>
      <c r="AT6" s="5" t="e">
        <f ca="1">VLOOKUP(AS6,AS4:CU4,2,0)</f>
        <v>#N/A</v>
      </c>
      <c r="AU6" s="5" t="e">
        <f ca="1">VLOOKUP(AT6,AT4:CU4,2,0)</f>
        <v>#N/A</v>
      </c>
      <c r="AV6" s="5" t="e">
        <f ca="1">VLOOKUP(AU6,AU4:CU4,2,0)</f>
        <v>#N/A</v>
      </c>
      <c r="AW6" s="5" t="e">
        <f ca="1">VLOOKUP(AV6,AV4:CU4,2,0)</f>
        <v>#N/A</v>
      </c>
      <c r="AX6" s="5" t="e">
        <f ca="1">VLOOKUP(AW6,AW4:CU4,2,0)</f>
        <v>#N/A</v>
      </c>
      <c r="AY6" s="5" t="e">
        <f ca="1">VLOOKUP(AX6,AX4:CU4,2,0)</f>
        <v>#N/A</v>
      </c>
      <c r="AZ6" s="5" t="e">
        <f ca="1">VLOOKUP(AY6,AY4:CU4,2,0)</f>
        <v>#N/A</v>
      </c>
      <c r="BA6" s="5" t="e">
        <f ca="1">VLOOKUP(AZ6,AZ4:CU4,2,0)</f>
        <v>#N/A</v>
      </c>
      <c r="BB6" s="5" t="e">
        <f ca="1">VLOOKUP(BA6,BA4:CU4,2,0)</f>
        <v>#N/A</v>
      </c>
      <c r="BC6" s="5" t="e">
        <f ca="1">VLOOKUP(BB6,BB4:CU4,2,0)</f>
        <v>#N/A</v>
      </c>
      <c r="BD6" s="5" t="e">
        <f ca="1">VLOOKUP(BC6,BC4:CU4,2,0)</f>
        <v>#N/A</v>
      </c>
      <c r="BE6" s="5" t="e">
        <f ca="1">VLOOKUP(BD6,BD4:CU4,2,0)</f>
        <v>#N/A</v>
      </c>
      <c r="BF6" s="5" t="e">
        <f ca="1">VLOOKUP(BE6,BE4:CU4,2,0)</f>
        <v>#N/A</v>
      </c>
      <c r="BG6" s="5" t="e">
        <f ca="1">VLOOKUP(BF6,BF4:CU4,2,0)</f>
        <v>#N/A</v>
      </c>
      <c r="BH6" s="5" t="e">
        <f ca="1">VLOOKUP(BG6,BG4:CU4,2,0)</f>
        <v>#N/A</v>
      </c>
      <c r="BI6" s="5" t="e">
        <f ca="1">VLOOKUP(BH6,BH4:CU4,2,0)</f>
        <v>#N/A</v>
      </c>
      <c r="BJ6" s="5" t="e">
        <f ca="1">VLOOKUP(BI6,BI4:CU4,2,0)</f>
        <v>#N/A</v>
      </c>
      <c r="BK6" s="5" t="e">
        <f ca="1">VLOOKUP(BJ6,BJ4:CU4,2,0)</f>
        <v>#N/A</v>
      </c>
      <c r="BL6" s="5" t="e">
        <f ca="1">VLOOKUP(BK6,BK4:CU4,2,0)</f>
        <v>#N/A</v>
      </c>
      <c r="BM6" s="5" t="e">
        <f ca="1">VLOOKUP(BL6,BL4:CU4,2,0)</f>
        <v>#N/A</v>
      </c>
      <c r="BN6" s="5" t="e">
        <f ca="1">VLOOKUP(BM6,BM4:CU4,2,0)</f>
        <v>#N/A</v>
      </c>
      <c r="BO6" s="5" t="e">
        <f ca="1">VLOOKUP(BN6,BN4:CU4,2,0)</f>
        <v>#N/A</v>
      </c>
      <c r="BP6" s="5" t="e">
        <f ca="1">VLOOKUP(BO6,BO4:CU4,2,0)</f>
        <v>#N/A</v>
      </c>
      <c r="BQ6" s="5" t="e">
        <f ca="1">VLOOKUP(BP6,BP4:CU4,2,0)</f>
        <v>#N/A</v>
      </c>
      <c r="BR6" s="5" t="e">
        <f ca="1">VLOOKUP(BQ6,BQ4:CU4,2,0)</f>
        <v>#N/A</v>
      </c>
      <c r="BS6" s="5" t="e">
        <f ca="1">VLOOKUP(BR6,BR4:CU4,2,0)</f>
        <v>#N/A</v>
      </c>
      <c r="BT6" s="5" t="e">
        <f ca="1">VLOOKUP(BS6,BS4:CU4,2,0)</f>
        <v>#N/A</v>
      </c>
      <c r="BU6" s="5" t="e">
        <f ca="1">VLOOKUP(BT6,BT4:CU4,2,0)</f>
        <v>#N/A</v>
      </c>
      <c r="BV6" s="5" t="e">
        <f ca="1">VLOOKUP(BU6,BU4:CU4,2,0)</f>
        <v>#N/A</v>
      </c>
      <c r="BW6" s="5" t="e">
        <f ca="1">VLOOKUP(BV6,BV4:CU4,2,0)</f>
        <v>#N/A</v>
      </c>
      <c r="BX6" s="5" t="e">
        <f ca="1">VLOOKUP(BW6,BW4:CU4,2,0)</f>
        <v>#N/A</v>
      </c>
      <c r="BY6" s="5" t="e">
        <f ca="1">VLOOKUP(BX6,BX4:CU4,2,0)</f>
        <v>#N/A</v>
      </c>
      <c r="BZ6" s="5" t="e">
        <f ca="1">VLOOKUP(BY6,BY4:CU4,2,0)</f>
        <v>#N/A</v>
      </c>
      <c r="CA6" s="5" t="e">
        <f ca="1">VLOOKUP(BZ6,BZ4:CU4,2,0)</f>
        <v>#N/A</v>
      </c>
      <c r="CB6" s="5" t="e">
        <f ca="1">VLOOKUP(CA6,CA4:CU4,2,0)</f>
        <v>#N/A</v>
      </c>
      <c r="CC6" s="5" t="e">
        <f ca="1">VLOOKUP(CB6,CB4:CU4,2,0)</f>
        <v>#N/A</v>
      </c>
      <c r="CD6" s="5" t="e">
        <f ca="1">VLOOKUP(CC6,CC4:CU4,2,0)</f>
        <v>#N/A</v>
      </c>
      <c r="CE6" s="5" t="e">
        <f ca="1">VLOOKUP(CD6,CD4:CU4,2,0)</f>
        <v>#N/A</v>
      </c>
      <c r="CF6" s="5" t="e">
        <f ca="1">VLOOKUP(CE6,CE4:CU4,2,0)</f>
        <v>#N/A</v>
      </c>
      <c r="CG6" s="5" t="e">
        <f ca="1">VLOOKUP(CF6,CF4:CU4,2,0)</f>
        <v>#N/A</v>
      </c>
      <c r="CH6" s="5" t="e">
        <f ca="1">VLOOKUP(CG6,CG4:CV4,2,0)</f>
        <v>#N/A</v>
      </c>
      <c r="CI6" s="5" t="e">
        <f ca="1">VLOOKUP(CH6,CH4:CV4,2,0)</f>
        <v>#N/A</v>
      </c>
      <c r="CJ6" s="5" t="e">
        <f ca="1">VLOOKUP(CI6,CI4:CV4,2,0)</f>
        <v>#N/A</v>
      </c>
      <c r="CK6" s="5" t="e">
        <f t="shared" ref="CK6:EA6" ca="1" si="6">VLOOKUP(CJ6,CJ4:CV4,2,0)</f>
        <v>#N/A</v>
      </c>
      <c r="CL6" s="5" t="e">
        <f t="shared" ca="1" si="6"/>
        <v>#N/A</v>
      </c>
      <c r="CM6" s="5" t="e">
        <f t="shared" ca="1" si="6"/>
        <v>#N/A</v>
      </c>
      <c r="CN6" s="5" t="e">
        <f t="shared" ca="1" si="6"/>
        <v>#N/A</v>
      </c>
      <c r="CO6" s="5" t="e">
        <f t="shared" ca="1" si="6"/>
        <v>#N/A</v>
      </c>
      <c r="CP6" s="5" t="e">
        <f t="shared" ca="1" si="6"/>
        <v>#N/A</v>
      </c>
      <c r="CQ6" s="5" t="e">
        <f t="shared" ca="1" si="6"/>
        <v>#N/A</v>
      </c>
      <c r="CR6" s="5" t="e">
        <f t="shared" ca="1" si="6"/>
        <v>#N/A</v>
      </c>
      <c r="CS6" s="5" t="e">
        <f t="shared" ca="1" si="6"/>
        <v>#N/A</v>
      </c>
      <c r="CT6" s="5" t="e">
        <f t="shared" ca="1" si="6"/>
        <v>#N/A</v>
      </c>
      <c r="CU6" s="5" t="e">
        <f t="shared" ca="1" si="6"/>
        <v>#N/A</v>
      </c>
      <c r="CV6" s="5" t="e">
        <f t="shared" ca="1" si="6"/>
        <v>#N/A</v>
      </c>
      <c r="CW6" s="5" t="e">
        <f t="shared" ca="1" si="6"/>
        <v>#N/A</v>
      </c>
      <c r="CX6" s="5" t="e">
        <f t="shared" ca="1" si="6"/>
        <v>#N/A</v>
      </c>
      <c r="CY6" s="5" t="e">
        <f t="shared" ca="1" si="6"/>
        <v>#N/A</v>
      </c>
      <c r="CZ6" s="5" t="e">
        <f t="shared" ca="1" si="6"/>
        <v>#N/A</v>
      </c>
      <c r="DA6" s="5" t="e">
        <f t="shared" ca="1" si="6"/>
        <v>#N/A</v>
      </c>
      <c r="DB6" s="5" t="e">
        <f t="shared" ca="1" si="6"/>
        <v>#N/A</v>
      </c>
      <c r="DC6" s="5" t="e">
        <f t="shared" ca="1" si="6"/>
        <v>#N/A</v>
      </c>
      <c r="DD6" s="5" t="e">
        <f t="shared" ca="1" si="6"/>
        <v>#N/A</v>
      </c>
      <c r="DE6" s="5" t="e">
        <f t="shared" ca="1" si="6"/>
        <v>#N/A</v>
      </c>
      <c r="DF6" s="5" t="e">
        <f t="shared" ca="1" si="6"/>
        <v>#N/A</v>
      </c>
      <c r="DG6" s="5" t="e">
        <f t="shared" ca="1" si="6"/>
        <v>#N/A</v>
      </c>
      <c r="DH6" s="5" t="e">
        <f t="shared" ca="1" si="6"/>
        <v>#N/A</v>
      </c>
      <c r="DI6" s="5" t="e">
        <f t="shared" ca="1" si="6"/>
        <v>#N/A</v>
      </c>
      <c r="DJ6" s="5" t="e">
        <f t="shared" ca="1" si="6"/>
        <v>#N/A</v>
      </c>
      <c r="DK6" s="5" t="e">
        <f t="shared" ca="1" si="6"/>
        <v>#N/A</v>
      </c>
      <c r="DL6" s="5" t="e">
        <f t="shared" ca="1" si="6"/>
        <v>#N/A</v>
      </c>
      <c r="DM6" s="5" t="e">
        <f t="shared" ca="1" si="6"/>
        <v>#N/A</v>
      </c>
      <c r="DN6" s="5" t="e">
        <f t="shared" ca="1" si="6"/>
        <v>#N/A</v>
      </c>
      <c r="DO6" s="5" t="e">
        <f t="shared" ca="1" si="6"/>
        <v>#N/A</v>
      </c>
      <c r="DP6" s="5" t="e">
        <f t="shared" ca="1" si="6"/>
        <v>#N/A</v>
      </c>
      <c r="DQ6" s="5" t="e">
        <f t="shared" ca="1" si="6"/>
        <v>#N/A</v>
      </c>
      <c r="DR6" s="5" t="e">
        <f t="shared" ca="1" si="6"/>
        <v>#N/A</v>
      </c>
      <c r="DS6" s="5" t="e">
        <f t="shared" ca="1" si="6"/>
        <v>#N/A</v>
      </c>
      <c r="DT6" s="5" t="e">
        <f t="shared" ca="1" si="6"/>
        <v>#N/A</v>
      </c>
      <c r="DU6" s="5" t="e">
        <f t="shared" ca="1" si="6"/>
        <v>#N/A</v>
      </c>
      <c r="DV6" s="5" t="e">
        <f t="shared" ca="1" si="6"/>
        <v>#N/A</v>
      </c>
      <c r="DW6" s="5" t="e">
        <f t="shared" ca="1" si="6"/>
        <v>#N/A</v>
      </c>
      <c r="DX6" s="5" t="e">
        <f t="shared" ca="1" si="6"/>
        <v>#N/A</v>
      </c>
      <c r="DY6" s="5" t="e">
        <f t="shared" ca="1" si="6"/>
        <v>#N/A</v>
      </c>
      <c r="DZ6" s="5" t="e">
        <f t="shared" ca="1" si="6"/>
        <v>#N/A</v>
      </c>
      <c r="EA6" s="5" t="e">
        <f t="shared" ca="1" si="6"/>
        <v>#N/A</v>
      </c>
      <c r="EB6" s="5" t="e">
        <f ca="1">VLOOKUP(EA6,EA4:EL4,2,0)</f>
        <v>#N/A</v>
      </c>
      <c r="EC6" s="5" t="e">
        <f t="shared" ref="EC6:FH6" ca="1" si="7">VLOOKUP(EB6,EB4:EL4,2,0)</f>
        <v>#N/A</v>
      </c>
      <c r="ED6" s="5" t="e">
        <f t="shared" ca="1" si="7"/>
        <v>#N/A</v>
      </c>
      <c r="EE6" s="5" t="e">
        <f t="shared" ca="1" si="7"/>
        <v>#N/A</v>
      </c>
      <c r="EF6" s="5" t="e">
        <f t="shared" ca="1" si="7"/>
        <v>#N/A</v>
      </c>
      <c r="EG6" s="5" t="e">
        <f t="shared" ca="1" si="7"/>
        <v>#N/A</v>
      </c>
      <c r="EH6" s="5" t="e">
        <f t="shared" ca="1" si="7"/>
        <v>#N/A</v>
      </c>
      <c r="EI6" s="5" t="e">
        <f t="shared" ca="1" si="7"/>
        <v>#N/A</v>
      </c>
      <c r="EJ6" s="5" t="e">
        <f t="shared" ca="1" si="7"/>
        <v>#N/A</v>
      </c>
      <c r="EK6" s="5" t="e">
        <f t="shared" ca="1" si="7"/>
        <v>#N/A</v>
      </c>
      <c r="EL6" s="5" t="e">
        <f t="shared" ca="1" si="7"/>
        <v>#N/A</v>
      </c>
      <c r="EM6" s="5" t="e">
        <f t="shared" ca="1" si="7"/>
        <v>#N/A</v>
      </c>
      <c r="EN6" s="5" t="e">
        <f t="shared" ca="1" si="7"/>
        <v>#N/A</v>
      </c>
      <c r="EO6" s="5" t="e">
        <f t="shared" ca="1" si="7"/>
        <v>#N/A</v>
      </c>
      <c r="EP6" s="5" t="e">
        <f t="shared" ca="1" si="7"/>
        <v>#N/A</v>
      </c>
      <c r="EQ6" s="5" t="e">
        <f t="shared" ca="1" si="7"/>
        <v>#N/A</v>
      </c>
      <c r="ER6" s="5" t="e">
        <f t="shared" ca="1" si="7"/>
        <v>#N/A</v>
      </c>
      <c r="ES6" s="5" t="e">
        <f t="shared" ca="1" si="7"/>
        <v>#N/A</v>
      </c>
      <c r="ET6" s="5" t="e">
        <f t="shared" ca="1" si="7"/>
        <v>#N/A</v>
      </c>
      <c r="EU6" s="5" t="e">
        <f t="shared" ca="1" si="7"/>
        <v>#N/A</v>
      </c>
      <c r="EV6" s="5" t="e">
        <f t="shared" ca="1" si="7"/>
        <v>#N/A</v>
      </c>
      <c r="EW6" s="5" t="e">
        <f t="shared" ca="1" si="7"/>
        <v>#N/A</v>
      </c>
      <c r="EX6" s="5" t="e">
        <f t="shared" ca="1" si="7"/>
        <v>#N/A</v>
      </c>
      <c r="EY6" s="5" t="e">
        <f t="shared" ca="1" si="7"/>
        <v>#N/A</v>
      </c>
      <c r="EZ6" s="5" t="e">
        <f t="shared" ca="1" si="7"/>
        <v>#N/A</v>
      </c>
      <c r="FA6" s="5" t="e">
        <f t="shared" ca="1" si="7"/>
        <v>#N/A</v>
      </c>
      <c r="FB6" s="5" t="e">
        <f t="shared" ca="1" si="7"/>
        <v>#N/A</v>
      </c>
      <c r="FC6" s="5" t="e">
        <f t="shared" ca="1" si="7"/>
        <v>#N/A</v>
      </c>
      <c r="FD6" s="5" t="e">
        <f t="shared" ca="1" si="7"/>
        <v>#N/A</v>
      </c>
      <c r="FE6" s="5" t="e">
        <f t="shared" ca="1" si="7"/>
        <v>#N/A</v>
      </c>
      <c r="FF6" s="5" t="e">
        <f t="shared" ca="1" si="7"/>
        <v>#N/A</v>
      </c>
      <c r="FG6" s="5" t="e">
        <f t="shared" ca="1" si="7"/>
        <v>#N/A</v>
      </c>
      <c r="FH6" s="5" t="e">
        <f t="shared" ca="1" si="7"/>
        <v>#N/A</v>
      </c>
      <c r="FI6" s="5" t="e">
        <f t="shared" ref="FI6:GN6" ca="1" si="8">VLOOKUP(FH6,FH4:FR4,2,0)</f>
        <v>#N/A</v>
      </c>
      <c r="FJ6" s="5" t="e">
        <f t="shared" ca="1" si="8"/>
        <v>#N/A</v>
      </c>
      <c r="FK6" s="5" t="e">
        <f t="shared" ca="1" si="8"/>
        <v>#N/A</v>
      </c>
      <c r="FL6" s="5" t="e">
        <f t="shared" ca="1" si="8"/>
        <v>#N/A</v>
      </c>
      <c r="FM6" s="5" t="e">
        <f t="shared" ca="1" si="8"/>
        <v>#N/A</v>
      </c>
      <c r="FN6" s="5" t="e">
        <f t="shared" ca="1" si="8"/>
        <v>#N/A</v>
      </c>
      <c r="FO6" s="5" t="e">
        <f t="shared" ca="1" si="8"/>
        <v>#N/A</v>
      </c>
      <c r="FP6" s="5" t="e">
        <f t="shared" ca="1" si="8"/>
        <v>#N/A</v>
      </c>
      <c r="FQ6" s="5" t="e">
        <f t="shared" ca="1" si="8"/>
        <v>#N/A</v>
      </c>
      <c r="FR6" s="5" t="e">
        <f t="shared" ca="1" si="8"/>
        <v>#N/A</v>
      </c>
      <c r="FS6" s="5" t="e">
        <f t="shared" ca="1" si="8"/>
        <v>#N/A</v>
      </c>
      <c r="FT6" s="5" t="e">
        <f t="shared" ca="1" si="8"/>
        <v>#N/A</v>
      </c>
      <c r="FU6" s="5" t="e">
        <f t="shared" ca="1" si="8"/>
        <v>#N/A</v>
      </c>
      <c r="FV6" s="5" t="e">
        <f t="shared" ca="1" si="8"/>
        <v>#N/A</v>
      </c>
      <c r="FW6" s="5" t="e">
        <f t="shared" ca="1" si="8"/>
        <v>#N/A</v>
      </c>
      <c r="FX6" s="5" t="e">
        <f t="shared" ca="1" si="8"/>
        <v>#N/A</v>
      </c>
      <c r="FY6" s="5" t="e">
        <f t="shared" ca="1" si="8"/>
        <v>#N/A</v>
      </c>
      <c r="FZ6" s="5" t="e">
        <f t="shared" ca="1" si="8"/>
        <v>#N/A</v>
      </c>
      <c r="GA6" s="5" t="e">
        <f t="shared" ca="1" si="8"/>
        <v>#N/A</v>
      </c>
      <c r="GB6" s="5" t="e">
        <f t="shared" ca="1" si="8"/>
        <v>#N/A</v>
      </c>
      <c r="GC6" s="5" t="e">
        <f t="shared" ca="1" si="8"/>
        <v>#N/A</v>
      </c>
      <c r="GD6" s="5" t="e">
        <f t="shared" ca="1" si="8"/>
        <v>#N/A</v>
      </c>
      <c r="GE6" s="5" t="e">
        <f t="shared" ca="1" si="8"/>
        <v>#N/A</v>
      </c>
      <c r="GF6" s="5" t="e">
        <f t="shared" ca="1" si="8"/>
        <v>#N/A</v>
      </c>
      <c r="GG6" s="5" t="e">
        <f t="shared" ca="1" si="8"/>
        <v>#N/A</v>
      </c>
      <c r="GH6" s="5" t="e">
        <f t="shared" ca="1" si="8"/>
        <v>#N/A</v>
      </c>
      <c r="GI6" s="5" t="e">
        <f t="shared" ca="1" si="8"/>
        <v>#N/A</v>
      </c>
      <c r="GJ6" s="5" t="e">
        <f t="shared" ca="1" si="8"/>
        <v>#N/A</v>
      </c>
      <c r="GK6" s="5" t="e">
        <f t="shared" ca="1" si="8"/>
        <v>#N/A</v>
      </c>
      <c r="GL6" s="5" t="e">
        <f t="shared" ca="1" si="8"/>
        <v>#N/A</v>
      </c>
      <c r="GM6" s="5" t="e">
        <f t="shared" ca="1" si="8"/>
        <v>#N/A</v>
      </c>
      <c r="GN6" s="5" t="e">
        <f t="shared" ca="1" si="8"/>
        <v>#N/A</v>
      </c>
      <c r="GO6" s="5" t="e">
        <f t="shared" ref="GO6:HI6" ca="1" si="9">VLOOKUP(GN6,GN4:GX4,2,0)</f>
        <v>#N/A</v>
      </c>
      <c r="GP6" s="5" t="e">
        <f t="shared" ca="1" si="9"/>
        <v>#N/A</v>
      </c>
      <c r="GQ6" s="5" t="e">
        <f t="shared" ca="1" si="9"/>
        <v>#N/A</v>
      </c>
      <c r="GR6" s="5" t="e">
        <f t="shared" ca="1" si="9"/>
        <v>#N/A</v>
      </c>
      <c r="GS6" s="5" t="e">
        <f t="shared" ca="1" si="9"/>
        <v>#N/A</v>
      </c>
      <c r="GT6" s="5" t="e">
        <f t="shared" ca="1" si="9"/>
        <v>#N/A</v>
      </c>
      <c r="GU6" s="5" t="e">
        <f t="shared" ca="1" si="9"/>
        <v>#N/A</v>
      </c>
      <c r="GV6" s="5" t="e">
        <f t="shared" ca="1" si="9"/>
        <v>#N/A</v>
      </c>
      <c r="GW6" s="5" t="e">
        <f t="shared" ca="1" si="9"/>
        <v>#N/A</v>
      </c>
      <c r="GX6" s="5" t="e">
        <f t="shared" ca="1" si="9"/>
        <v>#N/A</v>
      </c>
      <c r="GY6" s="5" t="e">
        <f t="shared" ca="1" si="9"/>
        <v>#N/A</v>
      </c>
      <c r="GZ6" s="5" t="e">
        <f t="shared" ca="1" si="9"/>
        <v>#N/A</v>
      </c>
      <c r="HA6" s="5" t="e">
        <f t="shared" ca="1" si="9"/>
        <v>#N/A</v>
      </c>
      <c r="HB6" s="5" t="e">
        <f t="shared" ca="1" si="9"/>
        <v>#N/A</v>
      </c>
      <c r="HC6" s="5" t="e">
        <f t="shared" ca="1" si="9"/>
        <v>#N/A</v>
      </c>
      <c r="HD6" s="5" t="e">
        <f t="shared" ca="1" si="9"/>
        <v>#N/A</v>
      </c>
      <c r="HE6" s="5" t="e">
        <f t="shared" ca="1" si="9"/>
        <v>#N/A</v>
      </c>
      <c r="HF6" s="5" t="e">
        <f t="shared" ca="1" si="9"/>
        <v>#N/A</v>
      </c>
      <c r="HG6" s="5" t="e">
        <f t="shared" ca="1" si="9"/>
        <v>#N/A</v>
      </c>
      <c r="HH6" s="5" t="e">
        <f t="shared" ca="1" si="9"/>
        <v>#N/A</v>
      </c>
      <c r="HI6" s="5" t="e">
        <f t="shared" ca="1" si="9"/>
        <v>#N/A</v>
      </c>
      <c r="HJ6" s="5" t="e">
        <f t="shared" ref="HJ6:HR6" ca="1" si="10">VLOOKUP(HI6,HI4:HR4,2,0)</f>
        <v>#N/A</v>
      </c>
      <c r="HK6" s="5" t="e">
        <f t="shared" ca="1" si="10"/>
        <v>#N/A</v>
      </c>
      <c r="HL6" s="5" t="e">
        <f t="shared" ca="1" si="10"/>
        <v>#N/A</v>
      </c>
      <c r="HM6" s="5" t="e">
        <f t="shared" ca="1" si="10"/>
        <v>#N/A</v>
      </c>
      <c r="HN6" s="5" t="e">
        <f t="shared" ca="1" si="10"/>
        <v>#N/A</v>
      </c>
      <c r="HO6" s="5" t="e">
        <f t="shared" ca="1" si="10"/>
        <v>#N/A</v>
      </c>
      <c r="HP6" s="5" t="e">
        <f t="shared" ca="1" si="10"/>
        <v>#N/A</v>
      </c>
      <c r="HQ6" s="5" t="e">
        <f t="shared" ca="1" si="10"/>
        <v>#N/A</v>
      </c>
      <c r="HR6" s="5" t="e">
        <f t="shared" ca="1" si="10"/>
        <v>#N/A</v>
      </c>
      <c r="HS6" s="5" t="e">
        <f ca="1">VLOOKUP(HR6,HR4:HZ4,2,0)</f>
        <v>#N/A</v>
      </c>
      <c r="HT6" s="5" t="e">
        <f ca="1">VLOOKUP(HS6,HS4:HZ4,2,0)</f>
        <v>#N/A</v>
      </c>
      <c r="HU6" s="5" t="e">
        <f t="shared" ref="HU6:IW6" ca="1" si="11">VLOOKUP(HT6,HT4:IC4,2,0)</f>
        <v>#N/A</v>
      </c>
      <c r="HV6" s="5" t="e">
        <f t="shared" ca="1" si="11"/>
        <v>#N/A</v>
      </c>
      <c r="HW6" s="5" t="e">
        <f t="shared" ca="1" si="11"/>
        <v>#N/A</v>
      </c>
      <c r="HX6" s="5" t="e">
        <f t="shared" ca="1" si="11"/>
        <v>#N/A</v>
      </c>
      <c r="HY6" s="5" t="e">
        <f t="shared" ca="1" si="11"/>
        <v>#N/A</v>
      </c>
      <c r="HZ6" s="5" t="e">
        <f t="shared" ca="1" si="11"/>
        <v>#N/A</v>
      </c>
      <c r="IA6" s="5" t="e">
        <f t="shared" ca="1" si="11"/>
        <v>#N/A</v>
      </c>
      <c r="IB6" s="5" t="e">
        <f t="shared" ca="1" si="11"/>
        <v>#N/A</v>
      </c>
      <c r="IC6" s="5" t="e">
        <f t="shared" ca="1" si="11"/>
        <v>#N/A</v>
      </c>
      <c r="ID6" s="5" t="e">
        <f t="shared" ca="1" si="11"/>
        <v>#N/A</v>
      </c>
      <c r="IE6" s="5" t="e">
        <f t="shared" ca="1" si="11"/>
        <v>#N/A</v>
      </c>
      <c r="IF6" s="5" t="e">
        <f t="shared" ca="1" si="11"/>
        <v>#N/A</v>
      </c>
      <c r="IG6" s="5" t="e">
        <f t="shared" ca="1" si="11"/>
        <v>#N/A</v>
      </c>
      <c r="IH6" s="5" t="e">
        <f t="shared" ca="1" si="11"/>
        <v>#N/A</v>
      </c>
      <c r="II6" s="5" t="e">
        <f t="shared" ca="1" si="11"/>
        <v>#N/A</v>
      </c>
      <c r="IJ6" s="5" t="e">
        <f t="shared" ca="1" si="11"/>
        <v>#N/A</v>
      </c>
      <c r="IK6" s="5" t="e">
        <f t="shared" ca="1" si="11"/>
        <v>#N/A</v>
      </c>
      <c r="IL6" s="5" t="e">
        <f t="shared" ca="1" si="11"/>
        <v>#N/A</v>
      </c>
      <c r="IM6" s="5" t="e">
        <f t="shared" ca="1" si="11"/>
        <v>#N/A</v>
      </c>
      <c r="IN6" s="5" t="e">
        <f t="shared" ca="1" si="11"/>
        <v>#N/A</v>
      </c>
      <c r="IO6" s="5" t="e">
        <f t="shared" ca="1" si="11"/>
        <v>#N/A</v>
      </c>
      <c r="IP6" s="5" t="e">
        <f t="shared" ca="1" si="11"/>
        <v>#N/A</v>
      </c>
      <c r="IQ6" s="5" t="e">
        <f t="shared" ca="1" si="11"/>
        <v>#N/A</v>
      </c>
      <c r="IR6" s="5" t="e">
        <f t="shared" ca="1" si="11"/>
        <v>#N/A</v>
      </c>
      <c r="IS6" s="5" t="e">
        <f t="shared" ca="1" si="11"/>
        <v>#N/A</v>
      </c>
      <c r="IT6" s="5" t="e">
        <f t="shared" ca="1" si="11"/>
        <v>#N/A</v>
      </c>
      <c r="IU6" s="5" t="e">
        <f t="shared" ca="1" si="11"/>
        <v>#N/A</v>
      </c>
      <c r="IV6" s="5" t="e">
        <f t="shared" ca="1" si="11"/>
        <v>#N/A</v>
      </c>
      <c r="IW6" s="5" t="e">
        <f t="shared" ca="1" si="11"/>
        <v>#N/A</v>
      </c>
      <c r="IX6" s="5" t="e">
        <f t="shared" ref="IX6:JF6" ca="1" si="12">VLOOKUP(IW6,IW4:JE4,2,0)</f>
        <v>#N/A</v>
      </c>
      <c r="IY6" s="5" t="e">
        <f t="shared" ca="1" si="12"/>
        <v>#N/A</v>
      </c>
      <c r="IZ6" s="5" t="e">
        <f t="shared" ca="1" si="12"/>
        <v>#N/A</v>
      </c>
      <c r="JA6" s="5" t="e">
        <f t="shared" ca="1" si="12"/>
        <v>#N/A</v>
      </c>
      <c r="JB6" s="5" t="e">
        <f t="shared" ca="1" si="12"/>
        <v>#N/A</v>
      </c>
      <c r="JC6" s="5" t="e">
        <f t="shared" ca="1" si="12"/>
        <v>#N/A</v>
      </c>
      <c r="JD6" s="5" t="e">
        <f t="shared" ca="1" si="12"/>
        <v>#N/A</v>
      </c>
      <c r="JE6" s="5" t="e">
        <f t="shared" ca="1" si="12"/>
        <v>#N/A</v>
      </c>
      <c r="JF6" s="5" t="e">
        <f t="shared" ca="1" si="12"/>
        <v>#N/A</v>
      </c>
      <c r="JG6" s="5" t="e">
        <f ca="1">VLOOKUP(JF6,JF4:JM4,2,0)</f>
        <v>#N/A</v>
      </c>
      <c r="JH6" s="5" t="e">
        <f ca="1">VLOOKUP(JG6,JG4:JM4,2,0)</f>
        <v>#N/A</v>
      </c>
      <c r="JI6" s="5" t="e">
        <f ca="1">VLOOKUP(JH6,JH4:JM4,2,0)</f>
        <v>#N/A</v>
      </c>
      <c r="JJ6" s="5" t="e">
        <f ca="1">VLOOKUP(JI6,JI4:JM4,2,0)</f>
        <v>#N/A</v>
      </c>
      <c r="JK6" s="5" t="e">
        <f ca="1">VLOOKUP(JJ6,JJ4:JM4,2,0)</f>
        <v>#N/A</v>
      </c>
      <c r="JL6" s="5" t="e">
        <f ca="1">VLOOKUP(JK6,JK4:JM4,2,0)</f>
        <v>#N/A</v>
      </c>
      <c r="JM6" s="5" t="e">
        <f ca="1">VLOOKUP(JL6,JL4:JM4,2,0)</f>
        <v>#N/A</v>
      </c>
    </row>
    <row r="30" spans="1:12" x14ac:dyDescent="0.3">
      <c r="A30" s="29" t="s">
        <v>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1"/>
    </row>
    <row r="31" spans="1:12" x14ac:dyDescent="0.3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4"/>
    </row>
    <row r="32" spans="1:12" x14ac:dyDescent="0.3">
      <c r="A32" s="25" t="s">
        <v>14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7"/>
    </row>
    <row r="33" spans="1:12" x14ac:dyDescent="0.3">
      <c r="A33" s="9" t="s">
        <v>15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1"/>
    </row>
    <row r="34" spans="1:12" x14ac:dyDescent="0.3">
      <c r="A34" s="9" t="s">
        <v>16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1"/>
    </row>
    <row r="35" spans="1:12" x14ac:dyDescent="0.3">
      <c r="A35" s="25" t="s">
        <v>17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7"/>
    </row>
    <row r="36" spans="1:12" x14ac:dyDescent="0.3">
      <c r="A36" s="25" t="s">
        <v>18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7"/>
    </row>
    <row r="37" spans="1:12" x14ac:dyDescent="0.3">
      <c r="A37" s="35" t="s">
        <v>19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</row>
    <row r="38" spans="1:12" x14ac:dyDescent="0.3">
      <c r="A38" s="35" t="s">
        <v>20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</row>
    <row r="39" spans="1:12" x14ac:dyDescent="0.3">
      <c r="A39" s="35" t="s">
        <v>21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</row>
    <row r="40" spans="1:12" x14ac:dyDescent="0.3">
      <c r="A40" s="24" t="s">
        <v>22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1" spans="1:12" ht="13.9" thickBot="1" x14ac:dyDescent="0.35"/>
    <row r="42" spans="1:12" ht="13.9" thickBot="1" x14ac:dyDescent="0.35">
      <c r="A42" s="7" t="s">
        <v>9</v>
      </c>
      <c r="B42" s="14">
        <v>0.04</v>
      </c>
      <c r="C42" s="6" t="s">
        <v>24</v>
      </c>
    </row>
    <row r="43" spans="1:12" ht="13.9" thickBot="1" x14ac:dyDescent="0.35">
      <c r="A43" s="7" t="s">
        <v>10</v>
      </c>
      <c r="B43" s="8">
        <v>1.2</v>
      </c>
      <c r="C43" s="14">
        <f>B42*B43</f>
        <v>4.8000000000000001E-2</v>
      </c>
      <c r="D43" s="6" t="s">
        <v>24</v>
      </c>
    </row>
    <row r="44" spans="1:12" ht="13.9" thickBot="1" x14ac:dyDescent="0.35">
      <c r="A44" s="7" t="s">
        <v>11</v>
      </c>
      <c r="B44" s="8">
        <v>0.8</v>
      </c>
      <c r="C44" s="14">
        <f>B42*B44</f>
        <v>3.2000000000000001E-2</v>
      </c>
      <c r="D44" s="6" t="s">
        <v>24</v>
      </c>
    </row>
  </sheetData>
  <mergeCells count="9">
    <mergeCell ref="A40:L40"/>
    <mergeCell ref="A35:L35"/>
    <mergeCell ref="A32:L32"/>
    <mergeCell ref="A1:XFD1"/>
    <mergeCell ref="A30:L31"/>
    <mergeCell ref="A36:L36"/>
    <mergeCell ref="A37:L37"/>
    <mergeCell ref="A38:L38"/>
    <mergeCell ref="A39:L39"/>
  </mergeCells>
  <phoneticPr fontId="6" type="noConversion"/>
  <conditionalFormatting sqref="H4:I4">
    <cfRule type="cellIs" dxfId="0" priority="1" operator="between">
      <formula>0.036</formula>
      <formula>0.043</formula>
    </cfRule>
  </conditionalFormatting>
  <pageMargins left="0.7" right="0.7" top="0.75" bottom="0.75" header="0.3" footer="0.3"/>
  <pageSetup paperSize="9" orientation="portrait" horizontalDpi="720" verticalDpi="720" r:id="rId1"/>
  <headerFooter>
    <oddFooter>&amp;LRevision: 0
Effective: 2015-01-01
Page         of   &amp;CID-Number: TC_XMN_CHM_F_Q.67E
Author: Chace Yan
Developed: 2014-11-26&amp;RTUV SUD Xia Men Branch
TUV SUD Group
Chace.Yan@tuv-sud.cn</oddFooter>
  </headerFooter>
  <ignoredErrors>
    <ignoredError sqref="GJ5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11</xdr:col>
                    <xdr:colOff>209550</xdr:colOff>
                    <xdr:row>8</xdr:row>
                    <xdr:rowOff>28575</xdr:rowOff>
                  </from>
                  <to>
                    <xdr:col>12</xdr:col>
                    <xdr:colOff>495300</xdr:colOff>
                    <xdr:row>9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TC_XMN_CHM_F_Q.67E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2020-03-05T06:47:24Z</dcterms:modified>
</cp:coreProperties>
</file>