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2.xml" ContentType="application/vnd.ms-excel.controlpropertie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trlProps/ctrlProp3.xml" ContentType="application/vnd.ms-excel.controlproperties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Data\Python\work\Operate\data\model\"/>
    </mc:Choice>
  </mc:AlternateContent>
  <xr:revisionPtr revIDLastSave="0" documentId="13_ncr:1_{EADFEA7A-2C17-40BB-8F94-A8A6652B7A38}" xr6:coauthVersionLast="47" xr6:coauthVersionMax="47" xr10:uidLastSave="{00000000-0000-0000-0000-000000000000}"/>
  <bookViews>
    <workbookView xWindow="1905" yWindow="1905" windowWidth="21600" windowHeight="11505" xr2:uid="{00000000-000D-0000-FFFF-FFFF00000000}"/>
  </bookViews>
  <sheets>
    <sheet name="Data" sheetId="13" r:id="rId1"/>
    <sheet name="控制用质控图—As&amp;Cd" sheetId="12" r:id="rId2"/>
    <sheet name="控制用质控图—Hg" sheetId="11" r:id="rId3"/>
    <sheet name="控制用质控图—(others)" sheetId="9" r:id="rId4"/>
    <sheet name="分析用质控图-初始阶段" sheetId="5" r:id="rId5"/>
    <sheet name="AD计算模板 " sheetId="7" state="hidden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74" i="7" l="1"/>
  <c r="B274" i="7"/>
  <c r="M273" i="7"/>
  <c r="B273" i="7"/>
  <c r="P272" i="7"/>
  <c r="O272" i="7"/>
  <c r="Q272" i="7" s="1"/>
  <c r="R272" i="7" s="1"/>
  <c r="N272" i="7"/>
  <c r="E272" i="7"/>
  <c r="C272" i="7"/>
  <c r="D272" i="7" s="1"/>
  <c r="F272" i="7" s="1"/>
  <c r="G272" i="7" s="1"/>
  <c r="R271" i="7"/>
  <c r="P271" i="7"/>
  <c r="O271" i="7"/>
  <c r="Q271" i="7" s="1"/>
  <c r="N271" i="7"/>
  <c r="E271" i="7"/>
  <c r="C271" i="7"/>
  <c r="D271" i="7" s="1"/>
  <c r="F271" i="7" s="1"/>
  <c r="G271" i="7" s="1"/>
  <c r="P270" i="7"/>
  <c r="N270" i="7"/>
  <c r="O270" i="7" s="1"/>
  <c r="Q270" i="7" s="1"/>
  <c r="R270" i="7" s="1"/>
  <c r="E270" i="7"/>
  <c r="D270" i="7"/>
  <c r="F270" i="7" s="1"/>
  <c r="G270" i="7" s="1"/>
  <c r="C270" i="7"/>
  <c r="P269" i="7"/>
  <c r="N269" i="7"/>
  <c r="O269" i="7" s="1"/>
  <c r="Q269" i="7" s="1"/>
  <c r="R269" i="7" s="1"/>
  <c r="E269" i="7"/>
  <c r="C269" i="7"/>
  <c r="D269" i="7" s="1"/>
  <c r="F269" i="7" s="1"/>
  <c r="G269" i="7" s="1"/>
  <c r="P268" i="7"/>
  <c r="O268" i="7"/>
  <c r="Q268" i="7" s="1"/>
  <c r="R268" i="7" s="1"/>
  <c r="N268" i="7"/>
  <c r="E268" i="7"/>
  <c r="C268" i="7"/>
  <c r="D268" i="7" s="1"/>
  <c r="F268" i="7" s="1"/>
  <c r="G268" i="7" s="1"/>
  <c r="P267" i="7"/>
  <c r="N267" i="7"/>
  <c r="O267" i="7" s="1"/>
  <c r="Q267" i="7" s="1"/>
  <c r="R267" i="7" s="1"/>
  <c r="G267" i="7"/>
  <c r="E267" i="7"/>
  <c r="D267" i="7"/>
  <c r="F267" i="7" s="1"/>
  <c r="C267" i="7"/>
  <c r="P266" i="7"/>
  <c r="N266" i="7"/>
  <c r="O266" i="7" s="1"/>
  <c r="Q266" i="7" s="1"/>
  <c r="R266" i="7" s="1"/>
  <c r="E266" i="7"/>
  <c r="C266" i="7"/>
  <c r="D266" i="7" s="1"/>
  <c r="F266" i="7" s="1"/>
  <c r="G266" i="7" s="1"/>
  <c r="P265" i="7"/>
  <c r="O265" i="7"/>
  <c r="Q265" i="7" s="1"/>
  <c r="R265" i="7" s="1"/>
  <c r="N265" i="7"/>
  <c r="E265" i="7"/>
  <c r="C265" i="7"/>
  <c r="D265" i="7" s="1"/>
  <c r="F265" i="7" s="1"/>
  <c r="G265" i="7" s="1"/>
  <c r="P264" i="7"/>
  <c r="N264" i="7"/>
  <c r="O264" i="7" s="1"/>
  <c r="Q264" i="7" s="1"/>
  <c r="R264" i="7" s="1"/>
  <c r="E264" i="7"/>
  <c r="D264" i="7"/>
  <c r="F264" i="7" s="1"/>
  <c r="G264" i="7" s="1"/>
  <c r="C264" i="7"/>
  <c r="P263" i="7"/>
  <c r="N263" i="7"/>
  <c r="O263" i="7" s="1"/>
  <c r="Q263" i="7" s="1"/>
  <c r="R263" i="7" s="1"/>
  <c r="E263" i="7"/>
  <c r="C263" i="7"/>
  <c r="D263" i="7" s="1"/>
  <c r="F263" i="7" s="1"/>
  <c r="G263" i="7" s="1"/>
  <c r="R262" i="7"/>
  <c r="P262" i="7"/>
  <c r="O262" i="7"/>
  <c r="Q262" i="7" s="1"/>
  <c r="N262" i="7"/>
  <c r="E262" i="7"/>
  <c r="C262" i="7"/>
  <c r="D262" i="7" s="1"/>
  <c r="F262" i="7" s="1"/>
  <c r="G262" i="7" s="1"/>
  <c r="P261" i="7"/>
  <c r="N261" i="7"/>
  <c r="O261" i="7" s="1"/>
  <c r="Q261" i="7" s="1"/>
  <c r="R261" i="7" s="1"/>
  <c r="E261" i="7"/>
  <c r="D261" i="7"/>
  <c r="F261" i="7" s="1"/>
  <c r="G261" i="7" s="1"/>
  <c r="C261" i="7"/>
  <c r="P260" i="7"/>
  <c r="N260" i="7"/>
  <c r="O260" i="7" s="1"/>
  <c r="Q260" i="7" s="1"/>
  <c r="R260" i="7" s="1"/>
  <c r="E260" i="7"/>
  <c r="C260" i="7"/>
  <c r="D260" i="7" s="1"/>
  <c r="F260" i="7" s="1"/>
  <c r="G260" i="7" s="1"/>
  <c r="P259" i="7"/>
  <c r="O259" i="7"/>
  <c r="Q259" i="7" s="1"/>
  <c r="R259" i="7" s="1"/>
  <c r="N259" i="7"/>
  <c r="E259" i="7"/>
  <c r="C259" i="7"/>
  <c r="D259" i="7" s="1"/>
  <c r="F259" i="7" s="1"/>
  <c r="G259" i="7" s="1"/>
  <c r="P258" i="7"/>
  <c r="N258" i="7"/>
  <c r="O258" i="7" s="1"/>
  <c r="Q258" i="7" s="1"/>
  <c r="R258" i="7" s="1"/>
  <c r="G258" i="7"/>
  <c r="E258" i="7"/>
  <c r="D258" i="7"/>
  <c r="F258" i="7" s="1"/>
  <c r="C258" i="7"/>
  <c r="P257" i="7"/>
  <c r="N257" i="7"/>
  <c r="O257" i="7" s="1"/>
  <c r="Q257" i="7" s="1"/>
  <c r="R257" i="7" s="1"/>
  <c r="E257" i="7"/>
  <c r="C257" i="7"/>
  <c r="D257" i="7" s="1"/>
  <c r="F257" i="7" s="1"/>
  <c r="G257" i="7" s="1"/>
  <c r="P256" i="7"/>
  <c r="O256" i="7"/>
  <c r="Q256" i="7" s="1"/>
  <c r="R256" i="7" s="1"/>
  <c r="N256" i="7"/>
  <c r="E256" i="7"/>
  <c r="C256" i="7"/>
  <c r="D256" i="7" s="1"/>
  <c r="F256" i="7" s="1"/>
  <c r="G256" i="7" s="1"/>
  <c r="P255" i="7"/>
  <c r="N255" i="7"/>
  <c r="O255" i="7" s="1"/>
  <c r="Q255" i="7" s="1"/>
  <c r="R255" i="7" s="1"/>
  <c r="E255" i="7"/>
  <c r="D255" i="7"/>
  <c r="F255" i="7" s="1"/>
  <c r="G255" i="7" s="1"/>
  <c r="C255" i="7"/>
  <c r="P254" i="7"/>
  <c r="N254" i="7"/>
  <c r="O254" i="7" s="1"/>
  <c r="Q254" i="7" s="1"/>
  <c r="R254" i="7" s="1"/>
  <c r="E254" i="7"/>
  <c r="C254" i="7"/>
  <c r="D254" i="7" s="1"/>
  <c r="F254" i="7" s="1"/>
  <c r="G254" i="7" s="1"/>
  <c r="R253" i="7"/>
  <c r="P253" i="7"/>
  <c r="O253" i="7"/>
  <c r="Q253" i="7" s="1"/>
  <c r="N253" i="7"/>
  <c r="E253" i="7"/>
  <c r="C253" i="7"/>
  <c r="D253" i="7" s="1"/>
  <c r="F253" i="7" s="1"/>
  <c r="G253" i="7" s="1"/>
  <c r="P252" i="7"/>
  <c r="N252" i="7"/>
  <c r="O252" i="7" s="1"/>
  <c r="Q252" i="7" s="1"/>
  <c r="R252" i="7" s="1"/>
  <c r="E252" i="7"/>
  <c r="D252" i="7"/>
  <c r="F252" i="7" s="1"/>
  <c r="G252" i="7" s="1"/>
  <c r="C252" i="7"/>
  <c r="P251" i="7"/>
  <c r="N251" i="7"/>
  <c r="O251" i="7" s="1"/>
  <c r="Q251" i="7" s="1"/>
  <c r="R251" i="7" s="1"/>
  <c r="E251" i="7"/>
  <c r="C251" i="7"/>
  <c r="D251" i="7" s="1"/>
  <c r="F251" i="7" s="1"/>
  <c r="G251" i="7" s="1"/>
  <c r="P250" i="7"/>
  <c r="O250" i="7"/>
  <c r="Q250" i="7" s="1"/>
  <c r="R250" i="7" s="1"/>
  <c r="N250" i="7"/>
  <c r="E250" i="7"/>
  <c r="C250" i="7"/>
  <c r="D250" i="7" s="1"/>
  <c r="F250" i="7" s="1"/>
  <c r="G250" i="7" s="1"/>
  <c r="P249" i="7"/>
  <c r="N249" i="7"/>
  <c r="O249" i="7" s="1"/>
  <c r="Q249" i="7" s="1"/>
  <c r="R249" i="7" s="1"/>
  <c r="G249" i="7"/>
  <c r="E249" i="7"/>
  <c r="D249" i="7"/>
  <c r="F249" i="7" s="1"/>
  <c r="C249" i="7"/>
  <c r="P248" i="7"/>
  <c r="N248" i="7"/>
  <c r="O248" i="7" s="1"/>
  <c r="Q248" i="7" s="1"/>
  <c r="R248" i="7" s="1"/>
  <c r="E248" i="7"/>
  <c r="C248" i="7"/>
  <c r="D248" i="7" s="1"/>
  <c r="F248" i="7" s="1"/>
  <c r="G248" i="7" s="1"/>
  <c r="P247" i="7"/>
  <c r="O247" i="7"/>
  <c r="Q247" i="7" s="1"/>
  <c r="R247" i="7" s="1"/>
  <c r="N247" i="7"/>
  <c r="E247" i="7"/>
  <c r="C247" i="7"/>
  <c r="D247" i="7" s="1"/>
  <c r="F247" i="7" s="1"/>
  <c r="G247" i="7" s="1"/>
  <c r="P246" i="7"/>
  <c r="N246" i="7"/>
  <c r="O246" i="7" s="1"/>
  <c r="Q246" i="7" s="1"/>
  <c r="R246" i="7" s="1"/>
  <c r="E246" i="7"/>
  <c r="D246" i="7"/>
  <c r="F246" i="7" s="1"/>
  <c r="G246" i="7" s="1"/>
  <c r="C246" i="7"/>
  <c r="P245" i="7"/>
  <c r="N245" i="7"/>
  <c r="O245" i="7" s="1"/>
  <c r="Q245" i="7" s="1"/>
  <c r="R245" i="7" s="1"/>
  <c r="E245" i="7"/>
  <c r="C245" i="7"/>
  <c r="D245" i="7" s="1"/>
  <c r="F245" i="7" s="1"/>
  <c r="G245" i="7" s="1"/>
  <c r="R244" i="7"/>
  <c r="P244" i="7"/>
  <c r="O244" i="7"/>
  <c r="Q244" i="7" s="1"/>
  <c r="N244" i="7"/>
  <c r="E244" i="7"/>
  <c r="C244" i="7"/>
  <c r="D244" i="7" s="1"/>
  <c r="F244" i="7" s="1"/>
  <c r="G244" i="7" s="1"/>
  <c r="P243" i="7"/>
  <c r="N243" i="7"/>
  <c r="O243" i="7" s="1"/>
  <c r="Q243" i="7" s="1"/>
  <c r="R243" i="7" s="1"/>
  <c r="E243" i="7"/>
  <c r="D243" i="7"/>
  <c r="F243" i="7" s="1"/>
  <c r="G243" i="7" s="1"/>
  <c r="C243" i="7"/>
  <c r="P242" i="7"/>
  <c r="N242" i="7"/>
  <c r="O242" i="7" s="1"/>
  <c r="Q242" i="7" s="1"/>
  <c r="R242" i="7" s="1"/>
  <c r="E242" i="7"/>
  <c r="C242" i="7"/>
  <c r="D242" i="7" s="1"/>
  <c r="F242" i="7" s="1"/>
  <c r="G242" i="7" s="1"/>
  <c r="P241" i="7"/>
  <c r="O241" i="7"/>
  <c r="Q241" i="7" s="1"/>
  <c r="R241" i="7" s="1"/>
  <c r="N241" i="7"/>
  <c r="E241" i="7"/>
  <c r="C241" i="7"/>
  <c r="D241" i="7" s="1"/>
  <c r="F241" i="7" s="1"/>
  <c r="G241" i="7" s="1"/>
  <c r="P240" i="7"/>
  <c r="N240" i="7"/>
  <c r="O240" i="7" s="1"/>
  <c r="Q240" i="7" s="1"/>
  <c r="R240" i="7" s="1"/>
  <c r="G240" i="7"/>
  <c r="E240" i="7"/>
  <c r="D240" i="7"/>
  <c r="F240" i="7" s="1"/>
  <c r="C240" i="7"/>
  <c r="P239" i="7"/>
  <c r="N239" i="7"/>
  <c r="O239" i="7" s="1"/>
  <c r="Q239" i="7" s="1"/>
  <c r="R239" i="7" s="1"/>
  <c r="E239" i="7"/>
  <c r="C239" i="7"/>
  <c r="D239" i="7" s="1"/>
  <c r="F239" i="7" s="1"/>
  <c r="G239" i="7" s="1"/>
  <c r="P238" i="7"/>
  <c r="O238" i="7"/>
  <c r="Q238" i="7" s="1"/>
  <c r="R238" i="7" s="1"/>
  <c r="N238" i="7"/>
  <c r="E238" i="7"/>
  <c r="C238" i="7"/>
  <c r="D238" i="7" s="1"/>
  <c r="F238" i="7" s="1"/>
  <c r="G238" i="7" s="1"/>
  <c r="P237" i="7"/>
  <c r="N237" i="7"/>
  <c r="O237" i="7" s="1"/>
  <c r="Q237" i="7" s="1"/>
  <c r="R237" i="7" s="1"/>
  <c r="E237" i="7"/>
  <c r="D237" i="7"/>
  <c r="F237" i="7" s="1"/>
  <c r="G237" i="7" s="1"/>
  <c r="C237" i="7"/>
  <c r="P236" i="7"/>
  <c r="N236" i="7"/>
  <c r="O236" i="7" s="1"/>
  <c r="Q236" i="7" s="1"/>
  <c r="R236" i="7" s="1"/>
  <c r="E236" i="7"/>
  <c r="C236" i="7"/>
  <c r="D236" i="7" s="1"/>
  <c r="F236" i="7" s="1"/>
  <c r="G236" i="7" s="1"/>
  <c r="R235" i="7"/>
  <c r="P235" i="7"/>
  <c r="O235" i="7"/>
  <c r="Q235" i="7" s="1"/>
  <c r="N235" i="7"/>
  <c r="E235" i="7"/>
  <c r="C235" i="7"/>
  <c r="D235" i="7" s="1"/>
  <c r="F235" i="7" s="1"/>
  <c r="G235" i="7" s="1"/>
  <c r="P234" i="7"/>
  <c r="N234" i="7"/>
  <c r="O234" i="7" s="1"/>
  <c r="Q234" i="7" s="1"/>
  <c r="R234" i="7" s="1"/>
  <c r="E234" i="7"/>
  <c r="D234" i="7"/>
  <c r="F234" i="7" s="1"/>
  <c r="G234" i="7" s="1"/>
  <c r="C234" i="7"/>
  <c r="P233" i="7"/>
  <c r="N233" i="7"/>
  <c r="O233" i="7" s="1"/>
  <c r="Q233" i="7" s="1"/>
  <c r="R233" i="7" s="1"/>
  <c r="E233" i="7"/>
  <c r="C233" i="7"/>
  <c r="D233" i="7" s="1"/>
  <c r="F233" i="7" s="1"/>
  <c r="G233" i="7" s="1"/>
  <c r="P232" i="7"/>
  <c r="O232" i="7"/>
  <c r="Q232" i="7" s="1"/>
  <c r="R232" i="7" s="1"/>
  <c r="N232" i="7"/>
  <c r="E232" i="7"/>
  <c r="C232" i="7"/>
  <c r="D232" i="7" s="1"/>
  <c r="F232" i="7" s="1"/>
  <c r="G232" i="7" s="1"/>
  <c r="P231" i="7"/>
  <c r="N231" i="7"/>
  <c r="O231" i="7" s="1"/>
  <c r="Q231" i="7" s="1"/>
  <c r="R231" i="7" s="1"/>
  <c r="G231" i="7"/>
  <c r="E231" i="7"/>
  <c r="D231" i="7"/>
  <c r="F231" i="7" s="1"/>
  <c r="C231" i="7"/>
  <c r="P230" i="7"/>
  <c r="N230" i="7"/>
  <c r="O230" i="7" s="1"/>
  <c r="Q230" i="7" s="1"/>
  <c r="R230" i="7" s="1"/>
  <c r="E230" i="7"/>
  <c r="C230" i="7"/>
  <c r="D230" i="7" s="1"/>
  <c r="F230" i="7" s="1"/>
  <c r="G230" i="7" s="1"/>
  <c r="P229" i="7"/>
  <c r="O229" i="7"/>
  <c r="Q229" i="7" s="1"/>
  <c r="R229" i="7" s="1"/>
  <c r="N229" i="7"/>
  <c r="E229" i="7"/>
  <c r="C229" i="7"/>
  <c r="D229" i="7" s="1"/>
  <c r="F229" i="7" s="1"/>
  <c r="P228" i="7"/>
  <c r="N228" i="7"/>
  <c r="O228" i="7" s="1"/>
  <c r="Q228" i="7" s="1"/>
  <c r="E228" i="7"/>
  <c r="D228" i="7"/>
  <c r="F228" i="7" s="1"/>
  <c r="C228" i="7"/>
  <c r="M222" i="7"/>
  <c r="B222" i="7"/>
  <c r="M221" i="7"/>
  <c r="B221" i="7"/>
  <c r="P220" i="7"/>
  <c r="N220" i="7"/>
  <c r="O220" i="7" s="1"/>
  <c r="Q220" i="7" s="1"/>
  <c r="R220" i="7" s="1"/>
  <c r="F220" i="7"/>
  <c r="G220" i="7" s="1"/>
  <c r="E220" i="7"/>
  <c r="C220" i="7"/>
  <c r="D220" i="7" s="1"/>
  <c r="Q219" i="7"/>
  <c r="R219" i="7" s="1"/>
  <c r="P219" i="7"/>
  <c r="O219" i="7"/>
  <c r="N219" i="7"/>
  <c r="E219" i="7"/>
  <c r="C219" i="7"/>
  <c r="D219" i="7" s="1"/>
  <c r="F219" i="7" s="1"/>
  <c r="G219" i="7" s="1"/>
  <c r="P218" i="7"/>
  <c r="N218" i="7"/>
  <c r="O218" i="7" s="1"/>
  <c r="Q218" i="7" s="1"/>
  <c r="R218" i="7" s="1"/>
  <c r="E218" i="7"/>
  <c r="D218" i="7"/>
  <c r="F218" i="7" s="1"/>
  <c r="G218" i="7" s="1"/>
  <c r="C218" i="7"/>
  <c r="P217" i="7"/>
  <c r="N217" i="7"/>
  <c r="O217" i="7" s="1"/>
  <c r="Q217" i="7" s="1"/>
  <c r="R217" i="7" s="1"/>
  <c r="E217" i="7"/>
  <c r="C217" i="7"/>
  <c r="D217" i="7" s="1"/>
  <c r="F217" i="7" s="1"/>
  <c r="G217" i="7" s="1"/>
  <c r="P216" i="7"/>
  <c r="O216" i="7"/>
  <c r="Q216" i="7" s="1"/>
  <c r="R216" i="7" s="1"/>
  <c r="N216" i="7"/>
  <c r="E216" i="7"/>
  <c r="C216" i="7"/>
  <c r="D216" i="7" s="1"/>
  <c r="F216" i="7" s="1"/>
  <c r="G216" i="7" s="1"/>
  <c r="Q215" i="7"/>
  <c r="R215" i="7" s="1"/>
  <c r="P215" i="7"/>
  <c r="N215" i="7"/>
  <c r="O215" i="7" s="1"/>
  <c r="F215" i="7"/>
  <c r="G215" i="7" s="1"/>
  <c r="E215" i="7"/>
  <c r="D215" i="7"/>
  <c r="C215" i="7"/>
  <c r="P214" i="7"/>
  <c r="N214" i="7"/>
  <c r="O214" i="7" s="1"/>
  <c r="Q214" i="7" s="1"/>
  <c r="R214" i="7" s="1"/>
  <c r="E214" i="7"/>
  <c r="C214" i="7"/>
  <c r="D214" i="7" s="1"/>
  <c r="F214" i="7" s="1"/>
  <c r="G214" i="7" s="1"/>
  <c r="P213" i="7"/>
  <c r="O213" i="7"/>
  <c r="Q213" i="7" s="1"/>
  <c r="R213" i="7" s="1"/>
  <c r="N213" i="7"/>
  <c r="E213" i="7"/>
  <c r="C213" i="7"/>
  <c r="D213" i="7" s="1"/>
  <c r="F213" i="7" s="1"/>
  <c r="G213" i="7" s="1"/>
  <c r="P212" i="7"/>
  <c r="N212" i="7"/>
  <c r="E212" i="7"/>
  <c r="D212" i="7"/>
  <c r="F212" i="7" s="1"/>
  <c r="G212" i="7" s="1"/>
  <c r="C212" i="7"/>
  <c r="P211" i="7"/>
  <c r="N211" i="7"/>
  <c r="O211" i="7" s="1"/>
  <c r="Q211" i="7" s="1"/>
  <c r="R211" i="7" s="1"/>
  <c r="E211" i="7"/>
  <c r="C211" i="7"/>
  <c r="D211" i="7" s="1"/>
  <c r="F211" i="7" s="1"/>
  <c r="G211" i="7" s="1"/>
  <c r="Q210" i="7"/>
  <c r="R210" i="7" s="1"/>
  <c r="P210" i="7"/>
  <c r="O210" i="7"/>
  <c r="N210" i="7"/>
  <c r="E210" i="7"/>
  <c r="C210" i="7"/>
  <c r="D210" i="7" s="1"/>
  <c r="F210" i="7" s="1"/>
  <c r="G210" i="7" s="1"/>
  <c r="P209" i="7"/>
  <c r="N209" i="7"/>
  <c r="E209" i="7"/>
  <c r="D209" i="7"/>
  <c r="F209" i="7" s="1"/>
  <c r="G209" i="7" s="1"/>
  <c r="C209" i="7"/>
  <c r="P208" i="7"/>
  <c r="N208" i="7"/>
  <c r="O208" i="7" s="1"/>
  <c r="Q208" i="7" s="1"/>
  <c r="R208" i="7" s="1"/>
  <c r="E208" i="7"/>
  <c r="C208" i="7"/>
  <c r="D208" i="7" s="1"/>
  <c r="F208" i="7" s="1"/>
  <c r="G208" i="7" s="1"/>
  <c r="P207" i="7"/>
  <c r="O207" i="7"/>
  <c r="Q207" i="7" s="1"/>
  <c r="R207" i="7" s="1"/>
  <c r="N207" i="7"/>
  <c r="E207" i="7"/>
  <c r="C207" i="7"/>
  <c r="D207" i="7" s="1"/>
  <c r="F207" i="7" s="1"/>
  <c r="G207" i="7" s="1"/>
  <c r="P206" i="7"/>
  <c r="N206" i="7"/>
  <c r="F206" i="7"/>
  <c r="G206" i="7" s="1"/>
  <c r="E206" i="7"/>
  <c r="D206" i="7"/>
  <c r="C206" i="7"/>
  <c r="R205" i="7"/>
  <c r="P205" i="7"/>
  <c r="N205" i="7"/>
  <c r="O205" i="7" s="1"/>
  <c r="Q205" i="7" s="1"/>
  <c r="E205" i="7"/>
  <c r="C205" i="7"/>
  <c r="D205" i="7" s="1"/>
  <c r="F205" i="7" s="1"/>
  <c r="G205" i="7" s="1"/>
  <c r="P204" i="7"/>
  <c r="O204" i="7"/>
  <c r="Q204" i="7" s="1"/>
  <c r="R204" i="7" s="1"/>
  <c r="N204" i="7"/>
  <c r="E204" i="7"/>
  <c r="C204" i="7"/>
  <c r="D204" i="7" s="1"/>
  <c r="F204" i="7" s="1"/>
  <c r="G204" i="7" s="1"/>
  <c r="P203" i="7"/>
  <c r="N203" i="7"/>
  <c r="E203" i="7"/>
  <c r="D203" i="7"/>
  <c r="F203" i="7" s="1"/>
  <c r="G203" i="7" s="1"/>
  <c r="C203" i="7"/>
  <c r="P202" i="7"/>
  <c r="O202" i="7"/>
  <c r="Q202" i="7" s="1"/>
  <c r="R202" i="7" s="1"/>
  <c r="N202" i="7"/>
  <c r="F202" i="7"/>
  <c r="G202" i="7" s="1"/>
  <c r="E202" i="7"/>
  <c r="D202" i="7"/>
  <c r="C202" i="7"/>
  <c r="P201" i="7"/>
  <c r="O201" i="7"/>
  <c r="Q201" i="7" s="1"/>
  <c r="R201" i="7" s="1"/>
  <c r="N201" i="7"/>
  <c r="F201" i="7"/>
  <c r="G201" i="7" s="1"/>
  <c r="E201" i="7"/>
  <c r="D201" i="7"/>
  <c r="C201" i="7"/>
  <c r="Q200" i="7"/>
  <c r="R200" i="7" s="1"/>
  <c r="P200" i="7"/>
  <c r="O200" i="7"/>
  <c r="N200" i="7"/>
  <c r="E200" i="7"/>
  <c r="D200" i="7"/>
  <c r="F200" i="7" s="1"/>
  <c r="G200" i="7" s="1"/>
  <c r="C200" i="7"/>
  <c r="P199" i="7"/>
  <c r="O199" i="7"/>
  <c r="Q199" i="7" s="1"/>
  <c r="R199" i="7" s="1"/>
  <c r="N199" i="7"/>
  <c r="F199" i="7"/>
  <c r="G199" i="7" s="1"/>
  <c r="E199" i="7"/>
  <c r="D199" i="7"/>
  <c r="C199" i="7"/>
  <c r="P198" i="7"/>
  <c r="O198" i="7"/>
  <c r="Q198" i="7" s="1"/>
  <c r="R198" i="7" s="1"/>
  <c r="N198" i="7"/>
  <c r="E198" i="7"/>
  <c r="D198" i="7"/>
  <c r="F198" i="7" s="1"/>
  <c r="G198" i="7" s="1"/>
  <c r="C198" i="7"/>
  <c r="Q197" i="7"/>
  <c r="R197" i="7" s="1"/>
  <c r="P197" i="7"/>
  <c r="O197" i="7"/>
  <c r="N197" i="7"/>
  <c r="E197" i="7"/>
  <c r="D197" i="7"/>
  <c r="F197" i="7" s="1"/>
  <c r="G197" i="7" s="1"/>
  <c r="C197" i="7"/>
  <c r="P196" i="7"/>
  <c r="O196" i="7"/>
  <c r="Q196" i="7" s="1"/>
  <c r="R196" i="7" s="1"/>
  <c r="N196" i="7"/>
  <c r="F196" i="7"/>
  <c r="G196" i="7" s="1"/>
  <c r="E196" i="7"/>
  <c r="D196" i="7"/>
  <c r="C196" i="7"/>
  <c r="P195" i="7"/>
  <c r="O195" i="7"/>
  <c r="Q195" i="7" s="1"/>
  <c r="R195" i="7" s="1"/>
  <c r="N195" i="7"/>
  <c r="F195" i="7"/>
  <c r="G195" i="7" s="1"/>
  <c r="E195" i="7"/>
  <c r="D195" i="7"/>
  <c r="C195" i="7"/>
  <c r="Q194" i="7"/>
  <c r="R194" i="7" s="1"/>
  <c r="P194" i="7"/>
  <c r="O194" i="7"/>
  <c r="N194" i="7"/>
  <c r="E194" i="7"/>
  <c r="D194" i="7"/>
  <c r="F194" i="7" s="1"/>
  <c r="G194" i="7" s="1"/>
  <c r="C194" i="7"/>
  <c r="P193" i="7"/>
  <c r="O193" i="7"/>
  <c r="Q193" i="7" s="1"/>
  <c r="R193" i="7" s="1"/>
  <c r="N193" i="7"/>
  <c r="F193" i="7"/>
  <c r="G193" i="7" s="1"/>
  <c r="E193" i="7"/>
  <c r="D193" i="7"/>
  <c r="C193" i="7"/>
  <c r="P192" i="7"/>
  <c r="O192" i="7"/>
  <c r="Q192" i="7" s="1"/>
  <c r="R192" i="7" s="1"/>
  <c r="N192" i="7"/>
  <c r="E192" i="7"/>
  <c r="D192" i="7"/>
  <c r="F192" i="7" s="1"/>
  <c r="G192" i="7" s="1"/>
  <c r="C192" i="7"/>
  <c r="Q191" i="7"/>
  <c r="R191" i="7" s="1"/>
  <c r="P191" i="7"/>
  <c r="O191" i="7"/>
  <c r="N191" i="7"/>
  <c r="E191" i="7"/>
  <c r="D191" i="7"/>
  <c r="F191" i="7" s="1"/>
  <c r="G191" i="7" s="1"/>
  <c r="C191" i="7"/>
  <c r="Q190" i="7"/>
  <c r="R190" i="7" s="1"/>
  <c r="P190" i="7"/>
  <c r="O190" i="7"/>
  <c r="N190" i="7"/>
  <c r="F190" i="7"/>
  <c r="G190" i="7" s="1"/>
  <c r="E190" i="7"/>
  <c r="D190" i="7"/>
  <c r="C190" i="7"/>
  <c r="P189" i="7"/>
  <c r="O189" i="7"/>
  <c r="Q189" i="7" s="1"/>
  <c r="R189" i="7" s="1"/>
  <c r="N189" i="7"/>
  <c r="F189" i="7"/>
  <c r="G189" i="7" s="1"/>
  <c r="E189" i="7"/>
  <c r="D189" i="7"/>
  <c r="C189" i="7"/>
  <c r="Q188" i="7"/>
  <c r="R188" i="7" s="1"/>
  <c r="P188" i="7"/>
  <c r="O188" i="7"/>
  <c r="N188" i="7"/>
  <c r="E188" i="7"/>
  <c r="D188" i="7"/>
  <c r="F188" i="7" s="1"/>
  <c r="G188" i="7" s="1"/>
  <c r="C188" i="7"/>
  <c r="P187" i="7"/>
  <c r="O187" i="7"/>
  <c r="Q187" i="7" s="1"/>
  <c r="R187" i="7" s="1"/>
  <c r="N187" i="7"/>
  <c r="F187" i="7"/>
  <c r="G187" i="7" s="1"/>
  <c r="E187" i="7"/>
  <c r="D187" i="7"/>
  <c r="C187" i="7"/>
  <c r="P186" i="7"/>
  <c r="O186" i="7"/>
  <c r="Q186" i="7" s="1"/>
  <c r="R186" i="7" s="1"/>
  <c r="N186" i="7"/>
  <c r="E186" i="7"/>
  <c r="D186" i="7"/>
  <c r="F186" i="7" s="1"/>
  <c r="G186" i="7" s="1"/>
  <c r="C186" i="7"/>
  <c r="Q185" i="7"/>
  <c r="R185" i="7" s="1"/>
  <c r="P185" i="7"/>
  <c r="O185" i="7"/>
  <c r="N185" i="7"/>
  <c r="E185" i="7"/>
  <c r="D185" i="7"/>
  <c r="F185" i="7" s="1"/>
  <c r="G185" i="7" s="1"/>
  <c r="C185" i="7"/>
  <c r="Q184" i="7"/>
  <c r="R184" i="7" s="1"/>
  <c r="P184" i="7"/>
  <c r="O184" i="7"/>
  <c r="N184" i="7"/>
  <c r="E184" i="7"/>
  <c r="C184" i="7"/>
  <c r="D184" i="7" s="1"/>
  <c r="F184" i="7" s="1"/>
  <c r="G184" i="7" s="1"/>
  <c r="R183" i="7"/>
  <c r="P183" i="7"/>
  <c r="O183" i="7"/>
  <c r="Q183" i="7" s="1"/>
  <c r="N183" i="7"/>
  <c r="G183" i="7"/>
  <c r="E183" i="7"/>
  <c r="C183" i="7"/>
  <c r="D183" i="7" s="1"/>
  <c r="F183" i="7" s="1"/>
  <c r="P182" i="7"/>
  <c r="N182" i="7"/>
  <c r="O182" i="7" s="1"/>
  <c r="Q182" i="7" s="1"/>
  <c r="R182" i="7" s="1"/>
  <c r="E182" i="7"/>
  <c r="D182" i="7"/>
  <c r="F182" i="7" s="1"/>
  <c r="G182" i="7" s="1"/>
  <c r="C182" i="7"/>
  <c r="P181" i="7"/>
  <c r="O181" i="7"/>
  <c r="Q181" i="7" s="1"/>
  <c r="R181" i="7" s="1"/>
  <c r="N181" i="7"/>
  <c r="G181" i="7"/>
  <c r="E181" i="7"/>
  <c r="C181" i="7"/>
  <c r="D181" i="7" s="1"/>
  <c r="F181" i="7" s="1"/>
  <c r="P180" i="7"/>
  <c r="N180" i="7"/>
  <c r="O180" i="7" s="1"/>
  <c r="Q180" i="7" s="1"/>
  <c r="R180" i="7" s="1"/>
  <c r="E180" i="7"/>
  <c r="D180" i="7"/>
  <c r="F180" i="7" s="1"/>
  <c r="G180" i="7" s="1"/>
  <c r="C180" i="7"/>
  <c r="R179" i="7"/>
  <c r="P179" i="7"/>
  <c r="O179" i="7"/>
  <c r="Q179" i="7" s="1"/>
  <c r="N179" i="7"/>
  <c r="E179" i="7"/>
  <c r="D179" i="7"/>
  <c r="F179" i="7" s="1"/>
  <c r="G179" i="7" s="1"/>
  <c r="C179" i="7"/>
  <c r="P178" i="7"/>
  <c r="O178" i="7"/>
  <c r="Q178" i="7" s="1"/>
  <c r="R178" i="7" s="1"/>
  <c r="N178" i="7"/>
  <c r="F178" i="7"/>
  <c r="G178" i="7" s="1"/>
  <c r="E178" i="7"/>
  <c r="C178" i="7"/>
  <c r="D178" i="7" s="1"/>
  <c r="P177" i="7"/>
  <c r="O177" i="7"/>
  <c r="Q177" i="7" s="1"/>
  <c r="R177" i="7" s="1"/>
  <c r="N177" i="7"/>
  <c r="E177" i="7"/>
  <c r="C177" i="7"/>
  <c r="D177" i="7" s="1"/>
  <c r="F177" i="7" s="1"/>
  <c r="G177" i="7" s="1"/>
  <c r="Q176" i="7"/>
  <c r="P176" i="7"/>
  <c r="N176" i="7"/>
  <c r="O176" i="7" s="1"/>
  <c r="E176" i="7"/>
  <c r="C176" i="7"/>
  <c r="D176" i="7" s="1"/>
  <c r="F176" i="7" s="1"/>
  <c r="M171" i="7"/>
  <c r="B171" i="7"/>
  <c r="M170" i="7"/>
  <c r="B170" i="7"/>
  <c r="P169" i="7"/>
  <c r="N169" i="7"/>
  <c r="F169" i="7"/>
  <c r="G169" i="7" s="1"/>
  <c r="E169" i="7"/>
  <c r="D169" i="7"/>
  <c r="C169" i="7"/>
  <c r="P168" i="7"/>
  <c r="N168" i="7"/>
  <c r="F168" i="7"/>
  <c r="G168" i="7" s="1"/>
  <c r="E168" i="7"/>
  <c r="D168" i="7"/>
  <c r="C168" i="7"/>
  <c r="P167" i="7"/>
  <c r="N167" i="7"/>
  <c r="G167" i="7"/>
  <c r="E167" i="7"/>
  <c r="D167" i="7"/>
  <c r="F167" i="7" s="1"/>
  <c r="C167" i="7"/>
  <c r="P166" i="7"/>
  <c r="O166" i="7"/>
  <c r="Q166" i="7" s="1"/>
  <c r="R166" i="7" s="1"/>
  <c r="N166" i="7"/>
  <c r="F166" i="7"/>
  <c r="G166" i="7" s="1"/>
  <c r="E166" i="7"/>
  <c r="D166" i="7"/>
  <c r="C166" i="7"/>
  <c r="P165" i="7"/>
  <c r="O165" i="7"/>
  <c r="Q165" i="7" s="1"/>
  <c r="R165" i="7" s="1"/>
  <c r="N165" i="7"/>
  <c r="E165" i="7"/>
  <c r="D165" i="7"/>
  <c r="F165" i="7" s="1"/>
  <c r="G165" i="7" s="1"/>
  <c r="C165" i="7"/>
  <c r="P164" i="7"/>
  <c r="N164" i="7"/>
  <c r="F164" i="7"/>
  <c r="G164" i="7" s="1"/>
  <c r="E164" i="7"/>
  <c r="D164" i="7"/>
  <c r="C164" i="7"/>
  <c r="P163" i="7"/>
  <c r="O163" i="7"/>
  <c r="Q163" i="7" s="1"/>
  <c r="R163" i="7" s="1"/>
  <c r="N163" i="7"/>
  <c r="F163" i="7"/>
  <c r="G163" i="7" s="1"/>
  <c r="E163" i="7"/>
  <c r="D163" i="7"/>
  <c r="C163" i="7"/>
  <c r="P162" i="7"/>
  <c r="O162" i="7"/>
  <c r="Q162" i="7" s="1"/>
  <c r="R162" i="7" s="1"/>
  <c r="N162" i="7"/>
  <c r="E162" i="7"/>
  <c r="D162" i="7"/>
  <c r="F162" i="7" s="1"/>
  <c r="G162" i="7" s="1"/>
  <c r="C162" i="7"/>
  <c r="Q161" i="7"/>
  <c r="R161" i="7" s="1"/>
  <c r="P161" i="7"/>
  <c r="N161" i="7"/>
  <c r="O161" i="7" s="1"/>
  <c r="E161" i="7"/>
  <c r="D161" i="7"/>
  <c r="F161" i="7" s="1"/>
  <c r="G161" i="7" s="1"/>
  <c r="C161" i="7"/>
  <c r="P160" i="7"/>
  <c r="O160" i="7"/>
  <c r="Q160" i="7" s="1"/>
  <c r="R160" i="7" s="1"/>
  <c r="N160" i="7"/>
  <c r="E160" i="7"/>
  <c r="C160" i="7"/>
  <c r="D160" i="7" s="1"/>
  <c r="F160" i="7" s="1"/>
  <c r="G160" i="7" s="1"/>
  <c r="P159" i="7"/>
  <c r="O159" i="7"/>
  <c r="Q159" i="7" s="1"/>
  <c r="R159" i="7" s="1"/>
  <c r="N159" i="7"/>
  <c r="E159" i="7"/>
  <c r="C159" i="7"/>
  <c r="D159" i="7" s="1"/>
  <c r="F159" i="7" s="1"/>
  <c r="G159" i="7" s="1"/>
  <c r="P158" i="7"/>
  <c r="O158" i="7"/>
  <c r="Q158" i="7" s="1"/>
  <c r="R158" i="7" s="1"/>
  <c r="N158" i="7"/>
  <c r="E158" i="7"/>
  <c r="D158" i="7"/>
  <c r="F158" i="7" s="1"/>
  <c r="G158" i="7" s="1"/>
  <c r="C158" i="7"/>
  <c r="P157" i="7"/>
  <c r="N157" i="7"/>
  <c r="O157" i="7" s="1"/>
  <c r="Q157" i="7" s="1"/>
  <c r="R157" i="7" s="1"/>
  <c r="F157" i="7"/>
  <c r="G157" i="7" s="1"/>
  <c r="E157" i="7"/>
  <c r="D157" i="7"/>
  <c r="C157" i="7"/>
  <c r="R156" i="7"/>
  <c r="P156" i="7"/>
  <c r="O156" i="7"/>
  <c r="Q156" i="7" s="1"/>
  <c r="N156" i="7"/>
  <c r="E156" i="7"/>
  <c r="C156" i="7"/>
  <c r="D156" i="7" s="1"/>
  <c r="F156" i="7" s="1"/>
  <c r="G156" i="7" s="1"/>
  <c r="P155" i="7"/>
  <c r="N155" i="7"/>
  <c r="O155" i="7" s="1"/>
  <c r="Q155" i="7" s="1"/>
  <c r="R155" i="7" s="1"/>
  <c r="E155" i="7"/>
  <c r="D155" i="7"/>
  <c r="F155" i="7" s="1"/>
  <c r="G155" i="7" s="1"/>
  <c r="C155" i="7"/>
  <c r="P154" i="7"/>
  <c r="N154" i="7"/>
  <c r="O154" i="7" s="1"/>
  <c r="Q154" i="7" s="1"/>
  <c r="R154" i="7" s="1"/>
  <c r="E154" i="7"/>
  <c r="D154" i="7"/>
  <c r="F154" i="7" s="1"/>
  <c r="G154" i="7" s="1"/>
  <c r="C154" i="7"/>
  <c r="P153" i="7"/>
  <c r="O153" i="7"/>
  <c r="Q153" i="7" s="1"/>
  <c r="R153" i="7" s="1"/>
  <c r="N153" i="7"/>
  <c r="E153" i="7"/>
  <c r="C153" i="7"/>
  <c r="D153" i="7" s="1"/>
  <c r="F153" i="7" s="1"/>
  <c r="G153" i="7" s="1"/>
  <c r="Q152" i="7"/>
  <c r="R152" i="7" s="1"/>
  <c r="P152" i="7"/>
  <c r="O152" i="7"/>
  <c r="N152" i="7"/>
  <c r="G152" i="7"/>
  <c r="E152" i="7"/>
  <c r="D152" i="7"/>
  <c r="F152" i="7" s="1"/>
  <c r="C152" i="7"/>
  <c r="P151" i="7"/>
  <c r="N151" i="7"/>
  <c r="O151" i="7" s="1"/>
  <c r="Q151" i="7" s="1"/>
  <c r="R151" i="7" s="1"/>
  <c r="E151" i="7"/>
  <c r="C151" i="7"/>
  <c r="D151" i="7" s="1"/>
  <c r="F151" i="7" s="1"/>
  <c r="G151" i="7" s="1"/>
  <c r="P150" i="7"/>
  <c r="N150" i="7"/>
  <c r="O150" i="7" s="1"/>
  <c r="Q150" i="7" s="1"/>
  <c r="R150" i="7" s="1"/>
  <c r="E150" i="7"/>
  <c r="C150" i="7"/>
  <c r="D150" i="7" s="1"/>
  <c r="F150" i="7" s="1"/>
  <c r="G150" i="7" s="1"/>
  <c r="P149" i="7"/>
  <c r="O149" i="7"/>
  <c r="Q149" i="7" s="1"/>
  <c r="R149" i="7" s="1"/>
  <c r="N149" i="7"/>
  <c r="E149" i="7"/>
  <c r="D149" i="7"/>
  <c r="F149" i="7" s="1"/>
  <c r="G149" i="7" s="1"/>
  <c r="C149" i="7"/>
  <c r="P148" i="7"/>
  <c r="N148" i="7"/>
  <c r="O148" i="7" s="1"/>
  <c r="Q148" i="7" s="1"/>
  <c r="R148" i="7" s="1"/>
  <c r="E148" i="7"/>
  <c r="C148" i="7"/>
  <c r="D148" i="7" s="1"/>
  <c r="F148" i="7" s="1"/>
  <c r="G148" i="7" s="1"/>
  <c r="R147" i="7"/>
  <c r="P147" i="7"/>
  <c r="O147" i="7"/>
  <c r="Q147" i="7" s="1"/>
  <c r="N147" i="7"/>
  <c r="E147" i="7"/>
  <c r="C147" i="7"/>
  <c r="D147" i="7" s="1"/>
  <c r="F147" i="7" s="1"/>
  <c r="G147" i="7" s="1"/>
  <c r="P146" i="7"/>
  <c r="N146" i="7"/>
  <c r="O146" i="7" s="1"/>
  <c r="Q146" i="7" s="1"/>
  <c r="R146" i="7" s="1"/>
  <c r="E146" i="7"/>
  <c r="C146" i="7"/>
  <c r="D146" i="7" s="1"/>
  <c r="F146" i="7" s="1"/>
  <c r="G146" i="7" s="1"/>
  <c r="P145" i="7"/>
  <c r="N145" i="7"/>
  <c r="O145" i="7" s="1"/>
  <c r="Q145" i="7" s="1"/>
  <c r="R145" i="7" s="1"/>
  <c r="E145" i="7"/>
  <c r="D145" i="7"/>
  <c r="F145" i="7" s="1"/>
  <c r="G145" i="7" s="1"/>
  <c r="C145" i="7"/>
  <c r="P144" i="7"/>
  <c r="O144" i="7"/>
  <c r="Q144" i="7" s="1"/>
  <c r="R144" i="7" s="1"/>
  <c r="N144" i="7"/>
  <c r="E144" i="7"/>
  <c r="C144" i="7"/>
  <c r="D144" i="7" s="1"/>
  <c r="F144" i="7" s="1"/>
  <c r="G144" i="7" s="1"/>
  <c r="P143" i="7"/>
  <c r="N143" i="7"/>
  <c r="O143" i="7" s="1"/>
  <c r="Q143" i="7" s="1"/>
  <c r="R143" i="7" s="1"/>
  <c r="E143" i="7"/>
  <c r="C143" i="7"/>
  <c r="D143" i="7" s="1"/>
  <c r="F143" i="7" s="1"/>
  <c r="G143" i="7" s="1"/>
  <c r="P142" i="7"/>
  <c r="N142" i="7"/>
  <c r="O142" i="7" s="1"/>
  <c r="Q142" i="7" s="1"/>
  <c r="R142" i="7" s="1"/>
  <c r="F142" i="7"/>
  <c r="G142" i="7" s="1"/>
  <c r="E142" i="7"/>
  <c r="D142" i="7"/>
  <c r="C142" i="7"/>
  <c r="P141" i="7"/>
  <c r="N141" i="7"/>
  <c r="O141" i="7" s="1"/>
  <c r="Q141" i="7" s="1"/>
  <c r="R141" i="7" s="1"/>
  <c r="E141" i="7"/>
  <c r="C141" i="7"/>
  <c r="D141" i="7" s="1"/>
  <c r="F141" i="7" s="1"/>
  <c r="G141" i="7" s="1"/>
  <c r="P140" i="7"/>
  <c r="N140" i="7"/>
  <c r="O140" i="7" s="1"/>
  <c r="Q140" i="7" s="1"/>
  <c r="R140" i="7" s="1"/>
  <c r="E140" i="7"/>
  <c r="D140" i="7"/>
  <c r="F140" i="7" s="1"/>
  <c r="G140" i="7" s="1"/>
  <c r="C140" i="7"/>
  <c r="R139" i="7"/>
  <c r="P139" i="7"/>
  <c r="O139" i="7"/>
  <c r="Q139" i="7" s="1"/>
  <c r="N139" i="7"/>
  <c r="E139" i="7"/>
  <c r="D139" i="7"/>
  <c r="F139" i="7" s="1"/>
  <c r="G139" i="7" s="1"/>
  <c r="C139" i="7"/>
  <c r="P138" i="7"/>
  <c r="N138" i="7"/>
  <c r="O138" i="7" s="1"/>
  <c r="Q138" i="7" s="1"/>
  <c r="R138" i="7" s="1"/>
  <c r="E138" i="7"/>
  <c r="C138" i="7"/>
  <c r="D138" i="7" s="1"/>
  <c r="F138" i="7" s="1"/>
  <c r="G138" i="7" s="1"/>
  <c r="P137" i="7"/>
  <c r="N137" i="7"/>
  <c r="O137" i="7" s="1"/>
  <c r="Q137" i="7" s="1"/>
  <c r="R137" i="7" s="1"/>
  <c r="F137" i="7"/>
  <c r="G137" i="7" s="1"/>
  <c r="E137" i="7"/>
  <c r="D137" i="7"/>
  <c r="C137" i="7"/>
  <c r="P136" i="7"/>
  <c r="O136" i="7"/>
  <c r="Q136" i="7" s="1"/>
  <c r="R136" i="7" s="1"/>
  <c r="N136" i="7"/>
  <c r="E136" i="7"/>
  <c r="C136" i="7"/>
  <c r="D136" i="7" s="1"/>
  <c r="F136" i="7" s="1"/>
  <c r="G136" i="7" s="1"/>
  <c r="P135" i="7"/>
  <c r="O135" i="7"/>
  <c r="Q135" i="7" s="1"/>
  <c r="R135" i="7" s="1"/>
  <c r="N135" i="7"/>
  <c r="E135" i="7"/>
  <c r="C135" i="7"/>
  <c r="D135" i="7" s="1"/>
  <c r="F135" i="7" s="1"/>
  <c r="G135" i="7" s="1"/>
  <c r="P134" i="7"/>
  <c r="N134" i="7"/>
  <c r="O134" i="7" s="1"/>
  <c r="Q134" i="7" s="1"/>
  <c r="R134" i="7" s="1"/>
  <c r="E134" i="7"/>
  <c r="C134" i="7"/>
  <c r="D134" i="7" s="1"/>
  <c r="F134" i="7" s="1"/>
  <c r="G134" i="7" s="1"/>
  <c r="P133" i="7"/>
  <c r="N133" i="7"/>
  <c r="O133" i="7" s="1"/>
  <c r="Q133" i="7" s="1"/>
  <c r="R133" i="7" s="1"/>
  <c r="E133" i="7"/>
  <c r="C133" i="7"/>
  <c r="D133" i="7" s="1"/>
  <c r="F133" i="7" s="1"/>
  <c r="G133" i="7" s="1"/>
  <c r="Q132" i="7"/>
  <c r="R132" i="7" s="1"/>
  <c r="P132" i="7"/>
  <c r="O132" i="7"/>
  <c r="N132" i="7"/>
  <c r="E132" i="7"/>
  <c r="C132" i="7"/>
  <c r="D132" i="7" s="1"/>
  <c r="F132" i="7" s="1"/>
  <c r="G132" i="7" s="1"/>
  <c r="P131" i="7"/>
  <c r="N131" i="7"/>
  <c r="O131" i="7" s="1"/>
  <c r="Q131" i="7" s="1"/>
  <c r="R131" i="7" s="1"/>
  <c r="E131" i="7"/>
  <c r="D131" i="7"/>
  <c r="F131" i="7" s="1"/>
  <c r="G131" i="7" s="1"/>
  <c r="C131" i="7"/>
  <c r="P130" i="7"/>
  <c r="N130" i="7"/>
  <c r="O130" i="7" s="1"/>
  <c r="Q130" i="7" s="1"/>
  <c r="R130" i="7" s="1"/>
  <c r="G130" i="7"/>
  <c r="E130" i="7"/>
  <c r="D130" i="7"/>
  <c r="F130" i="7" s="1"/>
  <c r="C130" i="7"/>
  <c r="P129" i="7"/>
  <c r="N129" i="7"/>
  <c r="O129" i="7" s="1"/>
  <c r="Q129" i="7" s="1"/>
  <c r="R129" i="7" s="1"/>
  <c r="E129" i="7"/>
  <c r="C129" i="7"/>
  <c r="D129" i="7" s="1"/>
  <c r="F129" i="7" s="1"/>
  <c r="G129" i="7" s="1"/>
  <c r="P128" i="7"/>
  <c r="N128" i="7"/>
  <c r="O128" i="7" s="1"/>
  <c r="Q128" i="7" s="1"/>
  <c r="R128" i="7" s="1"/>
  <c r="F128" i="7"/>
  <c r="G128" i="7" s="1"/>
  <c r="E128" i="7"/>
  <c r="D128" i="7"/>
  <c r="C128" i="7"/>
  <c r="P127" i="7"/>
  <c r="O127" i="7"/>
  <c r="Q127" i="7" s="1"/>
  <c r="R127" i="7" s="1"/>
  <c r="N127" i="7"/>
  <c r="E127" i="7"/>
  <c r="C127" i="7"/>
  <c r="D127" i="7" s="1"/>
  <c r="F127" i="7" s="1"/>
  <c r="G127" i="7" s="1"/>
  <c r="P126" i="7"/>
  <c r="O126" i="7"/>
  <c r="Q126" i="7" s="1"/>
  <c r="R126" i="7" s="1"/>
  <c r="N126" i="7"/>
  <c r="E126" i="7"/>
  <c r="C126" i="7"/>
  <c r="D126" i="7" s="1"/>
  <c r="F126" i="7" s="1"/>
  <c r="G126" i="7" s="1"/>
  <c r="R125" i="7"/>
  <c r="P125" i="7"/>
  <c r="N125" i="7"/>
  <c r="O125" i="7" s="1"/>
  <c r="Q125" i="7" s="1"/>
  <c r="E125" i="7"/>
  <c r="C125" i="7"/>
  <c r="D125" i="7" s="1"/>
  <c r="F125" i="7" s="1"/>
  <c r="H143" i="7" s="1"/>
  <c r="I143" i="7" s="1"/>
  <c r="B121" i="7"/>
  <c r="B120" i="7"/>
  <c r="E119" i="7"/>
  <c r="C119" i="7"/>
  <c r="E118" i="7"/>
  <c r="C118" i="7"/>
  <c r="E117" i="7"/>
  <c r="C117" i="7"/>
  <c r="E116" i="7"/>
  <c r="C116" i="7"/>
  <c r="E115" i="7"/>
  <c r="C115" i="7"/>
  <c r="E114" i="7"/>
  <c r="C114" i="7"/>
  <c r="E113" i="7"/>
  <c r="D113" i="7"/>
  <c r="F113" i="7" s="1"/>
  <c r="G113" i="7" s="1"/>
  <c r="C113" i="7"/>
  <c r="E112" i="7"/>
  <c r="C112" i="7"/>
  <c r="E111" i="7"/>
  <c r="C111" i="7"/>
  <c r="E110" i="7"/>
  <c r="C110" i="7"/>
  <c r="D110" i="7" s="1"/>
  <c r="F110" i="7" s="1"/>
  <c r="G110" i="7" s="1"/>
  <c r="E109" i="7"/>
  <c r="C109" i="7"/>
  <c r="E108" i="7"/>
  <c r="C108" i="7"/>
  <c r="E107" i="7"/>
  <c r="C107" i="7"/>
  <c r="E106" i="7"/>
  <c r="C106" i="7"/>
  <c r="E105" i="7"/>
  <c r="D105" i="7"/>
  <c r="F105" i="7" s="1"/>
  <c r="G105" i="7" s="1"/>
  <c r="C105" i="7"/>
  <c r="E104" i="7"/>
  <c r="C104" i="7"/>
  <c r="E103" i="7"/>
  <c r="C103" i="7"/>
  <c r="E102" i="7"/>
  <c r="C102" i="7"/>
  <c r="E101" i="7"/>
  <c r="C101" i="7"/>
  <c r="E100" i="7"/>
  <c r="C100" i="7"/>
  <c r="E99" i="7"/>
  <c r="C99" i="7"/>
  <c r="E98" i="7"/>
  <c r="C98" i="7"/>
  <c r="D98" i="7" s="1"/>
  <c r="F98" i="7" s="1"/>
  <c r="G98" i="7" s="1"/>
  <c r="E97" i="7"/>
  <c r="C97" i="7"/>
  <c r="E96" i="7"/>
  <c r="C96" i="7"/>
  <c r="D96" i="7" s="1"/>
  <c r="F96" i="7" s="1"/>
  <c r="G96" i="7" s="1"/>
  <c r="E95" i="7"/>
  <c r="C95" i="7"/>
  <c r="E94" i="7"/>
  <c r="C94" i="7"/>
  <c r="E93" i="7"/>
  <c r="C93" i="7"/>
  <c r="D93" i="7" s="1"/>
  <c r="F93" i="7" s="1"/>
  <c r="G93" i="7" s="1"/>
  <c r="E92" i="7"/>
  <c r="C92" i="7"/>
  <c r="D92" i="7" s="1"/>
  <c r="F92" i="7" s="1"/>
  <c r="G92" i="7" s="1"/>
  <c r="E91" i="7"/>
  <c r="C91" i="7"/>
  <c r="D91" i="7" s="1"/>
  <c r="F91" i="7" s="1"/>
  <c r="G91" i="7" s="1"/>
  <c r="E90" i="7"/>
  <c r="C90" i="7"/>
  <c r="E89" i="7"/>
  <c r="C89" i="7"/>
  <c r="D89" i="7" s="1"/>
  <c r="F89" i="7" s="1"/>
  <c r="G89" i="7" s="1"/>
  <c r="E88" i="7"/>
  <c r="C88" i="7"/>
  <c r="E87" i="7"/>
  <c r="C87" i="7"/>
  <c r="D87" i="7" s="1"/>
  <c r="F87" i="7" s="1"/>
  <c r="G87" i="7" s="1"/>
  <c r="E86" i="7"/>
  <c r="C86" i="7"/>
  <c r="D86" i="7" s="1"/>
  <c r="F86" i="7" s="1"/>
  <c r="G86" i="7" s="1"/>
  <c r="G85" i="7"/>
  <c r="F85" i="7"/>
  <c r="E85" i="7"/>
  <c r="C85" i="7"/>
  <c r="D85" i="7" s="1"/>
  <c r="E84" i="7"/>
  <c r="C84" i="7"/>
  <c r="D84" i="7" s="1"/>
  <c r="F84" i="7" s="1"/>
  <c r="G84" i="7" s="1"/>
  <c r="E83" i="7"/>
  <c r="C83" i="7"/>
  <c r="D83" i="7" s="1"/>
  <c r="F83" i="7" s="1"/>
  <c r="G83" i="7" s="1"/>
  <c r="E82" i="7"/>
  <c r="D82" i="7"/>
  <c r="F82" i="7" s="1"/>
  <c r="G82" i="7" s="1"/>
  <c r="C82" i="7"/>
  <c r="E81" i="7"/>
  <c r="C81" i="7"/>
  <c r="E80" i="7"/>
  <c r="C80" i="7"/>
  <c r="D80" i="7" s="1"/>
  <c r="F80" i="7" s="1"/>
  <c r="G80" i="7" s="1"/>
  <c r="E79" i="7"/>
  <c r="C79" i="7"/>
  <c r="D79" i="7" s="1"/>
  <c r="F79" i="7" s="1"/>
  <c r="G79" i="7" s="1"/>
  <c r="G78" i="7"/>
  <c r="E78" i="7"/>
  <c r="C78" i="7"/>
  <c r="D78" i="7" s="1"/>
  <c r="F78" i="7" s="1"/>
  <c r="E77" i="7"/>
  <c r="C77" i="7"/>
  <c r="D77" i="7" s="1"/>
  <c r="F77" i="7" s="1"/>
  <c r="G77" i="7" s="1"/>
  <c r="F76" i="7"/>
  <c r="G76" i="7" s="1"/>
  <c r="E76" i="7"/>
  <c r="D76" i="7"/>
  <c r="C76" i="7"/>
  <c r="G75" i="7"/>
  <c r="E75" i="7"/>
  <c r="C75" i="7"/>
  <c r="D75" i="7" s="1"/>
  <c r="F75" i="7" s="1"/>
  <c r="E74" i="7"/>
  <c r="C74" i="7"/>
  <c r="D74" i="7" s="1"/>
  <c r="F74" i="7" s="1"/>
  <c r="G74" i="7" s="1"/>
  <c r="E73" i="7"/>
  <c r="C73" i="7"/>
  <c r="D73" i="7" s="1"/>
  <c r="F73" i="7" s="1"/>
  <c r="G73" i="7" s="1"/>
  <c r="E72" i="7"/>
  <c r="C72" i="7"/>
  <c r="D72" i="7" s="1"/>
  <c r="F72" i="7" s="1"/>
  <c r="G72" i="7" s="1"/>
  <c r="F71" i="7"/>
  <c r="G71" i="7" s="1"/>
  <c r="E71" i="7"/>
  <c r="C71" i="7"/>
  <c r="D71" i="7" s="1"/>
  <c r="E70" i="7"/>
  <c r="C70" i="7"/>
  <c r="D70" i="7" s="1"/>
  <c r="F70" i="7" s="1"/>
  <c r="G70" i="7" s="1"/>
  <c r="G69" i="7"/>
  <c r="E69" i="7"/>
  <c r="C69" i="7"/>
  <c r="D69" i="7" s="1"/>
  <c r="F69" i="7" s="1"/>
  <c r="F68" i="7"/>
  <c r="G68" i="7" s="1"/>
  <c r="E68" i="7"/>
  <c r="C68" i="7"/>
  <c r="D68" i="7" s="1"/>
  <c r="E67" i="7"/>
  <c r="C67" i="7"/>
  <c r="D67" i="7" s="1"/>
  <c r="F67" i="7" s="1"/>
  <c r="G66" i="7"/>
  <c r="E66" i="7"/>
  <c r="C66" i="7"/>
  <c r="D66" i="7" s="1"/>
  <c r="F66" i="7" s="1"/>
  <c r="E65" i="7"/>
  <c r="C65" i="7"/>
  <c r="D65" i="7" s="1"/>
  <c r="F65" i="7" s="1"/>
  <c r="M60" i="7"/>
  <c r="O57" i="7" s="1"/>
  <c r="Q57" i="7" s="1"/>
  <c r="R57" i="7" s="1"/>
  <c r="B60" i="7"/>
  <c r="M59" i="7"/>
  <c r="O56" i="7" s="1"/>
  <c r="Q56" i="7" s="1"/>
  <c r="R56" i="7" s="1"/>
  <c r="B59" i="7"/>
  <c r="P58" i="7"/>
  <c r="N58" i="7"/>
  <c r="G58" i="7"/>
  <c r="F58" i="7"/>
  <c r="E58" i="7"/>
  <c r="D58" i="7"/>
  <c r="C58" i="7"/>
  <c r="P57" i="7"/>
  <c r="N57" i="7"/>
  <c r="E57" i="7"/>
  <c r="C57" i="7"/>
  <c r="D57" i="7" s="1"/>
  <c r="F57" i="7" s="1"/>
  <c r="G57" i="7" s="1"/>
  <c r="P56" i="7"/>
  <c r="N56" i="7"/>
  <c r="E56" i="7"/>
  <c r="D56" i="7"/>
  <c r="F56" i="7" s="1"/>
  <c r="G56" i="7" s="1"/>
  <c r="C56" i="7"/>
  <c r="P55" i="7"/>
  <c r="N55" i="7"/>
  <c r="O55" i="7" s="1"/>
  <c r="Q55" i="7" s="1"/>
  <c r="R55" i="7" s="1"/>
  <c r="E55" i="7"/>
  <c r="D55" i="7"/>
  <c r="F55" i="7" s="1"/>
  <c r="G55" i="7" s="1"/>
  <c r="C55" i="7"/>
  <c r="P54" i="7"/>
  <c r="N54" i="7"/>
  <c r="O54" i="7" s="1"/>
  <c r="Q54" i="7" s="1"/>
  <c r="R54" i="7" s="1"/>
  <c r="E54" i="7"/>
  <c r="D54" i="7"/>
  <c r="F54" i="7" s="1"/>
  <c r="G54" i="7" s="1"/>
  <c r="C54" i="7"/>
  <c r="P53" i="7"/>
  <c r="N53" i="7"/>
  <c r="G53" i="7"/>
  <c r="E53" i="7"/>
  <c r="D53" i="7"/>
  <c r="F53" i="7" s="1"/>
  <c r="C53" i="7"/>
  <c r="P52" i="7"/>
  <c r="N52" i="7"/>
  <c r="O52" i="7" s="1"/>
  <c r="Q52" i="7" s="1"/>
  <c r="R52" i="7" s="1"/>
  <c r="E52" i="7"/>
  <c r="C52" i="7"/>
  <c r="D52" i="7" s="1"/>
  <c r="F52" i="7" s="1"/>
  <c r="G52" i="7" s="1"/>
  <c r="P51" i="7"/>
  <c r="N51" i="7"/>
  <c r="E51" i="7"/>
  <c r="D51" i="7"/>
  <c r="F51" i="7" s="1"/>
  <c r="G51" i="7" s="1"/>
  <c r="C51" i="7"/>
  <c r="P50" i="7"/>
  <c r="N50" i="7"/>
  <c r="O50" i="7" s="1"/>
  <c r="Q50" i="7" s="1"/>
  <c r="R50" i="7" s="1"/>
  <c r="G50" i="7"/>
  <c r="E50" i="7"/>
  <c r="D50" i="7"/>
  <c r="F50" i="7" s="1"/>
  <c r="C50" i="7"/>
  <c r="P49" i="7"/>
  <c r="N49" i="7"/>
  <c r="O49" i="7" s="1"/>
  <c r="Q49" i="7" s="1"/>
  <c r="R49" i="7" s="1"/>
  <c r="E49" i="7"/>
  <c r="C49" i="7"/>
  <c r="D49" i="7" s="1"/>
  <c r="F49" i="7" s="1"/>
  <c r="G49" i="7" s="1"/>
  <c r="P48" i="7"/>
  <c r="N48" i="7"/>
  <c r="E48" i="7"/>
  <c r="D48" i="7"/>
  <c r="F48" i="7" s="1"/>
  <c r="G48" i="7" s="1"/>
  <c r="C48" i="7"/>
  <c r="P47" i="7"/>
  <c r="N47" i="7"/>
  <c r="O47" i="7" s="1"/>
  <c r="Q47" i="7" s="1"/>
  <c r="R47" i="7" s="1"/>
  <c r="E47" i="7"/>
  <c r="D47" i="7"/>
  <c r="F47" i="7" s="1"/>
  <c r="G47" i="7" s="1"/>
  <c r="C47" i="7"/>
  <c r="P46" i="7"/>
  <c r="N46" i="7"/>
  <c r="O46" i="7" s="1"/>
  <c r="Q46" i="7" s="1"/>
  <c r="R46" i="7" s="1"/>
  <c r="E46" i="7"/>
  <c r="C46" i="7"/>
  <c r="D46" i="7" s="1"/>
  <c r="F46" i="7" s="1"/>
  <c r="G46" i="7" s="1"/>
  <c r="P45" i="7"/>
  <c r="N45" i="7"/>
  <c r="O45" i="7" s="1"/>
  <c r="Q45" i="7" s="1"/>
  <c r="R45" i="7" s="1"/>
  <c r="E45" i="7"/>
  <c r="C45" i="7"/>
  <c r="D45" i="7" s="1"/>
  <c r="F45" i="7" s="1"/>
  <c r="G45" i="7" s="1"/>
  <c r="P44" i="7"/>
  <c r="N44" i="7"/>
  <c r="O44" i="7" s="1"/>
  <c r="Q44" i="7" s="1"/>
  <c r="R44" i="7" s="1"/>
  <c r="E44" i="7"/>
  <c r="C44" i="7"/>
  <c r="D44" i="7" s="1"/>
  <c r="F44" i="7" s="1"/>
  <c r="G44" i="7" s="1"/>
  <c r="P43" i="7"/>
  <c r="O43" i="7"/>
  <c r="Q43" i="7" s="1"/>
  <c r="R43" i="7" s="1"/>
  <c r="N43" i="7"/>
  <c r="E43" i="7"/>
  <c r="C43" i="7"/>
  <c r="D43" i="7" s="1"/>
  <c r="F43" i="7" s="1"/>
  <c r="G43" i="7" s="1"/>
  <c r="P42" i="7"/>
  <c r="N42" i="7"/>
  <c r="O42" i="7" s="1"/>
  <c r="Q42" i="7" s="1"/>
  <c r="R42" i="7" s="1"/>
  <c r="F42" i="7"/>
  <c r="G42" i="7" s="1"/>
  <c r="E42" i="7"/>
  <c r="D42" i="7"/>
  <c r="C42" i="7"/>
  <c r="Q41" i="7"/>
  <c r="R41" i="7" s="1"/>
  <c r="P41" i="7"/>
  <c r="O41" i="7"/>
  <c r="N41" i="7"/>
  <c r="E41" i="7"/>
  <c r="D41" i="7"/>
  <c r="F41" i="7" s="1"/>
  <c r="G41" i="7" s="1"/>
  <c r="C41" i="7"/>
  <c r="P40" i="7"/>
  <c r="N40" i="7"/>
  <c r="O40" i="7" s="1"/>
  <c r="Q40" i="7" s="1"/>
  <c r="R40" i="7" s="1"/>
  <c r="E40" i="7"/>
  <c r="D40" i="7"/>
  <c r="F40" i="7" s="1"/>
  <c r="G40" i="7" s="1"/>
  <c r="C40" i="7"/>
  <c r="R39" i="7"/>
  <c r="P39" i="7"/>
  <c r="O39" i="7"/>
  <c r="Q39" i="7" s="1"/>
  <c r="N39" i="7"/>
  <c r="G39" i="7"/>
  <c r="E39" i="7"/>
  <c r="C39" i="7"/>
  <c r="D39" i="7" s="1"/>
  <c r="F39" i="7" s="1"/>
  <c r="P38" i="7"/>
  <c r="N38" i="7"/>
  <c r="O38" i="7" s="1"/>
  <c r="Q38" i="7" s="1"/>
  <c r="R38" i="7" s="1"/>
  <c r="E38" i="7"/>
  <c r="C38" i="7"/>
  <c r="D38" i="7" s="1"/>
  <c r="F38" i="7" s="1"/>
  <c r="G38" i="7" s="1"/>
  <c r="P37" i="7"/>
  <c r="N37" i="7"/>
  <c r="O37" i="7" s="1"/>
  <c r="Q37" i="7" s="1"/>
  <c r="R37" i="7" s="1"/>
  <c r="E37" i="7"/>
  <c r="C37" i="7"/>
  <c r="D37" i="7" s="1"/>
  <c r="F37" i="7" s="1"/>
  <c r="G37" i="7" s="1"/>
  <c r="P36" i="7"/>
  <c r="N36" i="7"/>
  <c r="O36" i="7" s="1"/>
  <c r="Q36" i="7" s="1"/>
  <c r="R36" i="7" s="1"/>
  <c r="E36" i="7"/>
  <c r="C36" i="7"/>
  <c r="D36" i="7" s="1"/>
  <c r="F36" i="7" s="1"/>
  <c r="G36" i="7" s="1"/>
  <c r="P35" i="7"/>
  <c r="O35" i="7"/>
  <c r="Q35" i="7" s="1"/>
  <c r="R35" i="7" s="1"/>
  <c r="N35" i="7"/>
  <c r="E35" i="7"/>
  <c r="C35" i="7"/>
  <c r="D35" i="7" s="1"/>
  <c r="F35" i="7" s="1"/>
  <c r="G35" i="7" s="1"/>
  <c r="P34" i="7"/>
  <c r="O34" i="7"/>
  <c r="Q34" i="7" s="1"/>
  <c r="R34" i="7" s="1"/>
  <c r="N34" i="7"/>
  <c r="H34" i="7"/>
  <c r="I34" i="7" s="1"/>
  <c r="E34" i="7"/>
  <c r="C34" i="7"/>
  <c r="D34" i="7" s="1"/>
  <c r="F34" i="7" s="1"/>
  <c r="G34" i="7" s="1"/>
  <c r="P33" i="7"/>
  <c r="N33" i="7"/>
  <c r="O33" i="7" s="1"/>
  <c r="Q33" i="7" s="1"/>
  <c r="R33" i="7" s="1"/>
  <c r="F33" i="7"/>
  <c r="G33" i="7" s="1"/>
  <c r="E33" i="7"/>
  <c r="D33" i="7"/>
  <c r="C33" i="7"/>
  <c r="Q32" i="7"/>
  <c r="R32" i="7" s="1"/>
  <c r="P32" i="7"/>
  <c r="O32" i="7"/>
  <c r="N32" i="7"/>
  <c r="E32" i="7"/>
  <c r="D32" i="7"/>
  <c r="F32" i="7" s="1"/>
  <c r="G32" i="7" s="1"/>
  <c r="C32" i="7"/>
  <c r="P31" i="7"/>
  <c r="N31" i="7"/>
  <c r="O31" i="7" s="1"/>
  <c r="Q31" i="7" s="1"/>
  <c r="R31" i="7" s="1"/>
  <c r="E31" i="7"/>
  <c r="D31" i="7"/>
  <c r="F31" i="7" s="1"/>
  <c r="G31" i="7" s="1"/>
  <c r="C31" i="7"/>
  <c r="P30" i="7"/>
  <c r="N30" i="7"/>
  <c r="O30" i="7" s="1"/>
  <c r="Q30" i="7" s="1"/>
  <c r="R30" i="7" s="1"/>
  <c r="G30" i="7"/>
  <c r="E30" i="7"/>
  <c r="C30" i="7"/>
  <c r="D30" i="7" s="1"/>
  <c r="F30" i="7" s="1"/>
  <c r="P29" i="7"/>
  <c r="N29" i="7"/>
  <c r="O29" i="7" s="1"/>
  <c r="Q29" i="7" s="1"/>
  <c r="R29" i="7" s="1"/>
  <c r="E29" i="7"/>
  <c r="C29" i="7"/>
  <c r="D29" i="7" s="1"/>
  <c r="F29" i="7" s="1"/>
  <c r="G29" i="7" s="1"/>
  <c r="P28" i="7"/>
  <c r="N28" i="7"/>
  <c r="O28" i="7" s="1"/>
  <c r="Q28" i="7" s="1"/>
  <c r="R28" i="7" s="1"/>
  <c r="E28" i="7"/>
  <c r="C28" i="7"/>
  <c r="D28" i="7" s="1"/>
  <c r="F28" i="7" s="1"/>
  <c r="G28" i="7" s="1"/>
  <c r="P27" i="7"/>
  <c r="N27" i="7"/>
  <c r="O27" i="7" s="1"/>
  <c r="Q27" i="7" s="1"/>
  <c r="R27" i="7" s="1"/>
  <c r="E27" i="7"/>
  <c r="C27" i="7"/>
  <c r="D27" i="7" s="1"/>
  <c r="F27" i="7" s="1"/>
  <c r="G27" i="7" s="1"/>
  <c r="P26" i="7"/>
  <c r="O26" i="7"/>
  <c r="Q26" i="7" s="1"/>
  <c r="R26" i="7" s="1"/>
  <c r="N26" i="7"/>
  <c r="E26" i="7"/>
  <c r="C26" i="7"/>
  <c r="D26" i="7" s="1"/>
  <c r="F26" i="7" s="1"/>
  <c r="G26" i="7" s="1"/>
  <c r="P25" i="7"/>
  <c r="O25" i="7"/>
  <c r="Q25" i="7" s="1"/>
  <c r="R25" i="7" s="1"/>
  <c r="N25" i="7"/>
  <c r="F25" i="7"/>
  <c r="G25" i="7" s="1"/>
  <c r="E25" i="7"/>
  <c r="D25" i="7"/>
  <c r="C25" i="7"/>
  <c r="P24" i="7"/>
  <c r="N24" i="7"/>
  <c r="O24" i="7" s="1"/>
  <c r="Q24" i="7" s="1"/>
  <c r="R24" i="7" s="1"/>
  <c r="G24" i="7"/>
  <c r="F24" i="7"/>
  <c r="E24" i="7"/>
  <c r="D24" i="7"/>
  <c r="C24" i="7"/>
  <c r="P23" i="7"/>
  <c r="O23" i="7"/>
  <c r="Q23" i="7" s="1"/>
  <c r="R23" i="7" s="1"/>
  <c r="N23" i="7"/>
  <c r="E23" i="7"/>
  <c r="C23" i="7"/>
  <c r="D23" i="7" s="1"/>
  <c r="F23" i="7" s="1"/>
  <c r="G23" i="7" s="1"/>
  <c r="P22" i="7"/>
  <c r="N22" i="7"/>
  <c r="O22" i="7" s="1"/>
  <c r="Q22" i="7" s="1"/>
  <c r="R22" i="7" s="1"/>
  <c r="E22" i="7"/>
  <c r="D22" i="7"/>
  <c r="F22" i="7" s="1"/>
  <c r="G22" i="7" s="1"/>
  <c r="C22" i="7"/>
  <c r="P21" i="7"/>
  <c r="N21" i="7"/>
  <c r="O21" i="7" s="1"/>
  <c r="Q21" i="7" s="1"/>
  <c r="R21" i="7" s="1"/>
  <c r="E21" i="7"/>
  <c r="C21" i="7"/>
  <c r="D21" i="7" s="1"/>
  <c r="F21" i="7" s="1"/>
  <c r="G21" i="7" s="1"/>
  <c r="P20" i="7"/>
  <c r="O20" i="7"/>
  <c r="Q20" i="7" s="1"/>
  <c r="R20" i="7" s="1"/>
  <c r="N20" i="7"/>
  <c r="E20" i="7"/>
  <c r="C20" i="7"/>
  <c r="D20" i="7" s="1"/>
  <c r="F20" i="7" s="1"/>
  <c r="G20" i="7" s="1"/>
  <c r="P19" i="7"/>
  <c r="N19" i="7"/>
  <c r="O19" i="7" s="1"/>
  <c r="Q19" i="7" s="1"/>
  <c r="R19" i="7" s="1"/>
  <c r="E19" i="7"/>
  <c r="C19" i="7"/>
  <c r="D19" i="7" s="1"/>
  <c r="F19" i="7" s="1"/>
  <c r="G19" i="7" s="1"/>
  <c r="P18" i="7"/>
  <c r="N18" i="7"/>
  <c r="O18" i="7" s="1"/>
  <c r="Q18" i="7" s="1"/>
  <c r="R18" i="7" s="1"/>
  <c r="E18" i="7"/>
  <c r="C18" i="7"/>
  <c r="D18" i="7" s="1"/>
  <c r="F18" i="7" s="1"/>
  <c r="G18" i="7" s="1"/>
  <c r="P17" i="7"/>
  <c r="O17" i="7"/>
  <c r="Q17" i="7" s="1"/>
  <c r="R17" i="7" s="1"/>
  <c r="N17" i="7"/>
  <c r="E17" i="7"/>
  <c r="C17" i="7"/>
  <c r="D17" i="7" s="1"/>
  <c r="F17" i="7" s="1"/>
  <c r="G17" i="7" s="1"/>
  <c r="P16" i="7"/>
  <c r="N16" i="7"/>
  <c r="O16" i="7" s="1"/>
  <c r="Q16" i="7" s="1"/>
  <c r="R16" i="7" s="1"/>
  <c r="F16" i="7"/>
  <c r="G16" i="7" s="1"/>
  <c r="E16" i="7"/>
  <c r="D16" i="7"/>
  <c r="C16" i="7"/>
  <c r="P15" i="7"/>
  <c r="N15" i="7"/>
  <c r="O15" i="7" s="1"/>
  <c r="Q15" i="7" s="1"/>
  <c r="R15" i="7" s="1"/>
  <c r="E15" i="7"/>
  <c r="C15" i="7"/>
  <c r="D15" i="7" s="1"/>
  <c r="F15" i="7" s="1"/>
  <c r="G15" i="7" s="1"/>
  <c r="Q14" i="7"/>
  <c r="R14" i="7" s="1"/>
  <c r="P14" i="7"/>
  <c r="O14" i="7"/>
  <c r="N14" i="7"/>
  <c r="E14" i="7"/>
  <c r="C14" i="7"/>
  <c r="D14" i="7" s="1"/>
  <c r="F14" i="7" s="1"/>
  <c r="G14" i="7" s="1"/>
  <c r="P13" i="7"/>
  <c r="N13" i="7"/>
  <c r="O13" i="7" s="1"/>
  <c r="Q13" i="7" s="1"/>
  <c r="R13" i="7" s="1"/>
  <c r="E13" i="7"/>
  <c r="D13" i="7"/>
  <c r="F13" i="7" s="1"/>
  <c r="G13" i="7" s="1"/>
  <c r="C13" i="7"/>
  <c r="P12" i="7"/>
  <c r="N12" i="7"/>
  <c r="O12" i="7" s="1"/>
  <c r="Q12" i="7" s="1"/>
  <c r="R12" i="7" s="1"/>
  <c r="F12" i="7"/>
  <c r="G12" i="7" s="1"/>
  <c r="E12" i="7"/>
  <c r="D12" i="7"/>
  <c r="C12" i="7"/>
  <c r="Q11" i="7"/>
  <c r="R11" i="7" s="1"/>
  <c r="P11" i="7"/>
  <c r="O11" i="7"/>
  <c r="N11" i="7"/>
  <c r="E11" i="7"/>
  <c r="C11" i="7"/>
  <c r="D11" i="7" s="1"/>
  <c r="F11" i="7" s="1"/>
  <c r="G11" i="7" s="1"/>
  <c r="P10" i="7"/>
  <c r="N10" i="7"/>
  <c r="O10" i="7" s="1"/>
  <c r="Q10" i="7" s="1"/>
  <c r="R10" i="7" s="1"/>
  <c r="F10" i="7"/>
  <c r="G10" i="7" s="1"/>
  <c r="E10" i="7"/>
  <c r="D10" i="7"/>
  <c r="C10" i="7"/>
  <c r="Q9" i="7"/>
  <c r="R9" i="7" s="1"/>
  <c r="P9" i="7"/>
  <c r="N9" i="7"/>
  <c r="O9" i="7" s="1"/>
  <c r="E9" i="7"/>
  <c r="C9" i="7"/>
  <c r="D9" i="7" s="1"/>
  <c r="F9" i="7" s="1"/>
  <c r="G9" i="7" s="1"/>
  <c r="P8" i="7"/>
  <c r="O8" i="7"/>
  <c r="Q8" i="7" s="1"/>
  <c r="R8" i="7" s="1"/>
  <c r="N8" i="7"/>
  <c r="F8" i="7"/>
  <c r="G8" i="7" s="1"/>
  <c r="E8" i="7"/>
  <c r="C8" i="7"/>
  <c r="D8" i="7" s="1"/>
  <c r="Q7" i="7"/>
  <c r="R7" i="7" s="1"/>
  <c r="P7" i="7"/>
  <c r="N7" i="7"/>
  <c r="O7" i="7" s="1"/>
  <c r="E7" i="7"/>
  <c r="D7" i="7"/>
  <c r="F7" i="7" s="1"/>
  <c r="G7" i="7" s="1"/>
  <c r="C7" i="7"/>
  <c r="P6" i="7"/>
  <c r="N6" i="7"/>
  <c r="O6" i="7" s="1"/>
  <c r="Q6" i="7" s="1"/>
  <c r="R6" i="7" s="1"/>
  <c r="F6" i="7"/>
  <c r="G6" i="7" s="1"/>
  <c r="E6" i="7"/>
  <c r="C6" i="7"/>
  <c r="D6" i="7" s="1"/>
  <c r="Q5" i="7"/>
  <c r="R5" i="7" s="1"/>
  <c r="P5" i="7"/>
  <c r="O5" i="7"/>
  <c r="N5" i="7"/>
  <c r="E5" i="7"/>
  <c r="C5" i="7"/>
  <c r="D5" i="7" s="1"/>
  <c r="F5" i="7" s="1"/>
  <c r="G5" i="7" s="1"/>
  <c r="P4" i="7"/>
  <c r="N4" i="7"/>
  <c r="O4" i="7" s="1"/>
  <c r="Q4" i="7" s="1"/>
  <c r="F4" i="7"/>
  <c r="E4" i="7"/>
  <c r="D4" i="7"/>
  <c r="C4" i="7"/>
  <c r="T63" i="5"/>
  <c r="S63" i="5"/>
  <c r="R63" i="5"/>
  <c r="P63" i="5"/>
  <c r="Q63" i="5" s="1"/>
  <c r="N63" i="5"/>
  <c r="O63" i="5" s="1"/>
  <c r="M63" i="5"/>
  <c r="L63" i="5"/>
  <c r="BA61" i="5"/>
  <c r="AZ61" i="5"/>
  <c r="AY61" i="5"/>
  <c r="AX61" i="5"/>
  <c r="AW61" i="5"/>
  <c r="AV61" i="5"/>
  <c r="AU61" i="5"/>
  <c r="AT61" i="5"/>
  <c r="AS61" i="5"/>
  <c r="AR61" i="5"/>
  <c r="AQ61" i="5"/>
  <c r="AP61" i="5"/>
  <c r="AO61" i="5"/>
  <c r="AN61" i="5"/>
  <c r="AM61" i="5"/>
  <c r="AL61" i="5"/>
  <c r="AK61" i="5"/>
  <c r="AJ61" i="5"/>
  <c r="AI61" i="5"/>
  <c r="AH61" i="5"/>
  <c r="AG61" i="5"/>
  <c r="AF61" i="5"/>
  <c r="AE61" i="5"/>
  <c r="AD61" i="5"/>
  <c r="AC61" i="5"/>
  <c r="AB61" i="5"/>
  <c r="AA61" i="5"/>
  <c r="Z61" i="5"/>
  <c r="Y61" i="5"/>
  <c r="X61" i="5"/>
  <c r="W61" i="5"/>
  <c r="V61" i="5"/>
  <c r="U61" i="5"/>
  <c r="T61" i="5"/>
  <c r="S61" i="5"/>
  <c r="R61" i="5"/>
  <c r="Q61" i="5"/>
  <c r="P61" i="5"/>
  <c r="O61" i="5"/>
  <c r="N61" i="5"/>
  <c r="M61" i="5"/>
  <c r="L61" i="5"/>
  <c r="K61" i="5"/>
  <c r="J61" i="5"/>
  <c r="I61" i="5"/>
  <c r="A61" i="5"/>
  <c r="BA60" i="5"/>
  <c r="AZ60" i="5"/>
  <c r="AY60" i="5"/>
  <c r="AX60" i="5"/>
  <c r="AW60" i="5"/>
  <c r="AV60" i="5"/>
  <c r="AU60" i="5"/>
  <c r="AT60" i="5"/>
  <c r="AS60" i="5"/>
  <c r="AR60" i="5"/>
  <c r="AQ60" i="5"/>
  <c r="AP60" i="5"/>
  <c r="AO60" i="5"/>
  <c r="AN60" i="5"/>
  <c r="AM60" i="5"/>
  <c r="AL60" i="5"/>
  <c r="AK60" i="5"/>
  <c r="AJ60" i="5"/>
  <c r="AI60" i="5"/>
  <c r="AH60" i="5"/>
  <c r="AG60" i="5"/>
  <c r="AF60" i="5"/>
  <c r="AE60" i="5"/>
  <c r="AD60" i="5"/>
  <c r="AC60" i="5"/>
  <c r="AB60" i="5"/>
  <c r="AA60" i="5"/>
  <c r="Z60" i="5"/>
  <c r="Y60" i="5"/>
  <c r="X60" i="5"/>
  <c r="W60" i="5"/>
  <c r="V60" i="5"/>
  <c r="U60" i="5"/>
  <c r="T60" i="5"/>
  <c r="S60" i="5"/>
  <c r="R60" i="5"/>
  <c r="Q60" i="5"/>
  <c r="P60" i="5"/>
  <c r="O60" i="5"/>
  <c r="N60" i="5"/>
  <c r="M60" i="5"/>
  <c r="L60" i="5"/>
  <c r="K60" i="5"/>
  <c r="J60" i="5"/>
  <c r="I60" i="5"/>
  <c r="A60" i="5"/>
  <c r="A63" i="5" s="1"/>
  <c r="BA59" i="5"/>
  <c r="AZ59" i="5"/>
  <c r="AY59" i="5"/>
  <c r="AX59" i="5"/>
  <c r="AW59" i="5"/>
  <c r="AV59" i="5"/>
  <c r="AU59" i="5"/>
  <c r="AT59" i="5"/>
  <c r="AS59" i="5"/>
  <c r="AR59" i="5"/>
  <c r="AQ59" i="5"/>
  <c r="AP59" i="5"/>
  <c r="AO59" i="5"/>
  <c r="AN59" i="5"/>
  <c r="AM59" i="5"/>
  <c r="AL59" i="5"/>
  <c r="AK59" i="5"/>
  <c r="AJ59" i="5"/>
  <c r="AI59" i="5"/>
  <c r="AH59" i="5"/>
  <c r="AG59" i="5"/>
  <c r="AF59" i="5"/>
  <c r="AE59" i="5"/>
  <c r="AD59" i="5"/>
  <c r="AC59" i="5"/>
  <c r="AB59" i="5"/>
  <c r="AA59" i="5"/>
  <c r="Z59" i="5"/>
  <c r="Y59" i="5"/>
  <c r="X59" i="5"/>
  <c r="W59" i="5"/>
  <c r="V59" i="5"/>
  <c r="U59" i="5"/>
  <c r="T59" i="5"/>
  <c r="S59" i="5"/>
  <c r="R59" i="5"/>
  <c r="Q59" i="5"/>
  <c r="P59" i="5"/>
  <c r="O59" i="5"/>
  <c r="N59" i="5"/>
  <c r="M59" i="5"/>
  <c r="L59" i="5"/>
  <c r="K59" i="5"/>
  <c r="J59" i="5"/>
  <c r="I59" i="5"/>
  <c r="A59" i="5"/>
  <c r="BA58" i="5"/>
  <c r="AZ58" i="5"/>
  <c r="AY58" i="5"/>
  <c r="AX58" i="5"/>
  <c r="AW58" i="5"/>
  <c r="AV58" i="5"/>
  <c r="AU58" i="5"/>
  <c r="AT58" i="5"/>
  <c r="AS58" i="5"/>
  <c r="AR58" i="5"/>
  <c r="AQ58" i="5"/>
  <c r="AP58" i="5"/>
  <c r="AO58" i="5"/>
  <c r="AN58" i="5"/>
  <c r="AM58" i="5"/>
  <c r="AL58" i="5"/>
  <c r="AK58" i="5"/>
  <c r="AJ58" i="5"/>
  <c r="AI58" i="5"/>
  <c r="AH58" i="5"/>
  <c r="AG58" i="5"/>
  <c r="AF58" i="5"/>
  <c r="AE58" i="5"/>
  <c r="AD58" i="5"/>
  <c r="AC58" i="5"/>
  <c r="AB58" i="5"/>
  <c r="AA58" i="5"/>
  <c r="Z58" i="5"/>
  <c r="Y58" i="5"/>
  <c r="X58" i="5"/>
  <c r="W58" i="5"/>
  <c r="V58" i="5"/>
  <c r="U58" i="5"/>
  <c r="T58" i="5"/>
  <c r="S58" i="5"/>
  <c r="R58" i="5"/>
  <c r="Q58" i="5"/>
  <c r="P58" i="5"/>
  <c r="O58" i="5"/>
  <c r="N58" i="5"/>
  <c r="M58" i="5"/>
  <c r="L58" i="5"/>
  <c r="K58" i="5"/>
  <c r="C58" i="5" s="1"/>
  <c r="J58" i="5"/>
  <c r="I58" i="5"/>
  <c r="A58" i="5"/>
  <c r="BA57" i="5"/>
  <c r="AZ57" i="5"/>
  <c r="AY57" i="5"/>
  <c r="AX57" i="5"/>
  <c r="AW57" i="5"/>
  <c r="AV57" i="5"/>
  <c r="AU57" i="5"/>
  <c r="AT57" i="5"/>
  <c r="AS57" i="5"/>
  <c r="AR57" i="5"/>
  <c r="AQ57" i="5"/>
  <c r="AP57" i="5"/>
  <c r="AO57" i="5"/>
  <c r="AN57" i="5"/>
  <c r="AM57" i="5"/>
  <c r="AL57" i="5"/>
  <c r="AK57" i="5"/>
  <c r="AJ57" i="5"/>
  <c r="AI57" i="5"/>
  <c r="AH57" i="5"/>
  <c r="AG57" i="5"/>
  <c r="AF57" i="5"/>
  <c r="AE57" i="5"/>
  <c r="AD57" i="5"/>
  <c r="AC57" i="5"/>
  <c r="AB57" i="5"/>
  <c r="AA57" i="5"/>
  <c r="Z57" i="5"/>
  <c r="Y57" i="5"/>
  <c r="X57" i="5"/>
  <c r="W57" i="5"/>
  <c r="V57" i="5"/>
  <c r="U57" i="5"/>
  <c r="T57" i="5"/>
  <c r="S57" i="5"/>
  <c r="R57" i="5"/>
  <c r="Q57" i="5"/>
  <c r="P57" i="5"/>
  <c r="O57" i="5"/>
  <c r="N57" i="5"/>
  <c r="M57" i="5"/>
  <c r="L57" i="5"/>
  <c r="K57" i="5"/>
  <c r="J57" i="5"/>
  <c r="I57" i="5"/>
  <c r="A57" i="5"/>
  <c r="BA56" i="5"/>
  <c r="AZ56" i="5"/>
  <c r="AY56" i="5"/>
  <c r="AX56" i="5"/>
  <c r="AW56" i="5"/>
  <c r="AV56" i="5"/>
  <c r="AU56" i="5"/>
  <c r="AT56" i="5"/>
  <c r="AS56" i="5"/>
  <c r="AR56" i="5"/>
  <c r="AQ56" i="5"/>
  <c r="AP56" i="5"/>
  <c r="AO56" i="5"/>
  <c r="AN56" i="5"/>
  <c r="AM56" i="5"/>
  <c r="AL56" i="5"/>
  <c r="AK56" i="5"/>
  <c r="AJ56" i="5"/>
  <c r="AI56" i="5"/>
  <c r="AH56" i="5"/>
  <c r="AG56" i="5"/>
  <c r="AF56" i="5"/>
  <c r="AE56" i="5"/>
  <c r="AD56" i="5"/>
  <c r="AC56" i="5"/>
  <c r="AB56" i="5"/>
  <c r="AA56" i="5"/>
  <c r="Z56" i="5"/>
  <c r="Y56" i="5"/>
  <c r="X56" i="5"/>
  <c r="W56" i="5"/>
  <c r="V56" i="5"/>
  <c r="U56" i="5"/>
  <c r="T56" i="5"/>
  <c r="S56" i="5"/>
  <c r="R56" i="5"/>
  <c r="Q56" i="5"/>
  <c r="P56" i="5"/>
  <c r="O56" i="5"/>
  <c r="C56" i="5" s="1"/>
  <c r="N56" i="5"/>
  <c r="M56" i="5"/>
  <c r="L56" i="5"/>
  <c r="K56" i="5"/>
  <c r="J56" i="5"/>
  <c r="I56" i="5"/>
  <c r="A56" i="5"/>
  <c r="BA54" i="5"/>
  <c r="AZ54" i="5"/>
  <c r="AY54" i="5"/>
  <c r="AX54" i="5"/>
  <c r="AW54" i="5"/>
  <c r="AV54" i="5"/>
  <c r="AU54" i="5"/>
  <c r="AT54" i="5"/>
  <c r="AS54" i="5"/>
  <c r="AR54" i="5"/>
  <c r="AQ54" i="5"/>
  <c r="AP54" i="5"/>
  <c r="AO54" i="5"/>
  <c r="AN54" i="5"/>
  <c r="AM54" i="5"/>
  <c r="AL54" i="5"/>
  <c r="AK54" i="5"/>
  <c r="AJ54" i="5"/>
  <c r="AI54" i="5"/>
  <c r="AH54" i="5"/>
  <c r="AG54" i="5"/>
  <c r="AF54" i="5"/>
  <c r="AE54" i="5"/>
  <c r="AD54" i="5"/>
  <c r="AC54" i="5"/>
  <c r="AB54" i="5"/>
  <c r="AA54" i="5"/>
  <c r="Z54" i="5"/>
  <c r="Y54" i="5"/>
  <c r="X54" i="5"/>
  <c r="W54" i="5"/>
  <c r="V54" i="5"/>
  <c r="U54" i="5"/>
  <c r="T54" i="5"/>
  <c r="S54" i="5"/>
  <c r="R54" i="5"/>
  <c r="Q54" i="5"/>
  <c r="P54" i="5"/>
  <c r="O54" i="5"/>
  <c r="N54" i="5"/>
  <c r="M54" i="5"/>
  <c r="L54" i="5"/>
  <c r="K54" i="5"/>
  <c r="J54" i="5"/>
  <c r="I54" i="5"/>
  <c r="H54" i="5"/>
  <c r="C53" i="5"/>
  <c r="B53" i="5"/>
  <c r="D52" i="5"/>
  <c r="C52" i="5"/>
  <c r="E52" i="5" s="1"/>
  <c r="B52" i="5"/>
  <c r="F51" i="5"/>
  <c r="C51" i="5"/>
  <c r="B51" i="5"/>
  <c r="F50" i="5"/>
  <c r="E50" i="5"/>
  <c r="D50" i="5"/>
  <c r="C50" i="5"/>
  <c r="B50" i="5"/>
  <c r="G50" i="5" s="1"/>
  <c r="D49" i="5"/>
  <c r="C49" i="5"/>
  <c r="B49" i="5"/>
  <c r="F48" i="5"/>
  <c r="D48" i="5"/>
  <c r="C48" i="5"/>
  <c r="E48" i="5" s="1"/>
  <c r="B48" i="5"/>
  <c r="AW33" i="5"/>
  <c r="AV33" i="5"/>
  <c r="AU33" i="5"/>
  <c r="AT33" i="5"/>
  <c r="AS33" i="5"/>
  <c r="AR33" i="5"/>
  <c r="AQ33" i="5"/>
  <c r="AP33" i="5"/>
  <c r="AO33" i="5"/>
  <c r="AN33" i="5"/>
  <c r="AM33" i="5"/>
  <c r="AL33" i="5"/>
  <c r="AK33" i="5"/>
  <c r="AJ33" i="5"/>
  <c r="AI33" i="5"/>
  <c r="AH33" i="5"/>
  <c r="AG33" i="5"/>
  <c r="AF33" i="5"/>
  <c r="AE33" i="5"/>
  <c r="AD33" i="5"/>
  <c r="AC33" i="5"/>
  <c r="AB33" i="5"/>
  <c r="AA33" i="5"/>
  <c r="Z33" i="5"/>
  <c r="Y33" i="5"/>
  <c r="X33" i="5"/>
  <c r="W33" i="5"/>
  <c r="V33" i="5"/>
  <c r="U33" i="5"/>
  <c r="T33" i="5"/>
  <c r="S33" i="5"/>
  <c r="R33" i="5"/>
  <c r="Q33" i="5"/>
  <c r="P33" i="5"/>
  <c r="O33" i="5"/>
  <c r="N33" i="5"/>
  <c r="M33" i="5"/>
  <c r="L33" i="5"/>
  <c r="K33" i="5"/>
  <c r="J33" i="5"/>
  <c r="I33" i="5"/>
  <c r="C33" i="5"/>
  <c r="A33" i="5"/>
  <c r="AW31" i="5"/>
  <c r="AV31" i="5"/>
  <c r="AU31" i="5"/>
  <c r="AT31" i="5"/>
  <c r="AS31" i="5"/>
  <c r="AR31" i="5"/>
  <c r="AQ31" i="5"/>
  <c r="AP31" i="5"/>
  <c r="AO31" i="5"/>
  <c r="AN31" i="5"/>
  <c r="AM31" i="5"/>
  <c r="AL31" i="5"/>
  <c r="AK31" i="5"/>
  <c r="AJ31" i="5"/>
  <c r="AI31" i="5"/>
  <c r="AH31" i="5"/>
  <c r="AG31" i="5"/>
  <c r="AF31" i="5"/>
  <c r="AE31" i="5"/>
  <c r="AD31" i="5"/>
  <c r="AC31" i="5"/>
  <c r="AB31" i="5"/>
  <c r="AA31" i="5"/>
  <c r="Z31" i="5"/>
  <c r="Y31" i="5"/>
  <c r="X31" i="5"/>
  <c r="W31" i="5"/>
  <c r="V31" i="5"/>
  <c r="U31" i="5"/>
  <c r="T31" i="5"/>
  <c r="S31" i="5"/>
  <c r="R31" i="5"/>
  <c r="Q31" i="5"/>
  <c r="P31" i="5"/>
  <c r="O31" i="5"/>
  <c r="N31" i="5"/>
  <c r="M31" i="5"/>
  <c r="L31" i="5"/>
  <c r="K31" i="5"/>
  <c r="J31" i="5"/>
  <c r="I31" i="5"/>
  <c r="H31" i="5"/>
  <c r="F30" i="5"/>
  <c r="E30" i="5"/>
  <c r="D30" i="5"/>
  <c r="C30" i="5"/>
  <c r="G30" i="5" s="1"/>
  <c r="B30" i="5"/>
  <c r="AW15" i="5"/>
  <c r="AV15" i="5"/>
  <c r="AU15" i="5"/>
  <c r="AT15" i="5"/>
  <c r="AS15" i="5"/>
  <c r="AR15" i="5"/>
  <c r="AQ15" i="5"/>
  <c r="AP15" i="5"/>
  <c r="AO15" i="5"/>
  <c r="AN15" i="5"/>
  <c r="AM15" i="5"/>
  <c r="AL15" i="5"/>
  <c r="AK15" i="5"/>
  <c r="AJ15" i="5"/>
  <c r="AI15" i="5"/>
  <c r="AH15" i="5"/>
  <c r="AG15" i="5"/>
  <c r="AF15" i="5"/>
  <c r="AE15" i="5"/>
  <c r="AD15" i="5"/>
  <c r="AC15" i="5"/>
  <c r="AB15" i="5"/>
  <c r="AA15" i="5"/>
  <c r="Z15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A15" i="5"/>
  <c r="AW14" i="5"/>
  <c r="AV14" i="5"/>
  <c r="AU14" i="5"/>
  <c r="AT14" i="5"/>
  <c r="AS14" i="5"/>
  <c r="AR14" i="5"/>
  <c r="AQ14" i="5"/>
  <c r="AP14" i="5"/>
  <c r="AO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B14" i="5" s="1"/>
  <c r="I14" i="5"/>
  <c r="A14" i="5"/>
  <c r="AW12" i="5"/>
  <c r="AV12" i="5"/>
  <c r="AU12" i="5"/>
  <c r="AT12" i="5"/>
  <c r="AS12" i="5"/>
  <c r="AR12" i="5"/>
  <c r="AQ12" i="5"/>
  <c r="AP12" i="5"/>
  <c r="AO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X12" i="5"/>
  <c r="W12" i="5"/>
  <c r="V12" i="5"/>
  <c r="U12" i="5"/>
  <c r="T12" i="5"/>
  <c r="S12" i="5"/>
  <c r="R12" i="5"/>
  <c r="Q12" i="5"/>
  <c r="P12" i="5"/>
  <c r="O12" i="5"/>
  <c r="N12" i="5"/>
  <c r="M12" i="5"/>
  <c r="L12" i="5"/>
  <c r="K12" i="5"/>
  <c r="J12" i="5"/>
  <c r="I12" i="5"/>
  <c r="H12" i="5"/>
  <c r="G11" i="5"/>
  <c r="D11" i="5"/>
  <c r="C11" i="5"/>
  <c r="B11" i="5"/>
  <c r="G10" i="5"/>
  <c r="C10" i="5"/>
  <c r="B10" i="5"/>
  <c r="JP25" i="9"/>
  <c r="JO25" i="9"/>
  <c r="JN25" i="9"/>
  <c r="JM25" i="9"/>
  <c r="JL25" i="9"/>
  <c r="JK25" i="9"/>
  <c r="JJ25" i="9"/>
  <c r="JI25" i="9"/>
  <c r="JH25" i="9"/>
  <c r="JG25" i="9"/>
  <c r="JF25" i="9"/>
  <c r="JE25" i="9"/>
  <c r="JD25" i="9"/>
  <c r="JC25" i="9"/>
  <c r="JB25" i="9"/>
  <c r="JA25" i="9"/>
  <c r="IZ25" i="9"/>
  <c r="IY25" i="9"/>
  <c r="IX25" i="9"/>
  <c r="IW25" i="9"/>
  <c r="IV25" i="9"/>
  <c r="IU25" i="9"/>
  <c r="IT25" i="9"/>
  <c r="IS25" i="9"/>
  <c r="IR25" i="9"/>
  <c r="IQ25" i="9"/>
  <c r="IP25" i="9"/>
  <c r="IO25" i="9"/>
  <c r="IN25" i="9"/>
  <c r="IM25" i="9"/>
  <c r="IL25" i="9"/>
  <c r="IK25" i="9"/>
  <c r="IJ25" i="9"/>
  <c r="II25" i="9"/>
  <c r="IH25" i="9"/>
  <c r="IG25" i="9"/>
  <c r="IF25" i="9"/>
  <c r="IE25" i="9"/>
  <c r="ID25" i="9"/>
  <c r="IC25" i="9"/>
  <c r="IB25" i="9"/>
  <c r="IA25" i="9"/>
  <c r="HZ25" i="9"/>
  <c r="HY25" i="9"/>
  <c r="HX25" i="9"/>
  <c r="HW25" i="9"/>
  <c r="HV25" i="9"/>
  <c r="HU25" i="9"/>
  <c r="HT25" i="9"/>
  <c r="HS25" i="9"/>
  <c r="HR25" i="9"/>
  <c r="HQ25" i="9"/>
  <c r="HP25" i="9"/>
  <c r="HO25" i="9"/>
  <c r="HN25" i="9"/>
  <c r="HM25" i="9"/>
  <c r="HL25" i="9"/>
  <c r="HK25" i="9"/>
  <c r="HJ25" i="9"/>
  <c r="HI25" i="9"/>
  <c r="HH25" i="9"/>
  <c r="HG25" i="9"/>
  <c r="HF25" i="9"/>
  <c r="HE25" i="9"/>
  <c r="HD25" i="9"/>
  <c r="HC25" i="9"/>
  <c r="HB25" i="9"/>
  <c r="HA25" i="9"/>
  <c r="GZ25" i="9"/>
  <c r="GY25" i="9"/>
  <c r="GX25" i="9"/>
  <c r="GW25" i="9"/>
  <c r="GV25" i="9"/>
  <c r="GU25" i="9"/>
  <c r="GT25" i="9"/>
  <c r="GS25" i="9"/>
  <c r="GR25" i="9"/>
  <c r="GQ25" i="9"/>
  <c r="GP25" i="9"/>
  <c r="GO25" i="9"/>
  <c r="GN25" i="9"/>
  <c r="GM25" i="9"/>
  <c r="GL25" i="9"/>
  <c r="GK25" i="9"/>
  <c r="GJ25" i="9"/>
  <c r="GI25" i="9"/>
  <c r="GH25" i="9"/>
  <c r="GG25" i="9"/>
  <c r="GF25" i="9"/>
  <c r="GE25" i="9"/>
  <c r="GD25" i="9"/>
  <c r="GC25" i="9"/>
  <c r="GB25" i="9"/>
  <c r="GA25" i="9"/>
  <c r="FZ25" i="9"/>
  <c r="FY25" i="9"/>
  <c r="FX25" i="9"/>
  <c r="FW25" i="9"/>
  <c r="FV25" i="9"/>
  <c r="FU25" i="9"/>
  <c r="FT25" i="9"/>
  <c r="FS25" i="9"/>
  <c r="FR25" i="9"/>
  <c r="FQ25" i="9"/>
  <c r="FP25" i="9"/>
  <c r="FO25" i="9"/>
  <c r="FN25" i="9"/>
  <c r="FM25" i="9"/>
  <c r="FL25" i="9"/>
  <c r="FK25" i="9"/>
  <c r="FJ25" i="9"/>
  <c r="FI25" i="9"/>
  <c r="FH25" i="9"/>
  <c r="FG25" i="9"/>
  <c r="FF25" i="9"/>
  <c r="FE25" i="9"/>
  <c r="FD25" i="9"/>
  <c r="FC25" i="9"/>
  <c r="FB25" i="9"/>
  <c r="FA25" i="9"/>
  <c r="EZ25" i="9"/>
  <c r="EY25" i="9"/>
  <c r="A25" i="9"/>
  <c r="JP24" i="9"/>
  <c r="JO24" i="9"/>
  <c r="JN24" i="9"/>
  <c r="JM24" i="9"/>
  <c r="JL24" i="9"/>
  <c r="JK24" i="9"/>
  <c r="JJ24" i="9"/>
  <c r="JI24" i="9"/>
  <c r="JH24" i="9"/>
  <c r="JG24" i="9"/>
  <c r="JF24" i="9"/>
  <c r="JE24" i="9"/>
  <c r="JD24" i="9"/>
  <c r="JC24" i="9"/>
  <c r="JB24" i="9"/>
  <c r="JA24" i="9"/>
  <c r="IZ24" i="9"/>
  <c r="IY24" i="9"/>
  <c r="IX24" i="9"/>
  <c r="IW24" i="9"/>
  <c r="IV24" i="9"/>
  <c r="IU24" i="9"/>
  <c r="IT24" i="9"/>
  <c r="IS24" i="9"/>
  <c r="IR24" i="9"/>
  <c r="IQ24" i="9"/>
  <c r="IP24" i="9"/>
  <c r="IO24" i="9"/>
  <c r="IN24" i="9"/>
  <c r="IM24" i="9"/>
  <c r="IL24" i="9"/>
  <c r="IK24" i="9"/>
  <c r="IJ24" i="9"/>
  <c r="II24" i="9"/>
  <c r="IH24" i="9"/>
  <c r="IG24" i="9"/>
  <c r="IF24" i="9"/>
  <c r="IE24" i="9"/>
  <c r="ID24" i="9"/>
  <c r="IC24" i="9"/>
  <c r="IB24" i="9"/>
  <c r="IA24" i="9"/>
  <c r="HZ24" i="9"/>
  <c r="HY24" i="9"/>
  <c r="HX24" i="9"/>
  <c r="HW24" i="9"/>
  <c r="HV24" i="9"/>
  <c r="HU24" i="9"/>
  <c r="HT24" i="9"/>
  <c r="HS24" i="9"/>
  <c r="HR24" i="9"/>
  <c r="HQ24" i="9"/>
  <c r="HP24" i="9"/>
  <c r="HO24" i="9"/>
  <c r="HN24" i="9"/>
  <c r="HM24" i="9"/>
  <c r="HL24" i="9"/>
  <c r="HK24" i="9"/>
  <c r="HJ24" i="9"/>
  <c r="HI24" i="9"/>
  <c r="HH24" i="9"/>
  <c r="HG24" i="9"/>
  <c r="HF24" i="9"/>
  <c r="HE24" i="9"/>
  <c r="HD24" i="9"/>
  <c r="HC24" i="9"/>
  <c r="HB24" i="9"/>
  <c r="HA24" i="9"/>
  <c r="GZ24" i="9"/>
  <c r="GY24" i="9"/>
  <c r="GX24" i="9"/>
  <c r="GW24" i="9"/>
  <c r="GV24" i="9"/>
  <c r="GU24" i="9"/>
  <c r="GT24" i="9"/>
  <c r="GS24" i="9"/>
  <c r="GR24" i="9"/>
  <c r="GQ24" i="9"/>
  <c r="GP24" i="9"/>
  <c r="GO24" i="9"/>
  <c r="GN24" i="9"/>
  <c r="GM24" i="9"/>
  <c r="GL24" i="9"/>
  <c r="GK24" i="9"/>
  <c r="GJ24" i="9"/>
  <c r="GI24" i="9"/>
  <c r="GH24" i="9"/>
  <c r="GG24" i="9"/>
  <c r="GF24" i="9"/>
  <c r="GE24" i="9"/>
  <c r="GD24" i="9"/>
  <c r="GC24" i="9"/>
  <c r="GB24" i="9"/>
  <c r="GA24" i="9"/>
  <c r="FZ24" i="9"/>
  <c r="FY24" i="9"/>
  <c r="FX24" i="9"/>
  <c r="FW24" i="9"/>
  <c r="FV24" i="9"/>
  <c r="FU24" i="9"/>
  <c r="FT24" i="9"/>
  <c r="FS24" i="9"/>
  <c r="FR24" i="9"/>
  <c r="FQ24" i="9"/>
  <c r="FP24" i="9"/>
  <c r="FO24" i="9"/>
  <c r="FN24" i="9"/>
  <c r="FM24" i="9"/>
  <c r="FL24" i="9"/>
  <c r="FK24" i="9"/>
  <c r="FJ24" i="9"/>
  <c r="FI24" i="9"/>
  <c r="FH24" i="9"/>
  <c r="FG24" i="9"/>
  <c r="FF24" i="9"/>
  <c r="FE24" i="9"/>
  <c r="FD24" i="9"/>
  <c r="FC24" i="9"/>
  <c r="FB24" i="9"/>
  <c r="FA24" i="9"/>
  <c r="EZ24" i="9"/>
  <c r="EY24" i="9"/>
  <c r="A24" i="9"/>
  <c r="JP23" i="9"/>
  <c r="JO23" i="9"/>
  <c r="JN23" i="9"/>
  <c r="JM23" i="9"/>
  <c r="JL23" i="9"/>
  <c r="JK23" i="9"/>
  <c r="JJ23" i="9"/>
  <c r="JI23" i="9"/>
  <c r="JH23" i="9"/>
  <c r="JG23" i="9"/>
  <c r="JF23" i="9"/>
  <c r="JE23" i="9"/>
  <c r="JD23" i="9"/>
  <c r="JC23" i="9"/>
  <c r="JB23" i="9"/>
  <c r="JA23" i="9"/>
  <c r="IZ23" i="9"/>
  <c r="IY23" i="9"/>
  <c r="IX23" i="9"/>
  <c r="IW23" i="9"/>
  <c r="IV23" i="9"/>
  <c r="IU23" i="9"/>
  <c r="IT23" i="9"/>
  <c r="IS23" i="9"/>
  <c r="IR23" i="9"/>
  <c r="IQ23" i="9"/>
  <c r="IP23" i="9"/>
  <c r="IO23" i="9"/>
  <c r="IN23" i="9"/>
  <c r="IM23" i="9"/>
  <c r="IL23" i="9"/>
  <c r="IK23" i="9"/>
  <c r="IJ23" i="9"/>
  <c r="II23" i="9"/>
  <c r="IH23" i="9"/>
  <c r="IG23" i="9"/>
  <c r="IF23" i="9"/>
  <c r="IE23" i="9"/>
  <c r="ID23" i="9"/>
  <c r="IC23" i="9"/>
  <c r="IB23" i="9"/>
  <c r="IA23" i="9"/>
  <c r="HZ23" i="9"/>
  <c r="HY23" i="9"/>
  <c r="HX23" i="9"/>
  <c r="HW23" i="9"/>
  <c r="HV23" i="9"/>
  <c r="HU23" i="9"/>
  <c r="HT23" i="9"/>
  <c r="HS23" i="9"/>
  <c r="HR23" i="9"/>
  <c r="HQ23" i="9"/>
  <c r="HP23" i="9"/>
  <c r="HO23" i="9"/>
  <c r="HN23" i="9"/>
  <c r="HM23" i="9"/>
  <c r="HL23" i="9"/>
  <c r="HK23" i="9"/>
  <c r="HJ23" i="9"/>
  <c r="HI23" i="9"/>
  <c r="HH23" i="9"/>
  <c r="HG23" i="9"/>
  <c r="HF23" i="9"/>
  <c r="HE23" i="9"/>
  <c r="HD23" i="9"/>
  <c r="HC23" i="9"/>
  <c r="HB23" i="9"/>
  <c r="HA23" i="9"/>
  <c r="GZ23" i="9"/>
  <c r="GY23" i="9"/>
  <c r="GX23" i="9"/>
  <c r="GW23" i="9"/>
  <c r="GV23" i="9"/>
  <c r="GU23" i="9"/>
  <c r="GT23" i="9"/>
  <c r="GS23" i="9"/>
  <c r="GR23" i="9"/>
  <c r="GQ23" i="9"/>
  <c r="GP23" i="9"/>
  <c r="GO23" i="9"/>
  <c r="GN23" i="9"/>
  <c r="GM23" i="9"/>
  <c r="GL23" i="9"/>
  <c r="GK23" i="9"/>
  <c r="GJ23" i="9"/>
  <c r="GI23" i="9"/>
  <c r="GH23" i="9"/>
  <c r="GG23" i="9"/>
  <c r="GF23" i="9"/>
  <c r="GE23" i="9"/>
  <c r="GD23" i="9"/>
  <c r="GC23" i="9"/>
  <c r="GB23" i="9"/>
  <c r="GA23" i="9"/>
  <c r="FZ23" i="9"/>
  <c r="FY23" i="9"/>
  <c r="FX23" i="9"/>
  <c r="FW23" i="9"/>
  <c r="FV23" i="9"/>
  <c r="FU23" i="9"/>
  <c r="FT23" i="9"/>
  <c r="FS23" i="9"/>
  <c r="FR23" i="9"/>
  <c r="FQ23" i="9"/>
  <c r="FP23" i="9"/>
  <c r="FO23" i="9"/>
  <c r="FN23" i="9"/>
  <c r="FM23" i="9"/>
  <c r="FL23" i="9"/>
  <c r="FK23" i="9"/>
  <c r="FJ23" i="9"/>
  <c r="FI23" i="9"/>
  <c r="FH23" i="9"/>
  <c r="FG23" i="9"/>
  <c r="FF23" i="9"/>
  <c r="FE23" i="9"/>
  <c r="FD23" i="9"/>
  <c r="FC23" i="9"/>
  <c r="FB23" i="9"/>
  <c r="FA23" i="9"/>
  <c r="EZ23" i="9"/>
  <c r="EY23" i="9"/>
  <c r="A23" i="9"/>
  <c r="JP22" i="9"/>
  <c r="JO22" i="9"/>
  <c r="JN22" i="9"/>
  <c r="JM22" i="9"/>
  <c r="JL22" i="9"/>
  <c r="JK22" i="9"/>
  <c r="JJ22" i="9"/>
  <c r="JI22" i="9"/>
  <c r="JH22" i="9"/>
  <c r="JG22" i="9"/>
  <c r="JF22" i="9"/>
  <c r="JE22" i="9"/>
  <c r="JD22" i="9"/>
  <c r="JC22" i="9"/>
  <c r="JB22" i="9"/>
  <c r="JA22" i="9"/>
  <c r="IZ22" i="9"/>
  <c r="IY22" i="9"/>
  <c r="IX22" i="9"/>
  <c r="IW22" i="9"/>
  <c r="IV22" i="9"/>
  <c r="IU22" i="9"/>
  <c r="IT22" i="9"/>
  <c r="IS22" i="9"/>
  <c r="IR22" i="9"/>
  <c r="IQ22" i="9"/>
  <c r="IP22" i="9"/>
  <c r="IO22" i="9"/>
  <c r="IN22" i="9"/>
  <c r="IM22" i="9"/>
  <c r="IL22" i="9"/>
  <c r="IK22" i="9"/>
  <c r="IJ22" i="9"/>
  <c r="II22" i="9"/>
  <c r="IH22" i="9"/>
  <c r="IG22" i="9"/>
  <c r="IF22" i="9"/>
  <c r="IE22" i="9"/>
  <c r="ID22" i="9"/>
  <c r="IC22" i="9"/>
  <c r="IB22" i="9"/>
  <c r="IA22" i="9"/>
  <c r="HZ22" i="9"/>
  <c r="HY22" i="9"/>
  <c r="HX22" i="9"/>
  <c r="HW22" i="9"/>
  <c r="HV22" i="9"/>
  <c r="HU22" i="9"/>
  <c r="HT22" i="9"/>
  <c r="HS22" i="9"/>
  <c r="HR22" i="9"/>
  <c r="HQ22" i="9"/>
  <c r="HP22" i="9"/>
  <c r="HO22" i="9"/>
  <c r="HN22" i="9"/>
  <c r="HM22" i="9"/>
  <c r="HL22" i="9"/>
  <c r="HK22" i="9"/>
  <c r="HJ22" i="9"/>
  <c r="HI22" i="9"/>
  <c r="HH22" i="9"/>
  <c r="HG22" i="9"/>
  <c r="HF22" i="9"/>
  <c r="HE22" i="9"/>
  <c r="HD22" i="9"/>
  <c r="HC22" i="9"/>
  <c r="HB22" i="9"/>
  <c r="HA22" i="9"/>
  <c r="GZ22" i="9"/>
  <c r="GY22" i="9"/>
  <c r="GX22" i="9"/>
  <c r="GW22" i="9"/>
  <c r="GV22" i="9"/>
  <c r="GU22" i="9"/>
  <c r="GT22" i="9"/>
  <c r="GS22" i="9"/>
  <c r="GR22" i="9"/>
  <c r="GQ22" i="9"/>
  <c r="GP22" i="9"/>
  <c r="GO22" i="9"/>
  <c r="GN22" i="9"/>
  <c r="GM22" i="9"/>
  <c r="GL22" i="9"/>
  <c r="GK22" i="9"/>
  <c r="GJ22" i="9"/>
  <c r="GI22" i="9"/>
  <c r="GH22" i="9"/>
  <c r="GG22" i="9"/>
  <c r="GF22" i="9"/>
  <c r="GE22" i="9"/>
  <c r="GD22" i="9"/>
  <c r="GC22" i="9"/>
  <c r="GB22" i="9"/>
  <c r="GA22" i="9"/>
  <c r="FZ22" i="9"/>
  <c r="FY22" i="9"/>
  <c r="FX22" i="9"/>
  <c r="FW22" i="9"/>
  <c r="FV22" i="9"/>
  <c r="FU22" i="9"/>
  <c r="FT22" i="9"/>
  <c r="FS22" i="9"/>
  <c r="FR22" i="9"/>
  <c r="FQ22" i="9"/>
  <c r="FP22" i="9"/>
  <c r="FO22" i="9"/>
  <c r="FN22" i="9"/>
  <c r="FM22" i="9"/>
  <c r="FL22" i="9"/>
  <c r="FK22" i="9"/>
  <c r="FJ22" i="9"/>
  <c r="FI22" i="9"/>
  <c r="FH22" i="9"/>
  <c r="FG22" i="9"/>
  <c r="FF22" i="9"/>
  <c r="FE22" i="9"/>
  <c r="FD22" i="9"/>
  <c r="FC22" i="9"/>
  <c r="FB22" i="9"/>
  <c r="FA22" i="9"/>
  <c r="EZ22" i="9"/>
  <c r="EY22" i="9"/>
  <c r="A22" i="9"/>
  <c r="A27" i="9" s="1"/>
  <c r="JP21" i="9"/>
  <c r="JO21" i="9"/>
  <c r="JN21" i="9"/>
  <c r="JM21" i="9"/>
  <c r="JL21" i="9"/>
  <c r="JK21" i="9"/>
  <c r="JJ21" i="9"/>
  <c r="JI21" i="9"/>
  <c r="JH21" i="9"/>
  <c r="JG21" i="9"/>
  <c r="JF21" i="9"/>
  <c r="JE21" i="9"/>
  <c r="JD21" i="9"/>
  <c r="JC21" i="9"/>
  <c r="JB21" i="9"/>
  <c r="JA21" i="9"/>
  <c r="IZ21" i="9"/>
  <c r="IY21" i="9"/>
  <c r="IX21" i="9"/>
  <c r="IW21" i="9"/>
  <c r="IV21" i="9"/>
  <c r="IU21" i="9"/>
  <c r="IT21" i="9"/>
  <c r="IS21" i="9"/>
  <c r="IR21" i="9"/>
  <c r="IQ21" i="9"/>
  <c r="IP21" i="9"/>
  <c r="IO21" i="9"/>
  <c r="IN21" i="9"/>
  <c r="IM21" i="9"/>
  <c r="IL21" i="9"/>
  <c r="IK21" i="9"/>
  <c r="IJ21" i="9"/>
  <c r="II21" i="9"/>
  <c r="IH21" i="9"/>
  <c r="IG21" i="9"/>
  <c r="IF21" i="9"/>
  <c r="IE21" i="9"/>
  <c r="ID21" i="9"/>
  <c r="IC21" i="9"/>
  <c r="IB21" i="9"/>
  <c r="IA21" i="9"/>
  <c r="HZ21" i="9"/>
  <c r="HY21" i="9"/>
  <c r="HX21" i="9"/>
  <c r="HW21" i="9"/>
  <c r="HV21" i="9"/>
  <c r="HU21" i="9"/>
  <c r="HT21" i="9"/>
  <c r="HS21" i="9"/>
  <c r="HR21" i="9"/>
  <c r="HQ21" i="9"/>
  <c r="HP21" i="9"/>
  <c r="HO21" i="9"/>
  <c r="HN21" i="9"/>
  <c r="HM21" i="9"/>
  <c r="HL21" i="9"/>
  <c r="HK21" i="9"/>
  <c r="HJ21" i="9"/>
  <c r="HI21" i="9"/>
  <c r="HH21" i="9"/>
  <c r="HG21" i="9"/>
  <c r="HF21" i="9"/>
  <c r="HE21" i="9"/>
  <c r="HD21" i="9"/>
  <c r="HC21" i="9"/>
  <c r="HB21" i="9"/>
  <c r="HA21" i="9"/>
  <c r="GZ21" i="9"/>
  <c r="GY21" i="9"/>
  <c r="GX21" i="9"/>
  <c r="GW21" i="9"/>
  <c r="GV21" i="9"/>
  <c r="GU21" i="9"/>
  <c r="GT21" i="9"/>
  <c r="GS21" i="9"/>
  <c r="GR21" i="9"/>
  <c r="GQ21" i="9"/>
  <c r="GP21" i="9"/>
  <c r="GO21" i="9"/>
  <c r="GN21" i="9"/>
  <c r="GM21" i="9"/>
  <c r="GL21" i="9"/>
  <c r="GK21" i="9"/>
  <c r="GJ21" i="9"/>
  <c r="GI21" i="9"/>
  <c r="GH21" i="9"/>
  <c r="GG21" i="9"/>
  <c r="GF21" i="9"/>
  <c r="GE21" i="9"/>
  <c r="GD21" i="9"/>
  <c r="GC21" i="9"/>
  <c r="GB21" i="9"/>
  <c r="GA21" i="9"/>
  <c r="FZ21" i="9"/>
  <c r="FY21" i="9"/>
  <c r="FX21" i="9"/>
  <c r="FW21" i="9"/>
  <c r="FV21" i="9"/>
  <c r="FU21" i="9"/>
  <c r="FT21" i="9"/>
  <c r="FS21" i="9"/>
  <c r="FR21" i="9"/>
  <c r="FQ21" i="9"/>
  <c r="FP21" i="9"/>
  <c r="FO21" i="9"/>
  <c r="FN21" i="9"/>
  <c r="FM21" i="9"/>
  <c r="FL21" i="9"/>
  <c r="FK21" i="9"/>
  <c r="FJ21" i="9"/>
  <c r="FI21" i="9"/>
  <c r="FH21" i="9"/>
  <c r="FG21" i="9"/>
  <c r="FF21" i="9"/>
  <c r="FE21" i="9"/>
  <c r="FD21" i="9"/>
  <c r="FC21" i="9"/>
  <c r="FB21" i="9"/>
  <c r="FA21" i="9"/>
  <c r="EZ21" i="9"/>
  <c r="EY21" i="9"/>
  <c r="A21" i="9"/>
  <c r="JP20" i="9"/>
  <c r="JO20" i="9"/>
  <c r="JN20" i="9"/>
  <c r="JM20" i="9"/>
  <c r="JL20" i="9"/>
  <c r="JK20" i="9"/>
  <c r="JJ20" i="9"/>
  <c r="JI20" i="9"/>
  <c r="JH20" i="9"/>
  <c r="JG20" i="9"/>
  <c r="JF20" i="9"/>
  <c r="JE20" i="9"/>
  <c r="JD20" i="9"/>
  <c r="JC20" i="9"/>
  <c r="JB20" i="9"/>
  <c r="JA20" i="9"/>
  <c r="IZ20" i="9"/>
  <c r="IY20" i="9"/>
  <c r="IX20" i="9"/>
  <c r="IW20" i="9"/>
  <c r="IV20" i="9"/>
  <c r="IU20" i="9"/>
  <c r="IT20" i="9"/>
  <c r="IS20" i="9"/>
  <c r="IR20" i="9"/>
  <c r="IQ20" i="9"/>
  <c r="IP20" i="9"/>
  <c r="IO20" i="9"/>
  <c r="IN20" i="9"/>
  <c r="IM20" i="9"/>
  <c r="IL20" i="9"/>
  <c r="IK20" i="9"/>
  <c r="IJ20" i="9"/>
  <c r="II20" i="9"/>
  <c r="IH20" i="9"/>
  <c r="IG20" i="9"/>
  <c r="IF20" i="9"/>
  <c r="IE20" i="9"/>
  <c r="ID20" i="9"/>
  <c r="IC20" i="9"/>
  <c r="IB20" i="9"/>
  <c r="IA20" i="9"/>
  <c r="HZ20" i="9"/>
  <c r="HY20" i="9"/>
  <c r="HX20" i="9"/>
  <c r="HW20" i="9"/>
  <c r="HV20" i="9"/>
  <c r="HU20" i="9"/>
  <c r="HT20" i="9"/>
  <c r="HS20" i="9"/>
  <c r="HR20" i="9"/>
  <c r="HQ20" i="9"/>
  <c r="HP20" i="9"/>
  <c r="HO20" i="9"/>
  <c r="HN20" i="9"/>
  <c r="HM20" i="9"/>
  <c r="HL20" i="9"/>
  <c r="HK20" i="9"/>
  <c r="HJ20" i="9"/>
  <c r="HI20" i="9"/>
  <c r="HH20" i="9"/>
  <c r="HG20" i="9"/>
  <c r="HF20" i="9"/>
  <c r="HE20" i="9"/>
  <c r="HD20" i="9"/>
  <c r="HC20" i="9"/>
  <c r="HB20" i="9"/>
  <c r="HA20" i="9"/>
  <c r="GZ20" i="9"/>
  <c r="GY20" i="9"/>
  <c r="GX20" i="9"/>
  <c r="GW20" i="9"/>
  <c r="GV20" i="9"/>
  <c r="GU20" i="9"/>
  <c r="GT20" i="9"/>
  <c r="GS20" i="9"/>
  <c r="GR20" i="9"/>
  <c r="GQ20" i="9"/>
  <c r="GP20" i="9"/>
  <c r="GO20" i="9"/>
  <c r="GN20" i="9"/>
  <c r="GM20" i="9"/>
  <c r="GL20" i="9"/>
  <c r="GK20" i="9"/>
  <c r="GJ20" i="9"/>
  <c r="GI20" i="9"/>
  <c r="GH20" i="9"/>
  <c r="GG20" i="9"/>
  <c r="GF20" i="9"/>
  <c r="GE20" i="9"/>
  <c r="GD20" i="9"/>
  <c r="GC20" i="9"/>
  <c r="GB20" i="9"/>
  <c r="GA20" i="9"/>
  <c r="FZ20" i="9"/>
  <c r="FY20" i="9"/>
  <c r="FX20" i="9"/>
  <c r="FW20" i="9"/>
  <c r="FV20" i="9"/>
  <c r="FU20" i="9"/>
  <c r="FT20" i="9"/>
  <c r="FS20" i="9"/>
  <c r="FR20" i="9"/>
  <c r="FQ20" i="9"/>
  <c r="FP20" i="9"/>
  <c r="FO20" i="9"/>
  <c r="FN20" i="9"/>
  <c r="FM20" i="9"/>
  <c r="FL20" i="9"/>
  <c r="FK20" i="9"/>
  <c r="FJ20" i="9"/>
  <c r="FI20" i="9"/>
  <c r="FH20" i="9"/>
  <c r="FG20" i="9"/>
  <c r="FF20" i="9"/>
  <c r="FE20" i="9"/>
  <c r="FD20" i="9"/>
  <c r="FC20" i="9"/>
  <c r="FB20" i="9"/>
  <c r="FA20" i="9"/>
  <c r="EZ20" i="9"/>
  <c r="EY20" i="9"/>
  <c r="C20" i="9"/>
  <c r="A20" i="9"/>
  <c r="JP17" i="9"/>
  <c r="JO17" i="9"/>
  <c r="JN17" i="9"/>
  <c r="JM17" i="9"/>
  <c r="JL17" i="9"/>
  <c r="JK17" i="9"/>
  <c r="JJ17" i="9"/>
  <c r="JI17" i="9"/>
  <c r="JH17" i="9"/>
  <c r="JG17" i="9"/>
  <c r="JF17" i="9"/>
  <c r="JE17" i="9"/>
  <c r="JD17" i="9"/>
  <c r="JC17" i="9"/>
  <c r="JB17" i="9"/>
  <c r="JA17" i="9"/>
  <c r="IZ17" i="9"/>
  <c r="IY17" i="9"/>
  <c r="IX17" i="9"/>
  <c r="IW17" i="9"/>
  <c r="IV17" i="9"/>
  <c r="IU17" i="9"/>
  <c r="IT17" i="9"/>
  <c r="IS17" i="9"/>
  <c r="IR17" i="9"/>
  <c r="IQ17" i="9"/>
  <c r="IP17" i="9"/>
  <c r="IO17" i="9"/>
  <c r="IN17" i="9"/>
  <c r="IM17" i="9"/>
  <c r="IL17" i="9"/>
  <c r="IK17" i="9"/>
  <c r="IJ17" i="9"/>
  <c r="II17" i="9"/>
  <c r="IH17" i="9"/>
  <c r="IG17" i="9"/>
  <c r="IF17" i="9"/>
  <c r="IE17" i="9"/>
  <c r="ID17" i="9"/>
  <c r="IC17" i="9"/>
  <c r="IB17" i="9"/>
  <c r="IA17" i="9"/>
  <c r="HZ17" i="9"/>
  <c r="HY17" i="9"/>
  <c r="HX17" i="9"/>
  <c r="HW17" i="9"/>
  <c r="HV17" i="9"/>
  <c r="HU17" i="9"/>
  <c r="HT17" i="9"/>
  <c r="HS17" i="9"/>
  <c r="HR17" i="9"/>
  <c r="HQ17" i="9"/>
  <c r="HP17" i="9"/>
  <c r="HO17" i="9"/>
  <c r="HN17" i="9"/>
  <c r="HM17" i="9"/>
  <c r="HL17" i="9"/>
  <c r="HK17" i="9"/>
  <c r="HJ17" i="9"/>
  <c r="HI17" i="9"/>
  <c r="HH17" i="9"/>
  <c r="HG17" i="9"/>
  <c r="HF17" i="9"/>
  <c r="HE17" i="9"/>
  <c r="HD17" i="9"/>
  <c r="HC17" i="9"/>
  <c r="HB17" i="9"/>
  <c r="HA17" i="9"/>
  <c r="GZ17" i="9"/>
  <c r="GY17" i="9"/>
  <c r="GX17" i="9"/>
  <c r="GW17" i="9"/>
  <c r="GV17" i="9"/>
  <c r="GU17" i="9"/>
  <c r="GT17" i="9"/>
  <c r="GS17" i="9"/>
  <c r="GR17" i="9"/>
  <c r="GQ17" i="9"/>
  <c r="GP17" i="9"/>
  <c r="GO17" i="9"/>
  <c r="GN17" i="9"/>
  <c r="GM17" i="9"/>
  <c r="GL17" i="9"/>
  <c r="GK17" i="9"/>
  <c r="GJ17" i="9"/>
  <c r="GI17" i="9"/>
  <c r="GH17" i="9"/>
  <c r="GG17" i="9"/>
  <c r="GF17" i="9"/>
  <c r="GE17" i="9"/>
  <c r="GD17" i="9"/>
  <c r="GC17" i="9"/>
  <c r="GB17" i="9"/>
  <c r="GA17" i="9"/>
  <c r="FZ17" i="9"/>
  <c r="FY17" i="9"/>
  <c r="FX17" i="9"/>
  <c r="FW17" i="9"/>
  <c r="FV17" i="9"/>
  <c r="FU17" i="9"/>
  <c r="FT17" i="9"/>
  <c r="FS17" i="9"/>
  <c r="FR17" i="9"/>
  <c r="FQ17" i="9"/>
  <c r="FP17" i="9"/>
  <c r="FO17" i="9"/>
  <c r="FN17" i="9"/>
  <c r="FM17" i="9"/>
  <c r="FL17" i="9"/>
  <c r="FK17" i="9"/>
  <c r="FJ17" i="9"/>
  <c r="FI17" i="9"/>
  <c r="FH17" i="9"/>
  <c r="FG17" i="9"/>
  <c r="FF17" i="9"/>
  <c r="FE17" i="9"/>
  <c r="FD17" i="9"/>
  <c r="FC17" i="9"/>
  <c r="FB17" i="9"/>
  <c r="FA17" i="9"/>
  <c r="EZ17" i="9"/>
  <c r="EY17" i="9"/>
  <c r="EX16" i="9"/>
  <c r="EX25" i="9" s="1"/>
  <c r="EW16" i="9"/>
  <c r="EW25" i="9" s="1"/>
  <c r="EV16" i="9"/>
  <c r="EV25" i="9" s="1"/>
  <c r="EU16" i="9"/>
  <c r="EU25" i="9" s="1"/>
  <c r="ET16" i="9"/>
  <c r="ET25" i="9" s="1"/>
  <c r="ES16" i="9"/>
  <c r="ES25" i="9" s="1"/>
  <c r="ER16" i="9"/>
  <c r="ER25" i="9" s="1"/>
  <c r="EQ16" i="9"/>
  <c r="EQ25" i="9" s="1"/>
  <c r="EP16" i="9"/>
  <c r="EP25" i="9" s="1"/>
  <c r="EO16" i="9"/>
  <c r="EO25" i="9" s="1"/>
  <c r="EN16" i="9"/>
  <c r="EN25" i="9" s="1"/>
  <c r="EM16" i="9"/>
  <c r="EM25" i="9" s="1"/>
  <c r="EL16" i="9"/>
  <c r="EL25" i="9" s="1"/>
  <c r="EK16" i="9"/>
  <c r="EK25" i="9" s="1"/>
  <c r="EJ16" i="9"/>
  <c r="EJ25" i="9" s="1"/>
  <c r="EI16" i="9"/>
  <c r="EI25" i="9" s="1"/>
  <c r="EH16" i="9"/>
  <c r="EH25" i="9" s="1"/>
  <c r="EG16" i="9"/>
  <c r="EG25" i="9" s="1"/>
  <c r="EF16" i="9"/>
  <c r="EF25" i="9" s="1"/>
  <c r="EE16" i="9"/>
  <c r="EE25" i="9" s="1"/>
  <c r="ED16" i="9"/>
  <c r="ED25" i="9" s="1"/>
  <c r="EC16" i="9"/>
  <c r="EC25" i="9" s="1"/>
  <c r="EB16" i="9"/>
  <c r="EB25" i="9" s="1"/>
  <c r="EA16" i="9"/>
  <c r="EA25" i="9" s="1"/>
  <c r="DZ16" i="9"/>
  <c r="DZ25" i="9" s="1"/>
  <c r="DY16" i="9"/>
  <c r="DY25" i="9" s="1"/>
  <c r="DX16" i="9"/>
  <c r="DX25" i="9" s="1"/>
  <c r="DW16" i="9"/>
  <c r="DW25" i="9" s="1"/>
  <c r="DV16" i="9"/>
  <c r="DV25" i="9" s="1"/>
  <c r="DU16" i="9"/>
  <c r="DU25" i="9" s="1"/>
  <c r="DT16" i="9"/>
  <c r="DT25" i="9" s="1"/>
  <c r="DS16" i="9"/>
  <c r="DS25" i="9" s="1"/>
  <c r="DR16" i="9"/>
  <c r="DR25" i="9" s="1"/>
  <c r="DQ16" i="9"/>
  <c r="DQ25" i="9" s="1"/>
  <c r="DP16" i="9"/>
  <c r="DP25" i="9" s="1"/>
  <c r="DO16" i="9"/>
  <c r="DO25" i="9" s="1"/>
  <c r="DN16" i="9"/>
  <c r="DN25" i="9" s="1"/>
  <c r="DM16" i="9"/>
  <c r="DM25" i="9" s="1"/>
  <c r="DL16" i="9"/>
  <c r="DL25" i="9" s="1"/>
  <c r="DK16" i="9"/>
  <c r="DK25" i="9" s="1"/>
  <c r="DJ16" i="9"/>
  <c r="DJ25" i="9" s="1"/>
  <c r="DI16" i="9"/>
  <c r="DI25" i="9" s="1"/>
  <c r="DH16" i="9"/>
  <c r="DH25" i="9" s="1"/>
  <c r="DG16" i="9"/>
  <c r="DG25" i="9" s="1"/>
  <c r="DF16" i="9"/>
  <c r="DF25" i="9" s="1"/>
  <c r="DE16" i="9"/>
  <c r="DE25" i="9" s="1"/>
  <c r="DD16" i="9"/>
  <c r="DD25" i="9" s="1"/>
  <c r="DC16" i="9"/>
  <c r="DC25" i="9" s="1"/>
  <c r="DB16" i="9"/>
  <c r="DB25" i="9" s="1"/>
  <c r="DA16" i="9"/>
  <c r="DA25" i="9" s="1"/>
  <c r="CZ16" i="9"/>
  <c r="CZ25" i="9" s="1"/>
  <c r="CY16" i="9"/>
  <c r="CY25" i="9" s="1"/>
  <c r="CX16" i="9"/>
  <c r="CX25" i="9" s="1"/>
  <c r="CW16" i="9"/>
  <c r="CW25" i="9" s="1"/>
  <c r="CV16" i="9"/>
  <c r="CV25" i="9" s="1"/>
  <c r="CU16" i="9"/>
  <c r="CU25" i="9" s="1"/>
  <c r="CT16" i="9"/>
  <c r="CT25" i="9" s="1"/>
  <c r="CS16" i="9"/>
  <c r="CS25" i="9" s="1"/>
  <c r="CR16" i="9"/>
  <c r="CR25" i="9" s="1"/>
  <c r="CQ16" i="9"/>
  <c r="CQ25" i="9" s="1"/>
  <c r="CP16" i="9"/>
  <c r="CP25" i="9" s="1"/>
  <c r="CO16" i="9"/>
  <c r="CO25" i="9" s="1"/>
  <c r="CN16" i="9"/>
  <c r="CN25" i="9" s="1"/>
  <c r="CM16" i="9"/>
  <c r="CM25" i="9" s="1"/>
  <c r="CL16" i="9"/>
  <c r="CL25" i="9" s="1"/>
  <c r="CK16" i="9"/>
  <c r="CK25" i="9" s="1"/>
  <c r="CJ16" i="9"/>
  <c r="CJ25" i="9" s="1"/>
  <c r="CI16" i="9"/>
  <c r="CI25" i="9" s="1"/>
  <c r="CH16" i="9"/>
  <c r="CH25" i="9" s="1"/>
  <c r="CG16" i="9"/>
  <c r="CG25" i="9" s="1"/>
  <c r="CF16" i="9"/>
  <c r="CF25" i="9" s="1"/>
  <c r="CE16" i="9"/>
  <c r="CE25" i="9" s="1"/>
  <c r="CD16" i="9"/>
  <c r="CD25" i="9" s="1"/>
  <c r="CC16" i="9"/>
  <c r="CC25" i="9" s="1"/>
  <c r="CB16" i="9"/>
  <c r="CB25" i="9" s="1"/>
  <c r="CA16" i="9"/>
  <c r="CA25" i="9" s="1"/>
  <c r="BZ16" i="9"/>
  <c r="BZ25" i="9" s="1"/>
  <c r="BY16" i="9"/>
  <c r="BY25" i="9" s="1"/>
  <c r="BX16" i="9"/>
  <c r="BX25" i="9" s="1"/>
  <c r="BW16" i="9"/>
  <c r="BW25" i="9" s="1"/>
  <c r="BV16" i="9"/>
  <c r="BV25" i="9" s="1"/>
  <c r="BU16" i="9"/>
  <c r="BU25" i="9" s="1"/>
  <c r="BT16" i="9"/>
  <c r="BT25" i="9" s="1"/>
  <c r="BS16" i="9"/>
  <c r="BS25" i="9" s="1"/>
  <c r="BR16" i="9"/>
  <c r="BR25" i="9" s="1"/>
  <c r="BQ16" i="9"/>
  <c r="BQ25" i="9" s="1"/>
  <c r="BP16" i="9"/>
  <c r="BP25" i="9" s="1"/>
  <c r="BO16" i="9"/>
  <c r="BO25" i="9" s="1"/>
  <c r="BN16" i="9"/>
  <c r="BN25" i="9" s="1"/>
  <c r="BM16" i="9"/>
  <c r="BM25" i="9" s="1"/>
  <c r="BL16" i="9"/>
  <c r="BL25" i="9" s="1"/>
  <c r="BK16" i="9"/>
  <c r="BK25" i="9" s="1"/>
  <c r="BJ16" i="9"/>
  <c r="BJ25" i="9" s="1"/>
  <c r="BI16" i="9"/>
  <c r="BI25" i="9" s="1"/>
  <c r="BH16" i="9"/>
  <c r="BH25" i="9" s="1"/>
  <c r="BG16" i="9"/>
  <c r="BG25" i="9" s="1"/>
  <c r="BF16" i="9"/>
  <c r="BF25" i="9" s="1"/>
  <c r="BE16" i="9"/>
  <c r="BE25" i="9" s="1"/>
  <c r="BD16" i="9"/>
  <c r="BD25" i="9" s="1"/>
  <c r="BC16" i="9"/>
  <c r="BC25" i="9" s="1"/>
  <c r="BB16" i="9"/>
  <c r="BB25" i="9" s="1"/>
  <c r="BA16" i="9"/>
  <c r="BA25" i="9" s="1"/>
  <c r="AZ16" i="9"/>
  <c r="AZ25" i="9" s="1"/>
  <c r="AY16" i="9"/>
  <c r="AY25" i="9" s="1"/>
  <c r="AX16" i="9"/>
  <c r="AX25" i="9" s="1"/>
  <c r="AW16" i="9"/>
  <c r="AW25" i="9" s="1"/>
  <c r="AV16" i="9"/>
  <c r="AV25" i="9" s="1"/>
  <c r="AU16" i="9"/>
  <c r="AU25" i="9" s="1"/>
  <c r="AT16" i="9"/>
  <c r="AT25" i="9" s="1"/>
  <c r="AS16" i="9"/>
  <c r="AS25" i="9" s="1"/>
  <c r="AR16" i="9"/>
  <c r="AR25" i="9" s="1"/>
  <c r="AQ16" i="9"/>
  <c r="AQ25" i="9" s="1"/>
  <c r="AP16" i="9"/>
  <c r="AP25" i="9" s="1"/>
  <c r="AO16" i="9"/>
  <c r="AO25" i="9" s="1"/>
  <c r="AN16" i="9"/>
  <c r="AN25" i="9" s="1"/>
  <c r="AM16" i="9"/>
  <c r="AM25" i="9" s="1"/>
  <c r="AL16" i="9"/>
  <c r="AL25" i="9" s="1"/>
  <c r="AK16" i="9"/>
  <c r="AK25" i="9" s="1"/>
  <c r="AJ16" i="9"/>
  <c r="AJ25" i="9" s="1"/>
  <c r="AI16" i="9"/>
  <c r="AI25" i="9" s="1"/>
  <c r="AH16" i="9"/>
  <c r="AH25" i="9" s="1"/>
  <c r="AG16" i="9"/>
  <c r="AG25" i="9" s="1"/>
  <c r="AF16" i="9"/>
  <c r="AF25" i="9" s="1"/>
  <c r="AE16" i="9"/>
  <c r="AE25" i="9" s="1"/>
  <c r="AD16" i="9"/>
  <c r="AD25" i="9" s="1"/>
  <c r="AC16" i="9"/>
  <c r="AC25" i="9" s="1"/>
  <c r="AB16" i="9"/>
  <c r="AB25" i="9" s="1"/>
  <c r="AA16" i="9"/>
  <c r="AA25" i="9" s="1"/>
  <c r="Z16" i="9"/>
  <c r="Z25" i="9" s="1"/>
  <c r="Y16" i="9"/>
  <c r="Y25" i="9" s="1"/>
  <c r="X16" i="9"/>
  <c r="X25" i="9" s="1"/>
  <c r="W16" i="9"/>
  <c r="W25" i="9" s="1"/>
  <c r="V16" i="9"/>
  <c r="V25" i="9" s="1"/>
  <c r="U16" i="9"/>
  <c r="U25" i="9" s="1"/>
  <c r="T16" i="9"/>
  <c r="T25" i="9" s="1"/>
  <c r="S16" i="9"/>
  <c r="S25" i="9" s="1"/>
  <c r="R16" i="9"/>
  <c r="R25" i="9" s="1"/>
  <c r="Q16" i="9"/>
  <c r="Q25" i="9" s="1"/>
  <c r="P16" i="9"/>
  <c r="P25" i="9" s="1"/>
  <c r="O16" i="9"/>
  <c r="O25" i="9" s="1"/>
  <c r="N16" i="9"/>
  <c r="N25" i="9" s="1"/>
  <c r="M16" i="9"/>
  <c r="M25" i="9" s="1"/>
  <c r="L16" i="9"/>
  <c r="L25" i="9" s="1"/>
  <c r="K16" i="9"/>
  <c r="K25" i="9" s="1"/>
  <c r="J16" i="9"/>
  <c r="J25" i="9" s="1"/>
  <c r="I16" i="9"/>
  <c r="I25" i="9" s="1"/>
  <c r="H16" i="9"/>
  <c r="H25" i="9" s="1"/>
  <c r="C16" i="9"/>
  <c r="B16" i="9"/>
  <c r="EX15" i="9"/>
  <c r="EX24" i="9" s="1"/>
  <c r="EW15" i="9"/>
  <c r="EW24" i="9" s="1"/>
  <c r="EV15" i="9"/>
  <c r="EV24" i="9" s="1"/>
  <c r="EU15" i="9"/>
  <c r="EU24" i="9" s="1"/>
  <c r="ET15" i="9"/>
  <c r="ET24" i="9" s="1"/>
  <c r="ES15" i="9"/>
  <c r="ES24" i="9" s="1"/>
  <c r="ER15" i="9"/>
  <c r="ER24" i="9" s="1"/>
  <c r="EQ15" i="9"/>
  <c r="EQ24" i="9" s="1"/>
  <c r="EP15" i="9"/>
  <c r="EP24" i="9" s="1"/>
  <c r="EO15" i="9"/>
  <c r="EO24" i="9" s="1"/>
  <c r="EN15" i="9"/>
  <c r="EN24" i="9" s="1"/>
  <c r="EM15" i="9"/>
  <c r="EM24" i="9" s="1"/>
  <c r="EL15" i="9"/>
  <c r="EL24" i="9" s="1"/>
  <c r="EK15" i="9"/>
  <c r="EK24" i="9" s="1"/>
  <c r="EJ15" i="9"/>
  <c r="EJ24" i="9" s="1"/>
  <c r="EI15" i="9"/>
  <c r="EI24" i="9" s="1"/>
  <c r="EH15" i="9"/>
  <c r="EH24" i="9" s="1"/>
  <c r="EG15" i="9"/>
  <c r="EG24" i="9" s="1"/>
  <c r="EF15" i="9"/>
  <c r="EF24" i="9" s="1"/>
  <c r="EE15" i="9"/>
  <c r="EE24" i="9" s="1"/>
  <c r="ED15" i="9"/>
  <c r="ED24" i="9" s="1"/>
  <c r="EC15" i="9"/>
  <c r="EC24" i="9" s="1"/>
  <c r="EB15" i="9"/>
  <c r="EB24" i="9" s="1"/>
  <c r="EA15" i="9"/>
  <c r="EA24" i="9" s="1"/>
  <c r="DZ15" i="9"/>
  <c r="DZ24" i="9" s="1"/>
  <c r="DY15" i="9"/>
  <c r="DY24" i="9" s="1"/>
  <c r="DX15" i="9"/>
  <c r="DX24" i="9" s="1"/>
  <c r="DW15" i="9"/>
  <c r="DW24" i="9" s="1"/>
  <c r="DV15" i="9"/>
  <c r="DV24" i="9" s="1"/>
  <c r="DU15" i="9"/>
  <c r="DU24" i="9" s="1"/>
  <c r="DT15" i="9"/>
  <c r="DT24" i="9" s="1"/>
  <c r="DS15" i="9"/>
  <c r="DS24" i="9" s="1"/>
  <c r="DR15" i="9"/>
  <c r="DR24" i="9" s="1"/>
  <c r="DQ15" i="9"/>
  <c r="DQ24" i="9" s="1"/>
  <c r="DP15" i="9"/>
  <c r="DP24" i="9" s="1"/>
  <c r="DO15" i="9"/>
  <c r="DO24" i="9" s="1"/>
  <c r="DN15" i="9"/>
  <c r="DN24" i="9" s="1"/>
  <c r="DM15" i="9"/>
  <c r="DM24" i="9" s="1"/>
  <c r="DL15" i="9"/>
  <c r="DL24" i="9" s="1"/>
  <c r="DK15" i="9"/>
  <c r="DK24" i="9" s="1"/>
  <c r="DJ15" i="9"/>
  <c r="DJ24" i="9" s="1"/>
  <c r="DI15" i="9"/>
  <c r="DI24" i="9" s="1"/>
  <c r="DH15" i="9"/>
  <c r="DH24" i="9" s="1"/>
  <c r="DG15" i="9"/>
  <c r="DG24" i="9" s="1"/>
  <c r="DF15" i="9"/>
  <c r="DF24" i="9" s="1"/>
  <c r="DE15" i="9"/>
  <c r="DE24" i="9" s="1"/>
  <c r="DD15" i="9"/>
  <c r="DD24" i="9" s="1"/>
  <c r="DC15" i="9"/>
  <c r="DC24" i="9" s="1"/>
  <c r="DB15" i="9"/>
  <c r="DB24" i="9" s="1"/>
  <c r="DA15" i="9"/>
  <c r="DA24" i="9" s="1"/>
  <c r="CZ15" i="9"/>
  <c r="CZ24" i="9" s="1"/>
  <c r="CY15" i="9"/>
  <c r="CY24" i="9" s="1"/>
  <c r="CX15" i="9"/>
  <c r="CX24" i="9" s="1"/>
  <c r="CW15" i="9"/>
  <c r="CW24" i="9" s="1"/>
  <c r="CV15" i="9"/>
  <c r="CV24" i="9" s="1"/>
  <c r="CU15" i="9"/>
  <c r="CU24" i="9" s="1"/>
  <c r="CT15" i="9"/>
  <c r="CT24" i="9" s="1"/>
  <c r="CS15" i="9"/>
  <c r="CS24" i="9" s="1"/>
  <c r="CR15" i="9"/>
  <c r="CR24" i="9" s="1"/>
  <c r="CQ15" i="9"/>
  <c r="CQ24" i="9" s="1"/>
  <c r="CP15" i="9"/>
  <c r="CP24" i="9" s="1"/>
  <c r="CO15" i="9"/>
  <c r="CO24" i="9" s="1"/>
  <c r="CN15" i="9"/>
  <c r="CN24" i="9" s="1"/>
  <c r="CM15" i="9"/>
  <c r="CM24" i="9" s="1"/>
  <c r="CL15" i="9"/>
  <c r="CL24" i="9" s="1"/>
  <c r="CK15" i="9"/>
  <c r="CK24" i="9" s="1"/>
  <c r="CJ15" i="9"/>
  <c r="CJ24" i="9" s="1"/>
  <c r="CI15" i="9"/>
  <c r="CI24" i="9" s="1"/>
  <c r="CH15" i="9"/>
  <c r="CH24" i="9" s="1"/>
  <c r="CG15" i="9"/>
  <c r="CG24" i="9" s="1"/>
  <c r="CF15" i="9"/>
  <c r="CF24" i="9" s="1"/>
  <c r="CE15" i="9"/>
  <c r="CE24" i="9" s="1"/>
  <c r="CD15" i="9"/>
  <c r="CD24" i="9" s="1"/>
  <c r="CC15" i="9"/>
  <c r="CC24" i="9" s="1"/>
  <c r="CB15" i="9"/>
  <c r="CB24" i="9" s="1"/>
  <c r="CA15" i="9"/>
  <c r="CA24" i="9" s="1"/>
  <c r="BZ15" i="9"/>
  <c r="BZ24" i="9" s="1"/>
  <c r="BY15" i="9"/>
  <c r="BY24" i="9" s="1"/>
  <c r="BX15" i="9"/>
  <c r="BX24" i="9" s="1"/>
  <c r="BW15" i="9"/>
  <c r="BW24" i="9" s="1"/>
  <c r="BV15" i="9"/>
  <c r="BV24" i="9" s="1"/>
  <c r="BU15" i="9"/>
  <c r="BU24" i="9" s="1"/>
  <c r="BT15" i="9"/>
  <c r="BT24" i="9" s="1"/>
  <c r="BS15" i="9"/>
  <c r="BS24" i="9" s="1"/>
  <c r="BR15" i="9"/>
  <c r="BR24" i="9" s="1"/>
  <c r="BQ15" i="9"/>
  <c r="BQ24" i="9" s="1"/>
  <c r="BP15" i="9"/>
  <c r="BP24" i="9" s="1"/>
  <c r="BO15" i="9"/>
  <c r="BO24" i="9" s="1"/>
  <c r="BN15" i="9"/>
  <c r="BN24" i="9" s="1"/>
  <c r="BM15" i="9"/>
  <c r="BM24" i="9" s="1"/>
  <c r="BL15" i="9"/>
  <c r="BL24" i="9" s="1"/>
  <c r="BK15" i="9"/>
  <c r="BK24" i="9" s="1"/>
  <c r="BJ15" i="9"/>
  <c r="BJ24" i="9" s="1"/>
  <c r="BI15" i="9"/>
  <c r="BI24" i="9" s="1"/>
  <c r="BH15" i="9"/>
  <c r="BH24" i="9" s="1"/>
  <c r="BG15" i="9"/>
  <c r="BG24" i="9" s="1"/>
  <c r="BF15" i="9"/>
  <c r="BF24" i="9" s="1"/>
  <c r="BE15" i="9"/>
  <c r="BE24" i="9" s="1"/>
  <c r="BD15" i="9"/>
  <c r="BD24" i="9" s="1"/>
  <c r="BC15" i="9"/>
  <c r="BC24" i="9" s="1"/>
  <c r="BB15" i="9"/>
  <c r="BB24" i="9" s="1"/>
  <c r="BA15" i="9"/>
  <c r="BA24" i="9" s="1"/>
  <c r="AZ15" i="9"/>
  <c r="AZ24" i="9" s="1"/>
  <c r="AY15" i="9"/>
  <c r="AY24" i="9" s="1"/>
  <c r="AX15" i="9"/>
  <c r="AX24" i="9" s="1"/>
  <c r="AW15" i="9"/>
  <c r="AW24" i="9" s="1"/>
  <c r="AV15" i="9"/>
  <c r="AV24" i="9" s="1"/>
  <c r="AU15" i="9"/>
  <c r="AU24" i="9" s="1"/>
  <c r="AT15" i="9"/>
  <c r="AT24" i="9" s="1"/>
  <c r="AS15" i="9"/>
  <c r="AS24" i="9" s="1"/>
  <c r="AR15" i="9"/>
  <c r="AR24" i="9" s="1"/>
  <c r="AQ15" i="9"/>
  <c r="AQ24" i="9" s="1"/>
  <c r="AP15" i="9"/>
  <c r="AP24" i="9" s="1"/>
  <c r="AO15" i="9"/>
  <c r="AO24" i="9" s="1"/>
  <c r="AN15" i="9"/>
  <c r="AN24" i="9" s="1"/>
  <c r="AM15" i="9"/>
  <c r="AM24" i="9" s="1"/>
  <c r="AL15" i="9"/>
  <c r="AL24" i="9" s="1"/>
  <c r="AK15" i="9"/>
  <c r="AK24" i="9" s="1"/>
  <c r="AJ15" i="9"/>
  <c r="AJ24" i="9" s="1"/>
  <c r="AI15" i="9"/>
  <c r="AI24" i="9" s="1"/>
  <c r="AH15" i="9"/>
  <c r="AH24" i="9" s="1"/>
  <c r="AG15" i="9"/>
  <c r="AG24" i="9" s="1"/>
  <c r="AF15" i="9"/>
  <c r="AF24" i="9" s="1"/>
  <c r="AE15" i="9"/>
  <c r="AE24" i="9" s="1"/>
  <c r="AD15" i="9"/>
  <c r="AD24" i="9" s="1"/>
  <c r="AC15" i="9"/>
  <c r="AC24" i="9" s="1"/>
  <c r="AB15" i="9"/>
  <c r="AB24" i="9" s="1"/>
  <c r="AA15" i="9"/>
  <c r="AA24" i="9" s="1"/>
  <c r="Z15" i="9"/>
  <c r="Z24" i="9" s="1"/>
  <c r="Y15" i="9"/>
  <c r="Y24" i="9" s="1"/>
  <c r="X15" i="9"/>
  <c r="X24" i="9" s="1"/>
  <c r="W15" i="9"/>
  <c r="W24" i="9" s="1"/>
  <c r="V15" i="9"/>
  <c r="V24" i="9" s="1"/>
  <c r="U15" i="9"/>
  <c r="U24" i="9" s="1"/>
  <c r="T15" i="9"/>
  <c r="T24" i="9" s="1"/>
  <c r="S15" i="9"/>
  <c r="S24" i="9" s="1"/>
  <c r="R15" i="9"/>
  <c r="R24" i="9" s="1"/>
  <c r="Q15" i="9"/>
  <c r="Q24" i="9" s="1"/>
  <c r="P15" i="9"/>
  <c r="P24" i="9" s="1"/>
  <c r="O15" i="9"/>
  <c r="O24" i="9" s="1"/>
  <c r="N15" i="9"/>
  <c r="N24" i="9" s="1"/>
  <c r="M15" i="9"/>
  <c r="M24" i="9" s="1"/>
  <c r="L15" i="9"/>
  <c r="L24" i="9" s="1"/>
  <c r="K15" i="9"/>
  <c r="K24" i="9" s="1"/>
  <c r="J15" i="9"/>
  <c r="J24" i="9" s="1"/>
  <c r="I15" i="9"/>
  <c r="I24" i="9" s="1"/>
  <c r="H15" i="9"/>
  <c r="H24" i="9" s="1"/>
  <c r="E15" i="9"/>
  <c r="D15" i="9"/>
  <c r="C15" i="9"/>
  <c r="B15" i="9"/>
  <c r="EX14" i="9"/>
  <c r="EX23" i="9" s="1"/>
  <c r="EW14" i="9"/>
  <c r="EW23" i="9" s="1"/>
  <c r="EV14" i="9"/>
  <c r="EV23" i="9" s="1"/>
  <c r="EU14" i="9"/>
  <c r="EU23" i="9" s="1"/>
  <c r="ET14" i="9"/>
  <c r="ET23" i="9" s="1"/>
  <c r="ES14" i="9"/>
  <c r="ES23" i="9" s="1"/>
  <c r="ER14" i="9"/>
  <c r="ER23" i="9" s="1"/>
  <c r="EQ14" i="9"/>
  <c r="EQ23" i="9" s="1"/>
  <c r="EP14" i="9"/>
  <c r="EP23" i="9" s="1"/>
  <c r="EO14" i="9"/>
  <c r="EO23" i="9" s="1"/>
  <c r="EN14" i="9"/>
  <c r="EN23" i="9" s="1"/>
  <c r="EM14" i="9"/>
  <c r="EM23" i="9" s="1"/>
  <c r="EL14" i="9"/>
  <c r="EL23" i="9" s="1"/>
  <c r="EK14" i="9"/>
  <c r="EK23" i="9" s="1"/>
  <c r="EJ14" i="9"/>
  <c r="EJ23" i="9" s="1"/>
  <c r="EI14" i="9"/>
  <c r="EI23" i="9" s="1"/>
  <c r="EH14" i="9"/>
  <c r="EH23" i="9" s="1"/>
  <c r="EG14" i="9"/>
  <c r="EG23" i="9" s="1"/>
  <c r="EF14" i="9"/>
  <c r="EF23" i="9" s="1"/>
  <c r="EE14" i="9"/>
  <c r="EE23" i="9" s="1"/>
  <c r="ED14" i="9"/>
  <c r="ED23" i="9" s="1"/>
  <c r="EC14" i="9"/>
  <c r="EC23" i="9" s="1"/>
  <c r="EB14" i="9"/>
  <c r="EB23" i="9" s="1"/>
  <c r="EA14" i="9"/>
  <c r="EA23" i="9" s="1"/>
  <c r="DZ14" i="9"/>
  <c r="DZ23" i="9" s="1"/>
  <c r="DY14" i="9"/>
  <c r="DY23" i="9" s="1"/>
  <c r="DX14" i="9"/>
  <c r="DX23" i="9" s="1"/>
  <c r="DW14" i="9"/>
  <c r="DW23" i="9" s="1"/>
  <c r="DV14" i="9"/>
  <c r="DV23" i="9" s="1"/>
  <c r="DU14" i="9"/>
  <c r="DU23" i="9" s="1"/>
  <c r="DT14" i="9"/>
  <c r="DT23" i="9" s="1"/>
  <c r="DS14" i="9"/>
  <c r="DS23" i="9" s="1"/>
  <c r="DR14" i="9"/>
  <c r="DR23" i="9" s="1"/>
  <c r="DQ14" i="9"/>
  <c r="DQ23" i="9" s="1"/>
  <c r="DP14" i="9"/>
  <c r="DP23" i="9" s="1"/>
  <c r="DO14" i="9"/>
  <c r="DO23" i="9" s="1"/>
  <c r="DN14" i="9"/>
  <c r="DN23" i="9" s="1"/>
  <c r="DM14" i="9"/>
  <c r="DM23" i="9" s="1"/>
  <c r="DL14" i="9"/>
  <c r="DL23" i="9" s="1"/>
  <c r="DK14" i="9"/>
  <c r="DK23" i="9" s="1"/>
  <c r="DJ14" i="9"/>
  <c r="DJ23" i="9" s="1"/>
  <c r="DI14" i="9"/>
  <c r="DI23" i="9" s="1"/>
  <c r="DH14" i="9"/>
  <c r="DH23" i="9" s="1"/>
  <c r="DG14" i="9"/>
  <c r="DG23" i="9" s="1"/>
  <c r="DF14" i="9"/>
  <c r="DF23" i="9" s="1"/>
  <c r="DE14" i="9"/>
  <c r="DE23" i="9" s="1"/>
  <c r="DD14" i="9"/>
  <c r="DD23" i="9" s="1"/>
  <c r="DC14" i="9"/>
  <c r="DC23" i="9" s="1"/>
  <c r="DB14" i="9"/>
  <c r="DB23" i="9" s="1"/>
  <c r="DA14" i="9"/>
  <c r="DA23" i="9" s="1"/>
  <c r="CZ14" i="9"/>
  <c r="CZ23" i="9" s="1"/>
  <c r="CY14" i="9"/>
  <c r="CY23" i="9" s="1"/>
  <c r="CX14" i="9"/>
  <c r="CX23" i="9" s="1"/>
  <c r="CW14" i="9"/>
  <c r="CW23" i="9" s="1"/>
  <c r="CV14" i="9"/>
  <c r="CV23" i="9" s="1"/>
  <c r="CU14" i="9"/>
  <c r="CU23" i="9" s="1"/>
  <c r="CT14" i="9"/>
  <c r="CT23" i="9" s="1"/>
  <c r="CS14" i="9"/>
  <c r="CS23" i="9" s="1"/>
  <c r="CR14" i="9"/>
  <c r="CR23" i="9" s="1"/>
  <c r="CQ14" i="9"/>
  <c r="CQ23" i="9" s="1"/>
  <c r="CP14" i="9"/>
  <c r="CP23" i="9" s="1"/>
  <c r="CO14" i="9"/>
  <c r="CO23" i="9" s="1"/>
  <c r="CN14" i="9"/>
  <c r="CN23" i="9" s="1"/>
  <c r="CM14" i="9"/>
  <c r="CM23" i="9" s="1"/>
  <c r="CL14" i="9"/>
  <c r="CL23" i="9" s="1"/>
  <c r="CK14" i="9"/>
  <c r="CK23" i="9" s="1"/>
  <c r="CJ14" i="9"/>
  <c r="CJ23" i="9" s="1"/>
  <c r="CI14" i="9"/>
  <c r="CI23" i="9" s="1"/>
  <c r="CH14" i="9"/>
  <c r="CH23" i="9" s="1"/>
  <c r="CG14" i="9"/>
  <c r="CG23" i="9" s="1"/>
  <c r="CF14" i="9"/>
  <c r="CF23" i="9" s="1"/>
  <c r="CE14" i="9"/>
  <c r="CE23" i="9" s="1"/>
  <c r="CD14" i="9"/>
  <c r="CD23" i="9" s="1"/>
  <c r="CC14" i="9"/>
  <c r="CC23" i="9" s="1"/>
  <c r="CB14" i="9"/>
  <c r="CB23" i="9" s="1"/>
  <c r="CA14" i="9"/>
  <c r="CA23" i="9" s="1"/>
  <c r="BZ14" i="9"/>
  <c r="BZ23" i="9" s="1"/>
  <c r="BY14" i="9"/>
  <c r="BY23" i="9" s="1"/>
  <c r="BX14" i="9"/>
  <c r="BX23" i="9" s="1"/>
  <c r="BW14" i="9"/>
  <c r="BW23" i="9" s="1"/>
  <c r="BV14" i="9"/>
  <c r="BV23" i="9" s="1"/>
  <c r="BU14" i="9"/>
  <c r="BU23" i="9" s="1"/>
  <c r="BT14" i="9"/>
  <c r="BT23" i="9" s="1"/>
  <c r="BS14" i="9"/>
  <c r="BS23" i="9" s="1"/>
  <c r="BR14" i="9"/>
  <c r="BR23" i="9" s="1"/>
  <c r="BQ14" i="9"/>
  <c r="BQ23" i="9" s="1"/>
  <c r="BP14" i="9"/>
  <c r="BP23" i="9" s="1"/>
  <c r="BO14" i="9"/>
  <c r="BO23" i="9" s="1"/>
  <c r="BN14" i="9"/>
  <c r="BN23" i="9" s="1"/>
  <c r="BM14" i="9"/>
  <c r="BM23" i="9" s="1"/>
  <c r="BL14" i="9"/>
  <c r="BL23" i="9" s="1"/>
  <c r="BK14" i="9"/>
  <c r="BK23" i="9" s="1"/>
  <c r="BJ14" i="9"/>
  <c r="BJ23" i="9" s="1"/>
  <c r="BI14" i="9"/>
  <c r="BI23" i="9" s="1"/>
  <c r="BH14" i="9"/>
  <c r="BH23" i="9" s="1"/>
  <c r="BG14" i="9"/>
  <c r="BG23" i="9" s="1"/>
  <c r="BF14" i="9"/>
  <c r="BF23" i="9" s="1"/>
  <c r="BE14" i="9"/>
  <c r="BE23" i="9" s="1"/>
  <c r="BD14" i="9"/>
  <c r="BD23" i="9" s="1"/>
  <c r="BC14" i="9"/>
  <c r="BC23" i="9" s="1"/>
  <c r="BB14" i="9"/>
  <c r="BB23" i="9" s="1"/>
  <c r="BA14" i="9"/>
  <c r="BA23" i="9" s="1"/>
  <c r="AZ14" i="9"/>
  <c r="AZ23" i="9" s="1"/>
  <c r="AY14" i="9"/>
  <c r="AY23" i="9" s="1"/>
  <c r="AX14" i="9"/>
  <c r="AX23" i="9" s="1"/>
  <c r="AW14" i="9"/>
  <c r="AW23" i="9" s="1"/>
  <c r="AV14" i="9"/>
  <c r="AV23" i="9" s="1"/>
  <c r="AU14" i="9"/>
  <c r="AU23" i="9" s="1"/>
  <c r="AT14" i="9"/>
  <c r="AT23" i="9" s="1"/>
  <c r="AS14" i="9"/>
  <c r="AS23" i="9" s="1"/>
  <c r="AR14" i="9"/>
  <c r="AR23" i="9" s="1"/>
  <c r="AQ14" i="9"/>
  <c r="AQ23" i="9" s="1"/>
  <c r="AP14" i="9"/>
  <c r="AP23" i="9" s="1"/>
  <c r="AO14" i="9"/>
  <c r="AO23" i="9" s="1"/>
  <c r="AN14" i="9"/>
  <c r="AN23" i="9" s="1"/>
  <c r="AM14" i="9"/>
  <c r="AM23" i="9" s="1"/>
  <c r="AL14" i="9"/>
  <c r="AL23" i="9" s="1"/>
  <c r="AK14" i="9"/>
  <c r="AK23" i="9" s="1"/>
  <c r="AJ14" i="9"/>
  <c r="AJ23" i="9" s="1"/>
  <c r="AI14" i="9"/>
  <c r="AI23" i="9" s="1"/>
  <c r="AH14" i="9"/>
  <c r="AH23" i="9" s="1"/>
  <c r="AG14" i="9"/>
  <c r="AG23" i="9" s="1"/>
  <c r="AF14" i="9"/>
  <c r="AF23" i="9" s="1"/>
  <c r="AE14" i="9"/>
  <c r="AE23" i="9" s="1"/>
  <c r="AD14" i="9"/>
  <c r="AD23" i="9" s="1"/>
  <c r="AC14" i="9"/>
  <c r="AC23" i="9" s="1"/>
  <c r="AB14" i="9"/>
  <c r="AB23" i="9" s="1"/>
  <c r="AA14" i="9"/>
  <c r="AA23" i="9" s="1"/>
  <c r="Z14" i="9"/>
  <c r="Z23" i="9" s="1"/>
  <c r="Y14" i="9"/>
  <c r="Y23" i="9" s="1"/>
  <c r="X14" i="9"/>
  <c r="X23" i="9" s="1"/>
  <c r="W14" i="9"/>
  <c r="W23" i="9" s="1"/>
  <c r="V14" i="9"/>
  <c r="V23" i="9" s="1"/>
  <c r="U14" i="9"/>
  <c r="U23" i="9" s="1"/>
  <c r="T14" i="9"/>
  <c r="T23" i="9" s="1"/>
  <c r="S14" i="9"/>
  <c r="S23" i="9" s="1"/>
  <c r="R14" i="9"/>
  <c r="R23" i="9" s="1"/>
  <c r="Q14" i="9"/>
  <c r="Q23" i="9" s="1"/>
  <c r="P14" i="9"/>
  <c r="P23" i="9" s="1"/>
  <c r="O14" i="9"/>
  <c r="O23" i="9" s="1"/>
  <c r="N14" i="9"/>
  <c r="N23" i="9" s="1"/>
  <c r="M14" i="9"/>
  <c r="M23" i="9" s="1"/>
  <c r="L14" i="9"/>
  <c r="L23" i="9" s="1"/>
  <c r="K14" i="9"/>
  <c r="K23" i="9" s="1"/>
  <c r="J14" i="9"/>
  <c r="J23" i="9" s="1"/>
  <c r="I14" i="9"/>
  <c r="I23" i="9" s="1"/>
  <c r="H14" i="9"/>
  <c r="H23" i="9" s="1"/>
  <c r="F14" i="9"/>
  <c r="C14" i="9"/>
  <c r="B14" i="9"/>
  <c r="EX13" i="9"/>
  <c r="EX22" i="9" s="1"/>
  <c r="EW13" i="9"/>
  <c r="EW22" i="9" s="1"/>
  <c r="EV13" i="9"/>
  <c r="EV22" i="9" s="1"/>
  <c r="EU13" i="9"/>
  <c r="EU22" i="9" s="1"/>
  <c r="ET13" i="9"/>
  <c r="ET22" i="9" s="1"/>
  <c r="ES13" i="9"/>
  <c r="ES22" i="9" s="1"/>
  <c r="ER13" i="9"/>
  <c r="ER22" i="9" s="1"/>
  <c r="EQ13" i="9"/>
  <c r="EQ22" i="9" s="1"/>
  <c r="EP13" i="9"/>
  <c r="EP22" i="9" s="1"/>
  <c r="EO13" i="9"/>
  <c r="EO22" i="9" s="1"/>
  <c r="EN13" i="9"/>
  <c r="EN22" i="9" s="1"/>
  <c r="EM13" i="9"/>
  <c r="EM22" i="9" s="1"/>
  <c r="EL13" i="9"/>
  <c r="EL22" i="9" s="1"/>
  <c r="EK13" i="9"/>
  <c r="EK22" i="9" s="1"/>
  <c r="EJ13" i="9"/>
  <c r="EJ22" i="9" s="1"/>
  <c r="EI13" i="9"/>
  <c r="EI22" i="9" s="1"/>
  <c r="EH13" i="9"/>
  <c r="EH22" i="9" s="1"/>
  <c r="EG13" i="9"/>
  <c r="EG22" i="9" s="1"/>
  <c r="EF13" i="9"/>
  <c r="EF22" i="9" s="1"/>
  <c r="EE13" i="9"/>
  <c r="EE22" i="9" s="1"/>
  <c r="ED13" i="9"/>
  <c r="ED22" i="9" s="1"/>
  <c r="EC13" i="9"/>
  <c r="EC22" i="9" s="1"/>
  <c r="EB13" i="9"/>
  <c r="EB22" i="9" s="1"/>
  <c r="EA13" i="9"/>
  <c r="EA22" i="9" s="1"/>
  <c r="DZ13" i="9"/>
  <c r="DZ22" i="9" s="1"/>
  <c r="DY13" i="9"/>
  <c r="DY22" i="9" s="1"/>
  <c r="DX13" i="9"/>
  <c r="DX22" i="9" s="1"/>
  <c r="DW13" i="9"/>
  <c r="DW22" i="9" s="1"/>
  <c r="DV13" i="9"/>
  <c r="DV22" i="9" s="1"/>
  <c r="DU13" i="9"/>
  <c r="DU22" i="9" s="1"/>
  <c r="DT13" i="9"/>
  <c r="DT22" i="9" s="1"/>
  <c r="DS13" i="9"/>
  <c r="DS22" i="9" s="1"/>
  <c r="DR13" i="9"/>
  <c r="DR22" i="9" s="1"/>
  <c r="DQ13" i="9"/>
  <c r="DQ22" i="9" s="1"/>
  <c r="DP13" i="9"/>
  <c r="DP22" i="9" s="1"/>
  <c r="DO13" i="9"/>
  <c r="DO22" i="9" s="1"/>
  <c r="DN13" i="9"/>
  <c r="DN22" i="9" s="1"/>
  <c r="DM13" i="9"/>
  <c r="DM22" i="9" s="1"/>
  <c r="DL13" i="9"/>
  <c r="DL22" i="9" s="1"/>
  <c r="DK13" i="9"/>
  <c r="DK22" i="9" s="1"/>
  <c r="DJ13" i="9"/>
  <c r="DJ22" i="9" s="1"/>
  <c r="DI13" i="9"/>
  <c r="DI22" i="9" s="1"/>
  <c r="DH13" i="9"/>
  <c r="DH22" i="9" s="1"/>
  <c r="DG13" i="9"/>
  <c r="DG22" i="9" s="1"/>
  <c r="DF13" i="9"/>
  <c r="DF22" i="9" s="1"/>
  <c r="DE13" i="9"/>
  <c r="DE22" i="9" s="1"/>
  <c r="DD13" i="9"/>
  <c r="DD22" i="9" s="1"/>
  <c r="DC13" i="9"/>
  <c r="DC22" i="9" s="1"/>
  <c r="DB13" i="9"/>
  <c r="DB22" i="9" s="1"/>
  <c r="DA13" i="9"/>
  <c r="DA22" i="9" s="1"/>
  <c r="CZ13" i="9"/>
  <c r="CZ22" i="9" s="1"/>
  <c r="CY13" i="9"/>
  <c r="CY22" i="9" s="1"/>
  <c r="CX13" i="9"/>
  <c r="CX22" i="9" s="1"/>
  <c r="CW13" i="9"/>
  <c r="CW22" i="9" s="1"/>
  <c r="CV13" i="9"/>
  <c r="CV22" i="9" s="1"/>
  <c r="CU13" i="9"/>
  <c r="CU22" i="9" s="1"/>
  <c r="CT13" i="9"/>
  <c r="CT22" i="9" s="1"/>
  <c r="CS13" i="9"/>
  <c r="CS22" i="9" s="1"/>
  <c r="CR13" i="9"/>
  <c r="CR22" i="9" s="1"/>
  <c r="CQ13" i="9"/>
  <c r="CQ22" i="9" s="1"/>
  <c r="CP13" i="9"/>
  <c r="CP22" i="9" s="1"/>
  <c r="CO13" i="9"/>
  <c r="CO22" i="9" s="1"/>
  <c r="CN13" i="9"/>
  <c r="CN22" i="9" s="1"/>
  <c r="CM13" i="9"/>
  <c r="CM22" i="9" s="1"/>
  <c r="CL13" i="9"/>
  <c r="CL22" i="9" s="1"/>
  <c r="CK13" i="9"/>
  <c r="CK22" i="9" s="1"/>
  <c r="CJ13" i="9"/>
  <c r="CJ22" i="9" s="1"/>
  <c r="CI13" i="9"/>
  <c r="CI22" i="9" s="1"/>
  <c r="CH13" i="9"/>
  <c r="CH22" i="9" s="1"/>
  <c r="CG13" i="9"/>
  <c r="CG22" i="9" s="1"/>
  <c r="CF13" i="9"/>
  <c r="CF22" i="9" s="1"/>
  <c r="CE13" i="9"/>
  <c r="CE22" i="9" s="1"/>
  <c r="CD13" i="9"/>
  <c r="CD22" i="9" s="1"/>
  <c r="CC13" i="9"/>
  <c r="CC22" i="9" s="1"/>
  <c r="CB13" i="9"/>
  <c r="CB22" i="9" s="1"/>
  <c r="CA13" i="9"/>
  <c r="CA22" i="9" s="1"/>
  <c r="BZ13" i="9"/>
  <c r="BZ22" i="9" s="1"/>
  <c r="BY13" i="9"/>
  <c r="BY22" i="9" s="1"/>
  <c r="BX13" i="9"/>
  <c r="BX22" i="9" s="1"/>
  <c r="BW13" i="9"/>
  <c r="BW22" i="9" s="1"/>
  <c r="BV13" i="9"/>
  <c r="BV22" i="9" s="1"/>
  <c r="BU13" i="9"/>
  <c r="BU22" i="9" s="1"/>
  <c r="BT13" i="9"/>
  <c r="BT22" i="9" s="1"/>
  <c r="BS13" i="9"/>
  <c r="BS22" i="9" s="1"/>
  <c r="BR13" i="9"/>
  <c r="BR22" i="9" s="1"/>
  <c r="BQ13" i="9"/>
  <c r="BQ22" i="9" s="1"/>
  <c r="BP13" i="9"/>
  <c r="BP22" i="9" s="1"/>
  <c r="BO13" i="9"/>
  <c r="BO22" i="9" s="1"/>
  <c r="BN13" i="9"/>
  <c r="BN22" i="9" s="1"/>
  <c r="BM13" i="9"/>
  <c r="BM22" i="9" s="1"/>
  <c r="BL13" i="9"/>
  <c r="BL22" i="9" s="1"/>
  <c r="BK13" i="9"/>
  <c r="BK22" i="9" s="1"/>
  <c r="BJ13" i="9"/>
  <c r="BJ22" i="9" s="1"/>
  <c r="BI13" i="9"/>
  <c r="BI22" i="9" s="1"/>
  <c r="BH13" i="9"/>
  <c r="BH22" i="9" s="1"/>
  <c r="BG13" i="9"/>
  <c r="BG22" i="9" s="1"/>
  <c r="BF13" i="9"/>
  <c r="BF22" i="9" s="1"/>
  <c r="BE13" i="9"/>
  <c r="BE22" i="9" s="1"/>
  <c r="BD13" i="9"/>
  <c r="BD22" i="9" s="1"/>
  <c r="BC13" i="9"/>
  <c r="BC22" i="9" s="1"/>
  <c r="BB13" i="9"/>
  <c r="BB22" i="9" s="1"/>
  <c r="BA13" i="9"/>
  <c r="BA22" i="9" s="1"/>
  <c r="AZ13" i="9"/>
  <c r="AZ22" i="9" s="1"/>
  <c r="AY13" i="9"/>
  <c r="AY22" i="9" s="1"/>
  <c r="AX13" i="9"/>
  <c r="AX22" i="9" s="1"/>
  <c r="AW13" i="9"/>
  <c r="AW22" i="9" s="1"/>
  <c r="AV13" i="9"/>
  <c r="AV22" i="9" s="1"/>
  <c r="AU13" i="9"/>
  <c r="AU22" i="9" s="1"/>
  <c r="AT13" i="9"/>
  <c r="AT22" i="9" s="1"/>
  <c r="AS13" i="9"/>
  <c r="AS22" i="9" s="1"/>
  <c r="AR13" i="9"/>
  <c r="AR22" i="9" s="1"/>
  <c r="AQ13" i="9"/>
  <c r="AQ22" i="9" s="1"/>
  <c r="AP13" i="9"/>
  <c r="AP22" i="9" s="1"/>
  <c r="AO13" i="9"/>
  <c r="AO22" i="9" s="1"/>
  <c r="AN13" i="9"/>
  <c r="AN22" i="9" s="1"/>
  <c r="AM13" i="9"/>
  <c r="AM22" i="9" s="1"/>
  <c r="AL13" i="9"/>
  <c r="AL22" i="9" s="1"/>
  <c r="AK13" i="9"/>
  <c r="AK22" i="9" s="1"/>
  <c r="AJ13" i="9"/>
  <c r="AJ22" i="9" s="1"/>
  <c r="AI13" i="9"/>
  <c r="AI22" i="9" s="1"/>
  <c r="AH13" i="9"/>
  <c r="AH22" i="9" s="1"/>
  <c r="AG13" i="9"/>
  <c r="AG22" i="9" s="1"/>
  <c r="AF13" i="9"/>
  <c r="AF22" i="9" s="1"/>
  <c r="AE13" i="9"/>
  <c r="AE22" i="9" s="1"/>
  <c r="AD13" i="9"/>
  <c r="AD22" i="9" s="1"/>
  <c r="AC13" i="9"/>
  <c r="AC22" i="9" s="1"/>
  <c r="AB13" i="9"/>
  <c r="AB22" i="9" s="1"/>
  <c r="AA13" i="9"/>
  <c r="AA22" i="9" s="1"/>
  <c r="Z13" i="9"/>
  <c r="Z22" i="9" s="1"/>
  <c r="Y13" i="9"/>
  <c r="Y22" i="9" s="1"/>
  <c r="X13" i="9"/>
  <c r="X22" i="9" s="1"/>
  <c r="W13" i="9"/>
  <c r="W22" i="9" s="1"/>
  <c r="V13" i="9"/>
  <c r="V22" i="9" s="1"/>
  <c r="U13" i="9"/>
  <c r="U22" i="9" s="1"/>
  <c r="T13" i="9"/>
  <c r="T22" i="9" s="1"/>
  <c r="S13" i="9"/>
  <c r="S22" i="9" s="1"/>
  <c r="R13" i="9"/>
  <c r="R22" i="9" s="1"/>
  <c r="Q13" i="9"/>
  <c r="Q22" i="9" s="1"/>
  <c r="P13" i="9"/>
  <c r="P22" i="9" s="1"/>
  <c r="O13" i="9"/>
  <c r="O22" i="9" s="1"/>
  <c r="N13" i="9"/>
  <c r="N22" i="9" s="1"/>
  <c r="M13" i="9"/>
  <c r="M22" i="9" s="1"/>
  <c r="L13" i="9"/>
  <c r="L22" i="9" s="1"/>
  <c r="K13" i="9"/>
  <c r="K22" i="9" s="1"/>
  <c r="J13" i="9"/>
  <c r="J22" i="9" s="1"/>
  <c r="I13" i="9"/>
  <c r="I22" i="9" s="1"/>
  <c r="H13" i="9"/>
  <c r="H22" i="9" s="1"/>
  <c r="G13" i="9"/>
  <c r="F13" i="9"/>
  <c r="E13" i="9"/>
  <c r="D13" i="9"/>
  <c r="C13" i="9"/>
  <c r="B13" i="9"/>
  <c r="EX12" i="9"/>
  <c r="EX21" i="9" s="1"/>
  <c r="EW12" i="9"/>
  <c r="EW21" i="9" s="1"/>
  <c r="EV12" i="9"/>
  <c r="EV21" i="9" s="1"/>
  <c r="EU12" i="9"/>
  <c r="EU21" i="9" s="1"/>
  <c r="ET12" i="9"/>
  <c r="ET21" i="9" s="1"/>
  <c r="ES12" i="9"/>
  <c r="ES21" i="9" s="1"/>
  <c r="ER12" i="9"/>
  <c r="ER21" i="9" s="1"/>
  <c r="EQ12" i="9"/>
  <c r="EQ21" i="9" s="1"/>
  <c r="EP12" i="9"/>
  <c r="EP21" i="9" s="1"/>
  <c r="EO12" i="9"/>
  <c r="EO21" i="9" s="1"/>
  <c r="EN12" i="9"/>
  <c r="EN21" i="9" s="1"/>
  <c r="EM12" i="9"/>
  <c r="EM21" i="9" s="1"/>
  <c r="EL12" i="9"/>
  <c r="EL21" i="9" s="1"/>
  <c r="EK12" i="9"/>
  <c r="EK21" i="9" s="1"/>
  <c r="EJ12" i="9"/>
  <c r="EJ21" i="9" s="1"/>
  <c r="EI12" i="9"/>
  <c r="EI21" i="9" s="1"/>
  <c r="EH12" i="9"/>
  <c r="EH21" i="9" s="1"/>
  <c r="EG12" i="9"/>
  <c r="EG21" i="9" s="1"/>
  <c r="EF12" i="9"/>
  <c r="EF21" i="9" s="1"/>
  <c r="EE12" i="9"/>
  <c r="EE21" i="9" s="1"/>
  <c r="ED12" i="9"/>
  <c r="ED21" i="9" s="1"/>
  <c r="EC12" i="9"/>
  <c r="EC21" i="9" s="1"/>
  <c r="EB12" i="9"/>
  <c r="EB21" i="9" s="1"/>
  <c r="EA12" i="9"/>
  <c r="EA21" i="9" s="1"/>
  <c r="DZ12" i="9"/>
  <c r="DZ21" i="9" s="1"/>
  <c r="DY12" i="9"/>
  <c r="DY21" i="9" s="1"/>
  <c r="DX12" i="9"/>
  <c r="DX21" i="9" s="1"/>
  <c r="DW12" i="9"/>
  <c r="DW21" i="9" s="1"/>
  <c r="DV12" i="9"/>
  <c r="DV21" i="9" s="1"/>
  <c r="DU12" i="9"/>
  <c r="DU21" i="9" s="1"/>
  <c r="DT12" i="9"/>
  <c r="DT21" i="9" s="1"/>
  <c r="DS12" i="9"/>
  <c r="DS21" i="9" s="1"/>
  <c r="DR12" i="9"/>
  <c r="DR21" i="9" s="1"/>
  <c r="DQ12" i="9"/>
  <c r="DQ21" i="9" s="1"/>
  <c r="DP12" i="9"/>
  <c r="DP21" i="9" s="1"/>
  <c r="DO12" i="9"/>
  <c r="DO21" i="9" s="1"/>
  <c r="DN12" i="9"/>
  <c r="DN21" i="9" s="1"/>
  <c r="DM12" i="9"/>
  <c r="DM21" i="9" s="1"/>
  <c r="DL12" i="9"/>
  <c r="DL21" i="9" s="1"/>
  <c r="DK12" i="9"/>
  <c r="DK21" i="9" s="1"/>
  <c r="DJ12" i="9"/>
  <c r="DJ21" i="9" s="1"/>
  <c r="DI12" i="9"/>
  <c r="DI21" i="9" s="1"/>
  <c r="DH12" i="9"/>
  <c r="DH21" i="9" s="1"/>
  <c r="DG12" i="9"/>
  <c r="DG21" i="9" s="1"/>
  <c r="DF12" i="9"/>
  <c r="DF21" i="9" s="1"/>
  <c r="DE12" i="9"/>
  <c r="DE21" i="9" s="1"/>
  <c r="DD12" i="9"/>
  <c r="DD21" i="9" s="1"/>
  <c r="DC12" i="9"/>
  <c r="DC21" i="9" s="1"/>
  <c r="DB12" i="9"/>
  <c r="DB21" i="9" s="1"/>
  <c r="DA12" i="9"/>
  <c r="DA21" i="9" s="1"/>
  <c r="CZ12" i="9"/>
  <c r="CZ21" i="9" s="1"/>
  <c r="CY12" i="9"/>
  <c r="CY21" i="9" s="1"/>
  <c r="CX12" i="9"/>
  <c r="CX21" i="9" s="1"/>
  <c r="CW12" i="9"/>
  <c r="CW21" i="9" s="1"/>
  <c r="CV12" i="9"/>
  <c r="CV21" i="9" s="1"/>
  <c r="CU12" i="9"/>
  <c r="CU21" i="9" s="1"/>
  <c r="CT12" i="9"/>
  <c r="CT21" i="9" s="1"/>
  <c r="CS12" i="9"/>
  <c r="CS21" i="9" s="1"/>
  <c r="CR12" i="9"/>
  <c r="CR21" i="9" s="1"/>
  <c r="CQ12" i="9"/>
  <c r="CQ21" i="9" s="1"/>
  <c r="CP12" i="9"/>
  <c r="CP21" i="9" s="1"/>
  <c r="CO12" i="9"/>
  <c r="CO21" i="9" s="1"/>
  <c r="CN12" i="9"/>
  <c r="CN21" i="9" s="1"/>
  <c r="CM12" i="9"/>
  <c r="CM21" i="9" s="1"/>
  <c r="CL12" i="9"/>
  <c r="CL21" i="9" s="1"/>
  <c r="CK12" i="9"/>
  <c r="CK21" i="9" s="1"/>
  <c r="CJ12" i="9"/>
  <c r="CJ21" i="9" s="1"/>
  <c r="CI12" i="9"/>
  <c r="CI21" i="9" s="1"/>
  <c r="CH12" i="9"/>
  <c r="CH21" i="9" s="1"/>
  <c r="CG12" i="9"/>
  <c r="CG21" i="9" s="1"/>
  <c r="CF12" i="9"/>
  <c r="CF21" i="9" s="1"/>
  <c r="CE12" i="9"/>
  <c r="CE21" i="9" s="1"/>
  <c r="CD12" i="9"/>
  <c r="CD21" i="9" s="1"/>
  <c r="CC12" i="9"/>
  <c r="CC21" i="9" s="1"/>
  <c r="CB12" i="9"/>
  <c r="CB21" i="9" s="1"/>
  <c r="CA12" i="9"/>
  <c r="CA21" i="9" s="1"/>
  <c r="BZ12" i="9"/>
  <c r="BZ21" i="9" s="1"/>
  <c r="BY12" i="9"/>
  <c r="BY21" i="9" s="1"/>
  <c r="BX12" i="9"/>
  <c r="BX21" i="9" s="1"/>
  <c r="BW12" i="9"/>
  <c r="BW21" i="9" s="1"/>
  <c r="BV12" i="9"/>
  <c r="BV21" i="9" s="1"/>
  <c r="BU12" i="9"/>
  <c r="BU21" i="9" s="1"/>
  <c r="BT12" i="9"/>
  <c r="BT21" i="9" s="1"/>
  <c r="BS12" i="9"/>
  <c r="BS21" i="9" s="1"/>
  <c r="BR12" i="9"/>
  <c r="BR21" i="9" s="1"/>
  <c r="BQ12" i="9"/>
  <c r="BQ21" i="9" s="1"/>
  <c r="BP12" i="9"/>
  <c r="BP21" i="9" s="1"/>
  <c r="BO12" i="9"/>
  <c r="BO21" i="9" s="1"/>
  <c r="BN12" i="9"/>
  <c r="BN21" i="9" s="1"/>
  <c r="BM12" i="9"/>
  <c r="BM21" i="9" s="1"/>
  <c r="BL12" i="9"/>
  <c r="BL21" i="9" s="1"/>
  <c r="BK12" i="9"/>
  <c r="BK21" i="9" s="1"/>
  <c r="BJ12" i="9"/>
  <c r="BJ21" i="9" s="1"/>
  <c r="BI12" i="9"/>
  <c r="BI21" i="9" s="1"/>
  <c r="BH12" i="9"/>
  <c r="BH21" i="9" s="1"/>
  <c r="BG12" i="9"/>
  <c r="BG21" i="9" s="1"/>
  <c r="BF12" i="9"/>
  <c r="BF21" i="9" s="1"/>
  <c r="BE12" i="9"/>
  <c r="BE21" i="9" s="1"/>
  <c r="BD12" i="9"/>
  <c r="BD21" i="9" s="1"/>
  <c r="BC12" i="9"/>
  <c r="BC21" i="9" s="1"/>
  <c r="BB12" i="9"/>
  <c r="BB21" i="9" s="1"/>
  <c r="BA12" i="9"/>
  <c r="BA21" i="9" s="1"/>
  <c r="AZ12" i="9"/>
  <c r="AZ21" i="9" s="1"/>
  <c r="AY12" i="9"/>
  <c r="AY21" i="9" s="1"/>
  <c r="AX12" i="9"/>
  <c r="AX21" i="9" s="1"/>
  <c r="AW12" i="9"/>
  <c r="AW21" i="9" s="1"/>
  <c r="AV12" i="9"/>
  <c r="AV21" i="9" s="1"/>
  <c r="AU12" i="9"/>
  <c r="AU21" i="9" s="1"/>
  <c r="AT12" i="9"/>
  <c r="AT21" i="9" s="1"/>
  <c r="AS12" i="9"/>
  <c r="AS21" i="9" s="1"/>
  <c r="AR12" i="9"/>
  <c r="AR21" i="9" s="1"/>
  <c r="AQ12" i="9"/>
  <c r="AQ21" i="9" s="1"/>
  <c r="AP12" i="9"/>
  <c r="AP21" i="9" s="1"/>
  <c r="AO12" i="9"/>
  <c r="AO21" i="9" s="1"/>
  <c r="AN12" i="9"/>
  <c r="AN21" i="9" s="1"/>
  <c r="AM12" i="9"/>
  <c r="AM21" i="9" s="1"/>
  <c r="AL12" i="9"/>
  <c r="AL21" i="9" s="1"/>
  <c r="AK12" i="9"/>
  <c r="AK21" i="9" s="1"/>
  <c r="AJ12" i="9"/>
  <c r="AJ21" i="9" s="1"/>
  <c r="AI12" i="9"/>
  <c r="AI21" i="9" s="1"/>
  <c r="AH12" i="9"/>
  <c r="AH21" i="9" s="1"/>
  <c r="AG12" i="9"/>
  <c r="AG21" i="9" s="1"/>
  <c r="AF12" i="9"/>
  <c r="AF21" i="9" s="1"/>
  <c r="AE12" i="9"/>
  <c r="AE21" i="9" s="1"/>
  <c r="AD12" i="9"/>
  <c r="AD21" i="9" s="1"/>
  <c r="AC12" i="9"/>
  <c r="AC21" i="9" s="1"/>
  <c r="AB12" i="9"/>
  <c r="AB21" i="9" s="1"/>
  <c r="AA12" i="9"/>
  <c r="AA21" i="9" s="1"/>
  <c r="Z12" i="9"/>
  <c r="Z21" i="9" s="1"/>
  <c r="Y12" i="9"/>
  <c r="Y21" i="9" s="1"/>
  <c r="X12" i="9"/>
  <c r="X21" i="9" s="1"/>
  <c r="W12" i="9"/>
  <c r="W21" i="9" s="1"/>
  <c r="V12" i="9"/>
  <c r="V21" i="9" s="1"/>
  <c r="U12" i="9"/>
  <c r="U21" i="9" s="1"/>
  <c r="T12" i="9"/>
  <c r="T21" i="9" s="1"/>
  <c r="S12" i="9"/>
  <c r="S21" i="9" s="1"/>
  <c r="R12" i="9"/>
  <c r="R21" i="9" s="1"/>
  <c r="Q12" i="9"/>
  <c r="Q21" i="9" s="1"/>
  <c r="P12" i="9"/>
  <c r="P21" i="9" s="1"/>
  <c r="O12" i="9"/>
  <c r="O21" i="9" s="1"/>
  <c r="N12" i="9"/>
  <c r="N21" i="9" s="1"/>
  <c r="M12" i="9"/>
  <c r="M21" i="9" s="1"/>
  <c r="L12" i="9"/>
  <c r="L21" i="9" s="1"/>
  <c r="K12" i="9"/>
  <c r="K21" i="9" s="1"/>
  <c r="J12" i="9"/>
  <c r="J21" i="9" s="1"/>
  <c r="I12" i="9"/>
  <c r="I21" i="9" s="1"/>
  <c r="H12" i="9"/>
  <c r="H21" i="9" s="1"/>
  <c r="D12" i="9"/>
  <c r="C12" i="9"/>
  <c r="B12" i="9"/>
  <c r="EX11" i="9"/>
  <c r="EX20" i="9" s="1"/>
  <c r="EW11" i="9"/>
  <c r="EW20" i="9" s="1"/>
  <c r="EV11" i="9"/>
  <c r="EV20" i="9" s="1"/>
  <c r="EU11" i="9"/>
  <c r="EU20" i="9" s="1"/>
  <c r="ET11" i="9"/>
  <c r="ET20" i="9" s="1"/>
  <c r="ES11" i="9"/>
  <c r="ES20" i="9" s="1"/>
  <c r="ER11" i="9"/>
  <c r="ER20" i="9" s="1"/>
  <c r="EQ11" i="9"/>
  <c r="EQ20" i="9" s="1"/>
  <c r="EP11" i="9"/>
  <c r="EP20" i="9" s="1"/>
  <c r="EO11" i="9"/>
  <c r="EO20" i="9" s="1"/>
  <c r="EN11" i="9"/>
  <c r="EN20" i="9" s="1"/>
  <c r="EM11" i="9"/>
  <c r="EM20" i="9" s="1"/>
  <c r="EL11" i="9"/>
  <c r="EL20" i="9" s="1"/>
  <c r="EK11" i="9"/>
  <c r="EK20" i="9" s="1"/>
  <c r="EJ11" i="9"/>
  <c r="EJ20" i="9" s="1"/>
  <c r="EI11" i="9"/>
  <c r="EI20" i="9" s="1"/>
  <c r="EH11" i="9"/>
  <c r="EH20" i="9" s="1"/>
  <c r="EG11" i="9"/>
  <c r="EG20" i="9" s="1"/>
  <c r="EF11" i="9"/>
  <c r="EF20" i="9" s="1"/>
  <c r="EE11" i="9"/>
  <c r="EE20" i="9" s="1"/>
  <c r="ED11" i="9"/>
  <c r="ED20" i="9" s="1"/>
  <c r="EC11" i="9"/>
  <c r="EC20" i="9" s="1"/>
  <c r="EB11" i="9"/>
  <c r="EB20" i="9" s="1"/>
  <c r="EA11" i="9"/>
  <c r="EA20" i="9" s="1"/>
  <c r="DZ11" i="9"/>
  <c r="DZ20" i="9" s="1"/>
  <c r="DY11" i="9"/>
  <c r="DY20" i="9" s="1"/>
  <c r="DX11" i="9"/>
  <c r="DX20" i="9" s="1"/>
  <c r="DW11" i="9"/>
  <c r="DW20" i="9" s="1"/>
  <c r="DV11" i="9"/>
  <c r="DV20" i="9" s="1"/>
  <c r="DU11" i="9"/>
  <c r="DU20" i="9" s="1"/>
  <c r="DT11" i="9"/>
  <c r="DT20" i="9" s="1"/>
  <c r="DS11" i="9"/>
  <c r="DS20" i="9" s="1"/>
  <c r="DR11" i="9"/>
  <c r="DR20" i="9" s="1"/>
  <c r="DQ11" i="9"/>
  <c r="DQ20" i="9" s="1"/>
  <c r="DP11" i="9"/>
  <c r="DP20" i="9" s="1"/>
  <c r="DO11" i="9"/>
  <c r="DO20" i="9" s="1"/>
  <c r="DN11" i="9"/>
  <c r="DN20" i="9" s="1"/>
  <c r="DM11" i="9"/>
  <c r="DM20" i="9" s="1"/>
  <c r="DL11" i="9"/>
  <c r="DL20" i="9" s="1"/>
  <c r="DK11" i="9"/>
  <c r="DK20" i="9" s="1"/>
  <c r="DJ11" i="9"/>
  <c r="DJ20" i="9" s="1"/>
  <c r="DI11" i="9"/>
  <c r="DI20" i="9" s="1"/>
  <c r="DH11" i="9"/>
  <c r="DH20" i="9" s="1"/>
  <c r="DG11" i="9"/>
  <c r="DG20" i="9" s="1"/>
  <c r="DF11" i="9"/>
  <c r="DF20" i="9" s="1"/>
  <c r="DE11" i="9"/>
  <c r="DE20" i="9" s="1"/>
  <c r="DD11" i="9"/>
  <c r="DD20" i="9" s="1"/>
  <c r="DC11" i="9"/>
  <c r="DC20" i="9" s="1"/>
  <c r="DB11" i="9"/>
  <c r="DB20" i="9" s="1"/>
  <c r="DA11" i="9"/>
  <c r="DA20" i="9" s="1"/>
  <c r="CZ11" i="9"/>
  <c r="CZ20" i="9" s="1"/>
  <c r="CY11" i="9"/>
  <c r="CY20" i="9" s="1"/>
  <c r="CX11" i="9"/>
  <c r="CX20" i="9" s="1"/>
  <c r="CW11" i="9"/>
  <c r="CW20" i="9" s="1"/>
  <c r="CV11" i="9"/>
  <c r="CV20" i="9" s="1"/>
  <c r="CU11" i="9"/>
  <c r="CU20" i="9" s="1"/>
  <c r="CT11" i="9"/>
  <c r="CT20" i="9" s="1"/>
  <c r="CS11" i="9"/>
  <c r="CS20" i="9" s="1"/>
  <c r="CR11" i="9"/>
  <c r="CR20" i="9" s="1"/>
  <c r="CQ11" i="9"/>
  <c r="CQ20" i="9" s="1"/>
  <c r="CP11" i="9"/>
  <c r="CP20" i="9" s="1"/>
  <c r="CO11" i="9"/>
  <c r="CO20" i="9" s="1"/>
  <c r="CN11" i="9"/>
  <c r="CN20" i="9" s="1"/>
  <c r="CM11" i="9"/>
  <c r="CM20" i="9" s="1"/>
  <c r="CL11" i="9"/>
  <c r="CL20" i="9" s="1"/>
  <c r="CK11" i="9"/>
  <c r="CK20" i="9" s="1"/>
  <c r="CJ11" i="9"/>
  <c r="CJ20" i="9" s="1"/>
  <c r="CI11" i="9"/>
  <c r="CI20" i="9" s="1"/>
  <c r="CH11" i="9"/>
  <c r="CH20" i="9" s="1"/>
  <c r="CG11" i="9"/>
  <c r="CG20" i="9" s="1"/>
  <c r="CF11" i="9"/>
  <c r="CF20" i="9" s="1"/>
  <c r="CE11" i="9"/>
  <c r="CE20" i="9" s="1"/>
  <c r="CD11" i="9"/>
  <c r="CD20" i="9" s="1"/>
  <c r="CC11" i="9"/>
  <c r="CC20" i="9" s="1"/>
  <c r="CB11" i="9"/>
  <c r="CB20" i="9" s="1"/>
  <c r="CA11" i="9"/>
  <c r="CA20" i="9" s="1"/>
  <c r="BZ11" i="9"/>
  <c r="BZ20" i="9" s="1"/>
  <c r="BY11" i="9"/>
  <c r="BY20" i="9" s="1"/>
  <c r="BX11" i="9"/>
  <c r="BX20" i="9" s="1"/>
  <c r="BW11" i="9"/>
  <c r="BW20" i="9" s="1"/>
  <c r="BV11" i="9"/>
  <c r="BV20" i="9" s="1"/>
  <c r="BU11" i="9"/>
  <c r="BU20" i="9" s="1"/>
  <c r="BT11" i="9"/>
  <c r="BT20" i="9" s="1"/>
  <c r="BS11" i="9"/>
  <c r="BS20" i="9" s="1"/>
  <c r="BR11" i="9"/>
  <c r="BR20" i="9" s="1"/>
  <c r="BQ11" i="9"/>
  <c r="BQ20" i="9" s="1"/>
  <c r="BP11" i="9"/>
  <c r="BP20" i="9" s="1"/>
  <c r="BO11" i="9"/>
  <c r="BO20" i="9" s="1"/>
  <c r="BN11" i="9"/>
  <c r="BN20" i="9" s="1"/>
  <c r="BM11" i="9"/>
  <c r="BM20" i="9" s="1"/>
  <c r="BL11" i="9"/>
  <c r="BL20" i="9" s="1"/>
  <c r="BK11" i="9"/>
  <c r="BK20" i="9" s="1"/>
  <c r="BJ11" i="9"/>
  <c r="BJ20" i="9" s="1"/>
  <c r="BI11" i="9"/>
  <c r="BI20" i="9" s="1"/>
  <c r="BH11" i="9"/>
  <c r="BH20" i="9" s="1"/>
  <c r="BG11" i="9"/>
  <c r="BG20" i="9" s="1"/>
  <c r="BF11" i="9"/>
  <c r="BF20" i="9" s="1"/>
  <c r="BE11" i="9"/>
  <c r="BE20" i="9" s="1"/>
  <c r="BD11" i="9"/>
  <c r="BD20" i="9" s="1"/>
  <c r="BC11" i="9"/>
  <c r="BC20" i="9" s="1"/>
  <c r="BB11" i="9"/>
  <c r="BB20" i="9" s="1"/>
  <c r="BA11" i="9"/>
  <c r="BA20" i="9" s="1"/>
  <c r="AZ11" i="9"/>
  <c r="AZ20" i="9" s="1"/>
  <c r="AY11" i="9"/>
  <c r="AY20" i="9" s="1"/>
  <c r="AX11" i="9"/>
  <c r="AX20" i="9" s="1"/>
  <c r="AW11" i="9"/>
  <c r="AW20" i="9" s="1"/>
  <c r="AV11" i="9"/>
  <c r="AV20" i="9" s="1"/>
  <c r="AU11" i="9"/>
  <c r="AU20" i="9" s="1"/>
  <c r="AT11" i="9"/>
  <c r="AT20" i="9" s="1"/>
  <c r="AS11" i="9"/>
  <c r="AS20" i="9" s="1"/>
  <c r="AR11" i="9"/>
  <c r="AR20" i="9" s="1"/>
  <c r="AQ11" i="9"/>
  <c r="AQ20" i="9" s="1"/>
  <c r="AP11" i="9"/>
  <c r="AP20" i="9" s="1"/>
  <c r="AO11" i="9"/>
  <c r="AO20" i="9" s="1"/>
  <c r="AN11" i="9"/>
  <c r="AN20" i="9" s="1"/>
  <c r="AM11" i="9"/>
  <c r="AM20" i="9" s="1"/>
  <c r="AL11" i="9"/>
  <c r="AL20" i="9" s="1"/>
  <c r="AK11" i="9"/>
  <c r="AK20" i="9" s="1"/>
  <c r="AJ11" i="9"/>
  <c r="AJ20" i="9" s="1"/>
  <c r="AI11" i="9"/>
  <c r="AI20" i="9" s="1"/>
  <c r="AH11" i="9"/>
  <c r="AH20" i="9" s="1"/>
  <c r="AG11" i="9"/>
  <c r="AG20" i="9" s="1"/>
  <c r="AF11" i="9"/>
  <c r="AF20" i="9" s="1"/>
  <c r="AE11" i="9"/>
  <c r="AE20" i="9" s="1"/>
  <c r="AD11" i="9"/>
  <c r="AD20" i="9" s="1"/>
  <c r="AC11" i="9"/>
  <c r="AC20" i="9" s="1"/>
  <c r="AB11" i="9"/>
  <c r="AB20" i="9" s="1"/>
  <c r="AA11" i="9"/>
  <c r="AA20" i="9" s="1"/>
  <c r="Z11" i="9"/>
  <c r="Z20" i="9" s="1"/>
  <c r="Y11" i="9"/>
  <c r="Y20" i="9" s="1"/>
  <c r="X11" i="9"/>
  <c r="X20" i="9" s="1"/>
  <c r="W11" i="9"/>
  <c r="W20" i="9" s="1"/>
  <c r="V11" i="9"/>
  <c r="V20" i="9" s="1"/>
  <c r="U11" i="9"/>
  <c r="U20" i="9" s="1"/>
  <c r="T11" i="9"/>
  <c r="T20" i="9" s="1"/>
  <c r="S11" i="9"/>
  <c r="S20" i="9" s="1"/>
  <c r="R11" i="9"/>
  <c r="R20" i="9" s="1"/>
  <c r="Q11" i="9"/>
  <c r="Q20" i="9" s="1"/>
  <c r="P11" i="9"/>
  <c r="P20" i="9" s="1"/>
  <c r="O11" i="9"/>
  <c r="O20" i="9" s="1"/>
  <c r="N11" i="9"/>
  <c r="N20" i="9" s="1"/>
  <c r="M11" i="9"/>
  <c r="M20" i="9" s="1"/>
  <c r="L11" i="9"/>
  <c r="L20" i="9" s="1"/>
  <c r="K11" i="9"/>
  <c r="K20" i="9" s="1"/>
  <c r="J11" i="9"/>
  <c r="J20" i="9" s="1"/>
  <c r="I11" i="9"/>
  <c r="I20" i="9" s="1"/>
  <c r="H11" i="9"/>
  <c r="H20" i="9" s="1"/>
  <c r="F11" i="9"/>
  <c r="E11" i="9"/>
  <c r="D11" i="9"/>
  <c r="C11" i="9"/>
  <c r="B11" i="9"/>
  <c r="EX10" i="9"/>
  <c r="EW10" i="9"/>
  <c r="EV10" i="9"/>
  <c r="EU10" i="9"/>
  <c r="ET10" i="9"/>
  <c r="ES10" i="9"/>
  <c r="ER10" i="9"/>
  <c r="EQ10" i="9"/>
  <c r="EP10" i="9"/>
  <c r="EO10" i="9"/>
  <c r="EN10" i="9"/>
  <c r="EM10" i="9"/>
  <c r="EL10" i="9"/>
  <c r="EK10" i="9"/>
  <c r="EJ10" i="9"/>
  <c r="EI10" i="9"/>
  <c r="EH10" i="9"/>
  <c r="EG10" i="9"/>
  <c r="EF10" i="9"/>
  <c r="EE10" i="9"/>
  <c r="ED10" i="9"/>
  <c r="EC10" i="9"/>
  <c r="EB10" i="9"/>
  <c r="EA10" i="9"/>
  <c r="DZ10" i="9"/>
  <c r="DY10" i="9"/>
  <c r="DX10" i="9"/>
  <c r="DW10" i="9"/>
  <c r="DV10" i="9"/>
  <c r="DU10" i="9"/>
  <c r="DT10" i="9"/>
  <c r="DS10" i="9"/>
  <c r="DR10" i="9"/>
  <c r="DQ10" i="9"/>
  <c r="DP10" i="9"/>
  <c r="DO10" i="9"/>
  <c r="DN10" i="9"/>
  <c r="DM10" i="9"/>
  <c r="DL10" i="9"/>
  <c r="DK10" i="9"/>
  <c r="DJ10" i="9"/>
  <c r="DI10" i="9"/>
  <c r="DH10" i="9"/>
  <c r="DG10" i="9"/>
  <c r="DF10" i="9"/>
  <c r="DE10" i="9"/>
  <c r="DD10" i="9"/>
  <c r="DC10" i="9"/>
  <c r="DB10" i="9"/>
  <c r="DA10" i="9"/>
  <c r="CZ10" i="9"/>
  <c r="CY10" i="9"/>
  <c r="CX10" i="9"/>
  <c r="CW10" i="9"/>
  <c r="CV10" i="9"/>
  <c r="CU10" i="9"/>
  <c r="CT10" i="9"/>
  <c r="CS10" i="9"/>
  <c r="CR10" i="9"/>
  <c r="CQ10" i="9"/>
  <c r="CP10" i="9"/>
  <c r="CO10" i="9"/>
  <c r="CN10" i="9"/>
  <c r="CM10" i="9"/>
  <c r="CL10" i="9"/>
  <c r="CK10" i="9"/>
  <c r="CJ10" i="9"/>
  <c r="CI10" i="9"/>
  <c r="CH10" i="9"/>
  <c r="CG10" i="9"/>
  <c r="CF10" i="9"/>
  <c r="CE10" i="9"/>
  <c r="CD10" i="9"/>
  <c r="CC10" i="9"/>
  <c r="CB10" i="9"/>
  <c r="CA10" i="9"/>
  <c r="BZ10" i="9"/>
  <c r="BY10" i="9"/>
  <c r="BX10" i="9"/>
  <c r="BW10" i="9"/>
  <c r="BV10" i="9"/>
  <c r="BU10" i="9"/>
  <c r="BT10" i="9"/>
  <c r="BS10" i="9"/>
  <c r="BR10" i="9"/>
  <c r="BQ10" i="9"/>
  <c r="BP10" i="9"/>
  <c r="BO10" i="9"/>
  <c r="BN10" i="9"/>
  <c r="BM10" i="9"/>
  <c r="BL10" i="9"/>
  <c r="BK10" i="9"/>
  <c r="BJ10" i="9"/>
  <c r="BI10" i="9"/>
  <c r="BH10" i="9"/>
  <c r="BG10" i="9"/>
  <c r="BF10" i="9"/>
  <c r="BE10" i="9"/>
  <c r="BD10" i="9"/>
  <c r="BC10" i="9"/>
  <c r="BB10" i="9"/>
  <c r="BA10" i="9"/>
  <c r="AZ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V10" i="9"/>
  <c r="U10" i="9"/>
  <c r="T10" i="9"/>
  <c r="S10" i="9"/>
  <c r="R10" i="9"/>
  <c r="Q10" i="9"/>
  <c r="P10" i="9"/>
  <c r="O10" i="9"/>
  <c r="N10" i="9"/>
  <c r="M10" i="9"/>
  <c r="L10" i="9"/>
  <c r="K10" i="9"/>
  <c r="J10" i="9"/>
  <c r="I10" i="9"/>
  <c r="H10" i="9"/>
  <c r="EX9" i="9"/>
  <c r="EX17" i="9" s="1"/>
  <c r="EW9" i="9"/>
  <c r="EW17" i="9" s="1"/>
  <c r="EV9" i="9"/>
  <c r="EV17" i="9" s="1"/>
  <c r="EU9" i="9"/>
  <c r="EU17" i="9" s="1"/>
  <c r="ET9" i="9"/>
  <c r="ET17" i="9" s="1"/>
  <c r="ES9" i="9"/>
  <c r="ES17" i="9" s="1"/>
  <c r="ER9" i="9"/>
  <c r="ER17" i="9" s="1"/>
  <c r="EQ9" i="9"/>
  <c r="EQ17" i="9" s="1"/>
  <c r="EP9" i="9"/>
  <c r="EP17" i="9" s="1"/>
  <c r="EO9" i="9"/>
  <c r="EO17" i="9" s="1"/>
  <c r="EN9" i="9"/>
  <c r="EN17" i="9" s="1"/>
  <c r="EM9" i="9"/>
  <c r="EM17" i="9" s="1"/>
  <c r="EL9" i="9"/>
  <c r="EL17" i="9" s="1"/>
  <c r="EK9" i="9"/>
  <c r="EK17" i="9" s="1"/>
  <c r="EJ9" i="9"/>
  <c r="EJ17" i="9" s="1"/>
  <c r="EI9" i="9"/>
  <c r="EI17" i="9" s="1"/>
  <c r="EH9" i="9"/>
  <c r="EH17" i="9" s="1"/>
  <c r="EG9" i="9"/>
  <c r="EG17" i="9" s="1"/>
  <c r="EF9" i="9"/>
  <c r="EF17" i="9" s="1"/>
  <c r="EE9" i="9"/>
  <c r="EE17" i="9" s="1"/>
  <c r="ED9" i="9"/>
  <c r="ED17" i="9" s="1"/>
  <c r="EC9" i="9"/>
  <c r="EC17" i="9" s="1"/>
  <c r="EB9" i="9"/>
  <c r="EB17" i="9" s="1"/>
  <c r="EA9" i="9"/>
  <c r="EA17" i="9" s="1"/>
  <c r="DZ9" i="9"/>
  <c r="DZ17" i="9" s="1"/>
  <c r="DY9" i="9"/>
  <c r="DY17" i="9" s="1"/>
  <c r="DX9" i="9"/>
  <c r="DX17" i="9" s="1"/>
  <c r="DW9" i="9"/>
  <c r="DW17" i="9" s="1"/>
  <c r="DV9" i="9"/>
  <c r="DV17" i="9" s="1"/>
  <c r="DU9" i="9"/>
  <c r="DU17" i="9" s="1"/>
  <c r="DT9" i="9"/>
  <c r="DT17" i="9" s="1"/>
  <c r="DS9" i="9"/>
  <c r="DS17" i="9" s="1"/>
  <c r="DR9" i="9"/>
  <c r="DR17" i="9" s="1"/>
  <c r="DQ9" i="9"/>
  <c r="DQ17" i="9" s="1"/>
  <c r="DP9" i="9"/>
  <c r="DP17" i="9" s="1"/>
  <c r="DO9" i="9"/>
  <c r="DO17" i="9" s="1"/>
  <c r="DN9" i="9"/>
  <c r="DN17" i="9" s="1"/>
  <c r="DM9" i="9"/>
  <c r="DM17" i="9" s="1"/>
  <c r="DL9" i="9"/>
  <c r="DL17" i="9" s="1"/>
  <c r="DK9" i="9"/>
  <c r="DK17" i="9" s="1"/>
  <c r="DJ9" i="9"/>
  <c r="DJ17" i="9" s="1"/>
  <c r="DI9" i="9"/>
  <c r="DI17" i="9" s="1"/>
  <c r="DH9" i="9"/>
  <c r="DH17" i="9" s="1"/>
  <c r="DG9" i="9"/>
  <c r="DG17" i="9" s="1"/>
  <c r="DF9" i="9"/>
  <c r="DF17" i="9" s="1"/>
  <c r="DE9" i="9"/>
  <c r="DE17" i="9" s="1"/>
  <c r="DD9" i="9"/>
  <c r="DD17" i="9" s="1"/>
  <c r="DC9" i="9"/>
  <c r="DC17" i="9" s="1"/>
  <c r="DB9" i="9"/>
  <c r="DB17" i="9" s="1"/>
  <c r="DA9" i="9"/>
  <c r="DA17" i="9" s="1"/>
  <c r="CZ9" i="9"/>
  <c r="CZ17" i="9" s="1"/>
  <c r="CY9" i="9"/>
  <c r="CY17" i="9" s="1"/>
  <c r="CX9" i="9"/>
  <c r="CX17" i="9" s="1"/>
  <c r="CW9" i="9"/>
  <c r="CW17" i="9" s="1"/>
  <c r="CV9" i="9"/>
  <c r="CV17" i="9" s="1"/>
  <c r="CU9" i="9"/>
  <c r="CU17" i="9" s="1"/>
  <c r="CT9" i="9"/>
  <c r="CT17" i="9" s="1"/>
  <c r="CS9" i="9"/>
  <c r="CS17" i="9" s="1"/>
  <c r="CR9" i="9"/>
  <c r="CR17" i="9" s="1"/>
  <c r="CQ9" i="9"/>
  <c r="CQ17" i="9" s="1"/>
  <c r="CP9" i="9"/>
  <c r="CP17" i="9" s="1"/>
  <c r="CO9" i="9"/>
  <c r="CO17" i="9" s="1"/>
  <c r="CN9" i="9"/>
  <c r="CN17" i="9" s="1"/>
  <c r="CM9" i="9"/>
  <c r="CM17" i="9" s="1"/>
  <c r="CL9" i="9"/>
  <c r="CL17" i="9" s="1"/>
  <c r="CK9" i="9"/>
  <c r="CK17" i="9" s="1"/>
  <c r="CJ9" i="9"/>
  <c r="CJ17" i="9" s="1"/>
  <c r="CI9" i="9"/>
  <c r="CI17" i="9" s="1"/>
  <c r="CH9" i="9"/>
  <c r="CH17" i="9" s="1"/>
  <c r="CG9" i="9"/>
  <c r="CG17" i="9" s="1"/>
  <c r="CF9" i="9"/>
  <c r="CF17" i="9" s="1"/>
  <c r="CE9" i="9"/>
  <c r="CE17" i="9" s="1"/>
  <c r="CD9" i="9"/>
  <c r="CD17" i="9" s="1"/>
  <c r="CC9" i="9"/>
  <c r="CC17" i="9" s="1"/>
  <c r="CB9" i="9"/>
  <c r="CB17" i="9" s="1"/>
  <c r="CA9" i="9"/>
  <c r="CA17" i="9" s="1"/>
  <c r="BZ9" i="9"/>
  <c r="BZ17" i="9" s="1"/>
  <c r="BY9" i="9"/>
  <c r="BY17" i="9" s="1"/>
  <c r="BX9" i="9"/>
  <c r="BX17" i="9" s="1"/>
  <c r="BW9" i="9"/>
  <c r="BW17" i="9" s="1"/>
  <c r="BV9" i="9"/>
  <c r="BV17" i="9" s="1"/>
  <c r="BU9" i="9"/>
  <c r="BU17" i="9" s="1"/>
  <c r="BT9" i="9"/>
  <c r="BT17" i="9" s="1"/>
  <c r="BS9" i="9"/>
  <c r="BS17" i="9" s="1"/>
  <c r="BR9" i="9"/>
  <c r="BR17" i="9" s="1"/>
  <c r="BQ9" i="9"/>
  <c r="BQ17" i="9" s="1"/>
  <c r="BP9" i="9"/>
  <c r="BP17" i="9" s="1"/>
  <c r="BO9" i="9"/>
  <c r="BO17" i="9" s="1"/>
  <c r="BN9" i="9"/>
  <c r="BN17" i="9" s="1"/>
  <c r="BM9" i="9"/>
  <c r="BM17" i="9" s="1"/>
  <c r="BL9" i="9"/>
  <c r="BL17" i="9" s="1"/>
  <c r="BK9" i="9"/>
  <c r="BK17" i="9" s="1"/>
  <c r="BJ9" i="9"/>
  <c r="BJ17" i="9" s="1"/>
  <c r="BI9" i="9"/>
  <c r="BI17" i="9" s="1"/>
  <c r="BH9" i="9"/>
  <c r="BH17" i="9" s="1"/>
  <c r="BG9" i="9"/>
  <c r="BG17" i="9" s="1"/>
  <c r="BF9" i="9"/>
  <c r="BF17" i="9" s="1"/>
  <c r="BE9" i="9"/>
  <c r="BE17" i="9" s="1"/>
  <c r="BD9" i="9"/>
  <c r="BD17" i="9" s="1"/>
  <c r="BC9" i="9"/>
  <c r="BC17" i="9" s="1"/>
  <c r="BB9" i="9"/>
  <c r="BB17" i="9" s="1"/>
  <c r="BA9" i="9"/>
  <c r="BA17" i="9" s="1"/>
  <c r="AZ9" i="9"/>
  <c r="AZ17" i="9" s="1"/>
  <c r="AY9" i="9"/>
  <c r="AY17" i="9" s="1"/>
  <c r="AX9" i="9"/>
  <c r="AX17" i="9" s="1"/>
  <c r="AW9" i="9"/>
  <c r="AW17" i="9" s="1"/>
  <c r="AV9" i="9"/>
  <c r="AV17" i="9" s="1"/>
  <c r="AU9" i="9"/>
  <c r="AU17" i="9" s="1"/>
  <c r="AT9" i="9"/>
  <c r="AT17" i="9" s="1"/>
  <c r="AS9" i="9"/>
  <c r="AS17" i="9" s="1"/>
  <c r="AR9" i="9"/>
  <c r="AR17" i="9" s="1"/>
  <c r="AQ9" i="9"/>
  <c r="AQ17" i="9" s="1"/>
  <c r="AP9" i="9"/>
  <c r="AP17" i="9" s="1"/>
  <c r="AO9" i="9"/>
  <c r="AO17" i="9" s="1"/>
  <c r="AN9" i="9"/>
  <c r="AN17" i="9" s="1"/>
  <c r="AM9" i="9"/>
  <c r="AM17" i="9" s="1"/>
  <c r="AL9" i="9"/>
  <c r="AL17" i="9" s="1"/>
  <c r="AK9" i="9"/>
  <c r="AK17" i="9" s="1"/>
  <c r="AJ9" i="9"/>
  <c r="AJ17" i="9" s="1"/>
  <c r="AI9" i="9"/>
  <c r="AI17" i="9" s="1"/>
  <c r="AH9" i="9"/>
  <c r="AH17" i="9" s="1"/>
  <c r="AG9" i="9"/>
  <c r="AG17" i="9" s="1"/>
  <c r="AF9" i="9"/>
  <c r="AF17" i="9" s="1"/>
  <c r="AE9" i="9"/>
  <c r="AE17" i="9" s="1"/>
  <c r="AD9" i="9"/>
  <c r="AD17" i="9" s="1"/>
  <c r="AC9" i="9"/>
  <c r="AC17" i="9" s="1"/>
  <c r="AB9" i="9"/>
  <c r="AB17" i="9" s="1"/>
  <c r="AA9" i="9"/>
  <c r="AA17" i="9" s="1"/>
  <c r="Z9" i="9"/>
  <c r="Z17" i="9" s="1"/>
  <c r="Y9" i="9"/>
  <c r="Y17" i="9" s="1"/>
  <c r="X9" i="9"/>
  <c r="X17" i="9" s="1"/>
  <c r="W9" i="9"/>
  <c r="W17" i="9" s="1"/>
  <c r="V9" i="9"/>
  <c r="V17" i="9" s="1"/>
  <c r="U9" i="9"/>
  <c r="U17" i="9" s="1"/>
  <c r="T9" i="9"/>
  <c r="T17" i="9" s="1"/>
  <c r="S9" i="9"/>
  <c r="S17" i="9" s="1"/>
  <c r="R9" i="9"/>
  <c r="R17" i="9" s="1"/>
  <c r="Q9" i="9"/>
  <c r="Q17" i="9" s="1"/>
  <c r="P9" i="9"/>
  <c r="P17" i="9" s="1"/>
  <c r="O9" i="9"/>
  <c r="O17" i="9" s="1"/>
  <c r="N9" i="9"/>
  <c r="N17" i="9" s="1"/>
  <c r="M9" i="9"/>
  <c r="M17" i="9" s="1"/>
  <c r="L9" i="9"/>
  <c r="L17" i="9" s="1"/>
  <c r="K9" i="9"/>
  <c r="K17" i="9" s="1"/>
  <c r="J9" i="9"/>
  <c r="J17" i="9" s="1"/>
  <c r="I9" i="9"/>
  <c r="I17" i="9" s="1"/>
  <c r="H9" i="9"/>
  <c r="H17" i="9" s="1"/>
  <c r="AO8" i="9"/>
  <c r="C15" i="11"/>
  <c r="A15" i="11"/>
  <c r="SK11" i="11"/>
  <c r="SJ11" i="11"/>
  <c r="SI11" i="11"/>
  <c r="SH11" i="11"/>
  <c r="SG11" i="11"/>
  <c r="SF11" i="11"/>
  <c r="SE11" i="11"/>
  <c r="SD11" i="11"/>
  <c r="SC11" i="11"/>
  <c r="SB11" i="11"/>
  <c r="SA11" i="11"/>
  <c r="RZ11" i="11"/>
  <c r="RY11" i="11"/>
  <c r="RX11" i="11"/>
  <c r="RW11" i="11"/>
  <c r="RV11" i="11"/>
  <c r="RU11" i="11"/>
  <c r="RT11" i="11"/>
  <c r="RS11" i="11"/>
  <c r="RR11" i="11"/>
  <c r="RQ11" i="11"/>
  <c r="RP11" i="11"/>
  <c r="RO11" i="11"/>
  <c r="RN11" i="11"/>
  <c r="RM11" i="11"/>
  <c r="RL11" i="11"/>
  <c r="RK11" i="11"/>
  <c r="RJ11" i="11"/>
  <c r="RI11" i="11"/>
  <c r="RH11" i="11"/>
  <c r="RG11" i="11"/>
  <c r="RF11" i="11"/>
  <c r="RE11" i="11"/>
  <c r="RD11" i="11"/>
  <c r="RC11" i="11"/>
  <c r="RB11" i="11"/>
  <c r="RA11" i="11"/>
  <c r="QZ11" i="11"/>
  <c r="QY11" i="11"/>
  <c r="QX11" i="11"/>
  <c r="QW11" i="11"/>
  <c r="QV11" i="11"/>
  <c r="QU11" i="11"/>
  <c r="QT11" i="11"/>
  <c r="QS11" i="11"/>
  <c r="QR11" i="11"/>
  <c r="QQ11" i="11"/>
  <c r="QP11" i="11"/>
  <c r="QO11" i="11"/>
  <c r="QN11" i="11"/>
  <c r="QM11" i="11"/>
  <c r="QL11" i="11"/>
  <c r="QK11" i="11"/>
  <c r="QJ11" i="11"/>
  <c r="QI11" i="11"/>
  <c r="QH11" i="11"/>
  <c r="QG11" i="11"/>
  <c r="QF11" i="11"/>
  <c r="QE11" i="11"/>
  <c r="QD11" i="11"/>
  <c r="QC11" i="11"/>
  <c r="QB11" i="11"/>
  <c r="QA11" i="11"/>
  <c r="PZ11" i="11"/>
  <c r="PY11" i="11"/>
  <c r="PX11" i="11"/>
  <c r="PW11" i="11"/>
  <c r="PV11" i="11"/>
  <c r="PU11" i="11"/>
  <c r="PT11" i="11"/>
  <c r="PS11" i="11"/>
  <c r="PR11" i="11"/>
  <c r="PQ11" i="11"/>
  <c r="PP11" i="11"/>
  <c r="PO11" i="11"/>
  <c r="PN11" i="11"/>
  <c r="PM11" i="11"/>
  <c r="PL11" i="11"/>
  <c r="PK11" i="11"/>
  <c r="PJ11" i="11"/>
  <c r="PI11" i="11"/>
  <c r="PH11" i="11"/>
  <c r="PG11" i="11"/>
  <c r="PF11" i="11"/>
  <c r="PE11" i="11"/>
  <c r="PD11" i="11"/>
  <c r="PC11" i="11"/>
  <c r="PB11" i="11"/>
  <c r="PA11" i="11"/>
  <c r="OZ11" i="11"/>
  <c r="OY11" i="11"/>
  <c r="OX11" i="11"/>
  <c r="OW11" i="11"/>
  <c r="OV11" i="11"/>
  <c r="OU11" i="11"/>
  <c r="OT11" i="11"/>
  <c r="OS11" i="11"/>
  <c r="OR11" i="11"/>
  <c r="OQ11" i="11"/>
  <c r="OP11" i="11"/>
  <c r="OO11" i="11"/>
  <c r="ON11" i="11"/>
  <c r="OM11" i="11"/>
  <c r="OL11" i="11"/>
  <c r="OK11" i="11"/>
  <c r="OJ11" i="11"/>
  <c r="OI11" i="11"/>
  <c r="OH11" i="11"/>
  <c r="OG11" i="11"/>
  <c r="OF11" i="11"/>
  <c r="OE11" i="11"/>
  <c r="OD11" i="11"/>
  <c r="OC11" i="11"/>
  <c r="OB11" i="11"/>
  <c r="OA11" i="11"/>
  <c r="NZ11" i="11"/>
  <c r="NY11" i="11"/>
  <c r="NX11" i="11"/>
  <c r="NW11" i="11"/>
  <c r="NV11" i="11"/>
  <c r="NU11" i="11"/>
  <c r="NT11" i="11"/>
  <c r="NS11" i="11"/>
  <c r="NR11" i="11"/>
  <c r="NQ11" i="11"/>
  <c r="NP11" i="11"/>
  <c r="NO11" i="11"/>
  <c r="NN11" i="11"/>
  <c r="NM11" i="11"/>
  <c r="NL11" i="11"/>
  <c r="NK11" i="11"/>
  <c r="NJ11" i="11"/>
  <c r="NI11" i="11"/>
  <c r="NH11" i="11"/>
  <c r="NG11" i="11"/>
  <c r="NF11" i="11"/>
  <c r="NE11" i="11"/>
  <c r="ND11" i="11"/>
  <c r="NC11" i="11"/>
  <c r="NB11" i="11"/>
  <c r="NA11" i="11"/>
  <c r="MZ11" i="11"/>
  <c r="MY11" i="11"/>
  <c r="MX11" i="11"/>
  <c r="MW11" i="11"/>
  <c r="MV11" i="11"/>
  <c r="MU11" i="11"/>
  <c r="MT11" i="11"/>
  <c r="MS11" i="11"/>
  <c r="MR11" i="11"/>
  <c r="MQ11" i="11"/>
  <c r="MP11" i="11"/>
  <c r="MO11" i="11"/>
  <c r="MN11" i="11"/>
  <c r="MM11" i="11"/>
  <c r="ML11" i="11"/>
  <c r="MK11" i="11"/>
  <c r="MJ11" i="11"/>
  <c r="MI11" i="11"/>
  <c r="MH11" i="11"/>
  <c r="MG11" i="11"/>
  <c r="MF11" i="11"/>
  <c r="ME11" i="11"/>
  <c r="MD11" i="11"/>
  <c r="MC11" i="11"/>
  <c r="MB11" i="11"/>
  <c r="MA11" i="11"/>
  <c r="LZ11" i="11"/>
  <c r="LY11" i="11"/>
  <c r="LX11" i="11"/>
  <c r="LW11" i="11"/>
  <c r="LV11" i="11"/>
  <c r="LU11" i="11"/>
  <c r="LT11" i="11"/>
  <c r="LS11" i="11"/>
  <c r="LR11" i="11"/>
  <c r="LQ11" i="11"/>
  <c r="LP11" i="11"/>
  <c r="LO11" i="11"/>
  <c r="LN11" i="11"/>
  <c r="LM11" i="11"/>
  <c r="LL11" i="11"/>
  <c r="LK11" i="11"/>
  <c r="LJ11" i="11"/>
  <c r="LI11" i="11"/>
  <c r="LH11" i="11"/>
  <c r="LG11" i="11"/>
  <c r="LF11" i="11"/>
  <c r="LE11" i="11"/>
  <c r="LD11" i="11"/>
  <c r="LC11" i="11"/>
  <c r="LB11" i="11"/>
  <c r="LA11" i="11"/>
  <c r="KZ11" i="11"/>
  <c r="KY11" i="11"/>
  <c r="KX11" i="11"/>
  <c r="KW11" i="11"/>
  <c r="KV11" i="11"/>
  <c r="KU11" i="11"/>
  <c r="KT11" i="11"/>
  <c r="KS11" i="11"/>
  <c r="KR11" i="11"/>
  <c r="KQ11" i="11"/>
  <c r="KP11" i="11"/>
  <c r="KO11" i="11"/>
  <c r="KN11" i="11"/>
  <c r="KM11" i="11"/>
  <c r="KL11" i="11"/>
  <c r="KK11" i="11"/>
  <c r="KJ11" i="11"/>
  <c r="KI11" i="11"/>
  <c r="KH11" i="11"/>
  <c r="KG11" i="11"/>
  <c r="KF11" i="11"/>
  <c r="KE11" i="11"/>
  <c r="KD11" i="11"/>
  <c r="KC11" i="11"/>
  <c r="KB11" i="11"/>
  <c r="KA11" i="11"/>
  <c r="JZ11" i="11"/>
  <c r="JY11" i="11"/>
  <c r="JX11" i="11"/>
  <c r="JW11" i="11"/>
  <c r="JV11" i="11"/>
  <c r="JU11" i="11"/>
  <c r="JT11" i="11"/>
  <c r="JS11" i="11"/>
  <c r="JR11" i="11"/>
  <c r="JQ11" i="11"/>
  <c r="JQ15" i="11" s="1"/>
  <c r="JP11" i="11"/>
  <c r="JP15" i="11" s="1"/>
  <c r="JO11" i="11"/>
  <c r="JO15" i="11" s="1"/>
  <c r="JN11" i="11"/>
  <c r="JN15" i="11" s="1"/>
  <c r="JM11" i="11"/>
  <c r="JM15" i="11" s="1"/>
  <c r="JL11" i="11"/>
  <c r="JL15" i="11" s="1"/>
  <c r="JK11" i="11"/>
  <c r="JK15" i="11" s="1"/>
  <c r="JJ11" i="11"/>
  <c r="JJ15" i="11" s="1"/>
  <c r="JI11" i="11"/>
  <c r="JI15" i="11" s="1"/>
  <c r="JH11" i="11"/>
  <c r="JH15" i="11" s="1"/>
  <c r="JG11" i="11"/>
  <c r="JG15" i="11" s="1"/>
  <c r="JF11" i="11"/>
  <c r="JF15" i="11" s="1"/>
  <c r="JE11" i="11"/>
  <c r="JE15" i="11" s="1"/>
  <c r="JD11" i="11"/>
  <c r="JD15" i="11" s="1"/>
  <c r="JC11" i="11"/>
  <c r="JC15" i="11" s="1"/>
  <c r="JB11" i="11"/>
  <c r="JB15" i="11" s="1"/>
  <c r="JA11" i="11"/>
  <c r="JA15" i="11" s="1"/>
  <c r="IZ11" i="11"/>
  <c r="IZ15" i="11" s="1"/>
  <c r="IY11" i="11"/>
  <c r="IY15" i="11" s="1"/>
  <c r="IX11" i="11"/>
  <c r="IX15" i="11" s="1"/>
  <c r="IW11" i="11"/>
  <c r="IW15" i="11" s="1"/>
  <c r="IV11" i="11"/>
  <c r="IV15" i="11" s="1"/>
  <c r="IU11" i="11"/>
  <c r="IU15" i="11" s="1"/>
  <c r="IT11" i="11"/>
  <c r="IT15" i="11" s="1"/>
  <c r="IS11" i="11"/>
  <c r="IS15" i="11" s="1"/>
  <c r="IR11" i="11"/>
  <c r="IR15" i="11" s="1"/>
  <c r="IQ11" i="11"/>
  <c r="IQ15" i="11" s="1"/>
  <c r="IP11" i="11"/>
  <c r="IP15" i="11" s="1"/>
  <c r="IO11" i="11"/>
  <c r="IO15" i="11" s="1"/>
  <c r="IN11" i="11"/>
  <c r="IN15" i="11" s="1"/>
  <c r="IM11" i="11"/>
  <c r="IM15" i="11" s="1"/>
  <c r="IL11" i="11"/>
  <c r="IL15" i="11" s="1"/>
  <c r="IK11" i="11"/>
  <c r="IK15" i="11" s="1"/>
  <c r="IJ11" i="11"/>
  <c r="IJ15" i="11" s="1"/>
  <c r="II11" i="11"/>
  <c r="II15" i="11" s="1"/>
  <c r="IH11" i="11"/>
  <c r="IH15" i="11" s="1"/>
  <c r="IG11" i="11"/>
  <c r="IG15" i="11" s="1"/>
  <c r="IF11" i="11"/>
  <c r="IF15" i="11" s="1"/>
  <c r="IE11" i="11"/>
  <c r="IE15" i="11" s="1"/>
  <c r="ID11" i="11"/>
  <c r="ID15" i="11" s="1"/>
  <c r="IC11" i="11"/>
  <c r="IC15" i="11" s="1"/>
  <c r="IB11" i="11"/>
  <c r="IB15" i="11" s="1"/>
  <c r="IA11" i="11"/>
  <c r="IA15" i="11" s="1"/>
  <c r="HZ11" i="11"/>
  <c r="HZ15" i="11" s="1"/>
  <c r="HY11" i="11"/>
  <c r="HY15" i="11" s="1"/>
  <c r="HX11" i="11"/>
  <c r="HX15" i="11" s="1"/>
  <c r="HW11" i="11"/>
  <c r="HW15" i="11" s="1"/>
  <c r="HV11" i="11"/>
  <c r="HV15" i="11" s="1"/>
  <c r="HU11" i="11"/>
  <c r="HU15" i="11" s="1"/>
  <c r="HT11" i="11"/>
  <c r="HT15" i="11" s="1"/>
  <c r="HS11" i="11"/>
  <c r="HS15" i="11" s="1"/>
  <c r="HR11" i="11"/>
  <c r="HR15" i="11" s="1"/>
  <c r="HQ11" i="11"/>
  <c r="HQ15" i="11" s="1"/>
  <c r="HP11" i="11"/>
  <c r="HP15" i="11" s="1"/>
  <c r="HO11" i="11"/>
  <c r="HO15" i="11" s="1"/>
  <c r="HN11" i="11"/>
  <c r="HN15" i="11" s="1"/>
  <c r="HM11" i="11"/>
  <c r="HM15" i="11" s="1"/>
  <c r="HL11" i="11"/>
  <c r="HL15" i="11" s="1"/>
  <c r="HK11" i="11"/>
  <c r="HK15" i="11" s="1"/>
  <c r="HJ11" i="11"/>
  <c r="HJ15" i="11" s="1"/>
  <c r="HI11" i="11"/>
  <c r="HI15" i="11" s="1"/>
  <c r="HH11" i="11"/>
  <c r="HH15" i="11" s="1"/>
  <c r="HG11" i="11"/>
  <c r="HG15" i="11" s="1"/>
  <c r="HF11" i="11"/>
  <c r="HF15" i="11" s="1"/>
  <c r="HE11" i="11"/>
  <c r="HE15" i="11" s="1"/>
  <c r="HD11" i="11"/>
  <c r="HD15" i="11" s="1"/>
  <c r="HC11" i="11"/>
  <c r="HC15" i="11" s="1"/>
  <c r="HB11" i="11"/>
  <c r="HB15" i="11" s="1"/>
  <c r="HA11" i="11"/>
  <c r="HA15" i="11" s="1"/>
  <c r="GZ11" i="11"/>
  <c r="GZ15" i="11" s="1"/>
  <c r="GY11" i="11"/>
  <c r="GY15" i="11" s="1"/>
  <c r="GX11" i="11"/>
  <c r="GX15" i="11" s="1"/>
  <c r="GW11" i="11"/>
  <c r="GW15" i="11" s="1"/>
  <c r="GV11" i="11"/>
  <c r="GV15" i="11" s="1"/>
  <c r="GU11" i="11"/>
  <c r="GU15" i="11" s="1"/>
  <c r="GT11" i="11"/>
  <c r="GT15" i="11" s="1"/>
  <c r="GS11" i="11"/>
  <c r="GS15" i="11" s="1"/>
  <c r="GR11" i="11"/>
  <c r="GR15" i="11" s="1"/>
  <c r="GQ11" i="11"/>
  <c r="GQ15" i="11" s="1"/>
  <c r="GP11" i="11"/>
  <c r="GP15" i="11" s="1"/>
  <c r="GO11" i="11"/>
  <c r="GO15" i="11" s="1"/>
  <c r="GN11" i="11"/>
  <c r="GN15" i="11" s="1"/>
  <c r="GM11" i="11"/>
  <c r="GM15" i="11" s="1"/>
  <c r="GL11" i="11"/>
  <c r="GL15" i="11" s="1"/>
  <c r="GK11" i="11"/>
  <c r="GK15" i="11" s="1"/>
  <c r="GJ11" i="11"/>
  <c r="GJ15" i="11" s="1"/>
  <c r="GI11" i="11"/>
  <c r="GI15" i="11" s="1"/>
  <c r="GH11" i="11"/>
  <c r="GH15" i="11" s="1"/>
  <c r="GG11" i="11"/>
  <c r="GG15" i="11" s="1"/>
  <c r="GF11" i="11"/>
  <c r="GF15" i="11" s="1"/>
  <c r="GE11" i="11"/>
  <c r="GE15" i="11" s="1"/>
  <c r="GD11" i="11"/>
  <c r="GD15" i="11" s="1"/>
  <c r="GC11" i="11"/>
  <c r="GC15" i="11" s="1"/>
  <c r="GB11" i="11"/>
  <c r="GB15" i="11" s="1"/>
  <c r="GA11" i="11"/>
  <c r="GA15" i="11" s="1"/>
  <c r="FZ11" i="11"/>
  <c r="FZ15" i="11" s="1"/>
  <c r="FY11" i="11"/>
  <c r="FY15" i="11" s="1"/>
  <c r="FX11" i="11"/>
  <c r="FX15" i="11" s="1"/>
  <c r="FW11" i="11"/>
  <c r="FW15" i="11" s="1"/>
  <c r="FV11" i="11"/>
  <c r="FV15" i="11" s="1"/>
  <c r="FU11" i="11"/>
  <c r="FU15" i="11" s="1"/>
  <c r="FT11" i="11"/>
  <c r="FT15" i="11" s="1"/>
  <c r="FS11" i="11"/>
  <c r="FS15" i="11" s="1"/>
  <c r="FR11" i="11"/>
  <c r="FR15" i="11" s="1"/>
  <c r="FQ11" i="11"/>
  <c r="FQ15" i="11" s="1"/>
  <c r="FP11" i="11"/>
  <c r="FP15" i="11" s="1"/>
  <c r="FO11" i="11"/>
  <c r="FO15" i="11" s="1"/>
  <c r="FN11" i="11"/>
  <c r="FN15" i="11" s="1"/>
  <c r="FM11" i="11"/>
  <c r="FM15" i="11" s="1"/>
  <c r="FL11" i="11"/>
  <c r="FL15" i="11" s="1"/>
  <c r="FK11" i="11"/>
  <c r="FK15" i="11" s="1"/>
  <c r="FJ11" i="11"/>
  <c r="FJ15" i="11" s="1"/>
  <c r="FI11" i="11"/>
  <c r="FI15" i="11" s="1"/>
  <c r="FH11" i="11"/>
  <c r="FH15" i="11" s="1"/>
  <c r="FG11" i="11"/>
  <c r="FG15" i="11" s="1"/>
  <c r="FF11" i="11"/>
  <c r="FF15" i="11" s="1"/>
  <c r="FE11" i="11"/>
  <c r="FE15" i="11" s="1"/>
  <c r="FD11" i="11"/>
  <c r="FD15" i="11" s="1"/>
  <c r="FC11" i="11"/>
  <c r="FC15" i="11" s="1"/>
  <c r="FB11" i="11"/>
  <c r="FB15" i="11" s="1"/>
  <c r="FA11" i="11"/>
  <c r="FA15" i="11" s="1"/>
  <c r="EZ11" i="11"/>
  <c r="EZ15" i="11" s="1"/>
  <c r="EY11" i="11"/>
  <c r="EY15" i="11" s="1"/>
  <c r="EX11" i="11"/>
  <c r="EX15" i="11" s="1"/>
  <c r="EW11" i="11"/>
  <c r="EW15" i="11" s="1"/>
  <c r="EV11" i="11"/>
  <c r="EV15" i="11" s="1"/>
  <c r="EU11" i="11"/>
  <c r="EU15" i="11" s="1"/>
  <c r="ET11" i="11"/>
  <c r="ET15" i="11" s="1"/>
  <c r="ES11" i="11"/>
  <c r="ES15" i="11" s="1"/>
  <c r="ER11" i="11"/>
  <c r="ER15" i="11" s="1"/>
  <c r="EQ11" i="11"/>
  <c r="EQ15" i="11" s="1"/>
  <c r="EP11" i="11"/>
  <c r="EP15" i="11" s="1"/>
  <c r="EO11" i="11"/>
  <c r="EO15" i="11" s="1"/>
  <c r="EN11" i="11"/>
  <c r="EN15" i="11" s="1"/>
  <c r="EM11" i="11"/>
  <c r="EM15" i="11" s="1"/>
  <c r="EL11" i="11"/>
  <c r="EL15" i="11" s="1"/>
  <c r="EK11" i="11"/>
  <c r="EK15" i="11" s="1"/>
  <c r="EJ11" i="11"/>
  <c r="EJ15" i="11" s="1"/>
  <c r="EI11" i="11"/>
  <c r="EI15" i="11" s="1"/>
  <c r="EH11" i="11"/>
  <c r="EH15" i="11" s="1"/>
  <c r="EG11" i="11"/>
  <c r="EG15" i="11" s="1"/>
  <c r="EF11" i="11"/>
  <c r="EF15" i="11" s="1"/>
  <c r="EE11" i="11"/>
  <c r="EE15" i="11" s="1"/>
  <c r="ED11" i="11"/>
  <c r="ED15" i="11" s="1"/>
  <c r="EC11" i="11"/>
  <c r="EC15" i="11" s="1"/>
  <c r="EB11" i="11"/>
  <c r="EB15" i="11" s="1"/>
  <c r="EA11" i="11"/>
  <c r="EA15" i="11" s="1"/>
  <c r="DZ11" i="11"/>
  <c r="DZ15" i="11" s="1"/>
  <c r="DY11" i="11"/>
  <c r="DY15" i="11" s="1"/>
  <c r="DX11" i="11"/>
  <c r="DX15" i="11" s="1"/>
  <c r="DW11" i="11"/>
  <c r="DW15" i="11" s="1"/>
  <c r="DV11" i="11"/>
  <c r="DV15" i="11" s="1"/>
  <c r="DU11" i="11"/>
  <c r="DU15" i="11" s="1"/>
  <c r="DT11" i="11"/>
  <c r="DT15" i="11" s="1"/>
  <c r="DS11" i="11"/>
  <c r="DS15" i="11" s="1"/>
  <c r="DR11" i="11"/>
  <c r="DR15" i="11" s="1"/>
  <c r="DQ11" i="11"/>
  <c r="DQ15" i="11" s="1"/>
  <c r="DP11" i="11"/>
  <c r="DP15" i="11" s="1"/>
  <c r="DO11" i="11"/>
  <c r="DO15" i="11" s="1"/>
  <c r="DN11" i="11"/>
  <c r="DN15" i="11" s="1"/>
  <c r="DM11" i="11"/>
  <c r="DM15" i="11" s="1"/>
  <c r="DL11" i="11"/>
  <c r="DL15" i="11" s="1"/>
  <c r="DK11" i="11"/>
  <c r="DK15" i="11" s="1"/>
  <c r="DJ11" i="11"/>
  <c r="DJ15" i="11" s="1"/>
  <c r="DI11" i="11"/>
  <c r="DI15" i="11" s="1"/>
  <c r="DH11" i="11"/>
  <c r="DH15" i="11" s="1"/>
  <c r="DG11" i="11"/>
  <c r="DG15" i="11" s="1"/>
  <c r="DF11" i="11"/>
  <c r="DF15" i="11" s="1"/>
  <c r="DE11" i="11"/>
  <c r="DE15" i="11" s="1"/>
  <c r="DD11" i="11"/>
  <c r="DD15" i="11" s="1"/>
  <c r="DC11" i="11"/>
  <c r="DC15" i="11" s="1"/>
  <c r="DB11" i="11"/>
  <c r="DB15" i="11" s="1"/>
  <c r="DA11" i="11"/>
  <c r="DA15" i="11" s="1"/>
  <c r="CZ11" i="11"/>
  <c r="CZ15" i="11" s="1"/>
  <c r="CY11" i="11"/>
  <c r="CY15" i="11" s="1"/>
  <c r="CX11" i="11"/>
  <c r="CX15" i="11" s="1"/>
  <c r="CW11" i="11"/>
  <c r="CW15" i="11" s="1"/>
  <c r="CV11" i="11"/>
  <c r="CV15" i="11" s="1"/>
  <c r="CU11" i="11"/>
  <c r="CU15" i="11" s="1"/>
  <c r="CT11" i="11"/>
  <c r="CT15" i="11" s="1"/>
  <c r="CS11" i="11"/>
  <c r="CS15" i="11" s="1"/>
  <c r="CR11" i="11"/>
  <c r="CR15" i="11" s="1"/>
  <c r="CQ11" i="11"/>
  <c r="CQ15" i="11" s="1"/>
  <c r="CP11" i="11"/>
  <c r="CP15" i="11" s="1"/>
  <c r="CO11" i="11"/>
  <c r="CO15" i="11" s="1"/>
  <c r="CN11" i="11"/>
  <c r="CN15" i="11" s="1"/>
  <c r="CM11" i="11"/>
  <c r="CM15" i="11" s="1"/>
  <c r="CL11" i="11"/>
  <c r="CL15" i="11" s="1"/>
  <c r="CK11" i="11"/>
  <c r="CK15" i="11" s="1"/>
  <c r="CJ11" i="11"/>
  <c r="CJ15" i="11" s="1"/>
  <c r="CI11" i="11"/>
  <c r="CI15" i="11" s="1"/>
  <c r="CH11" i="11"/>
  <c r="CH15" i="11" s="1"/>
  <c r="CG11" i="11"/>
  <c r="CG15" i="11" s="1"/>
  <c r="CF11" i="11"/>
  <c r="CF15" i="11" s="1"/>
  <c r="CE11" i="11"/>
  <c r="CE15" i="11" s="1"/>
  <c r="CD11" i="11"/>
  <c r="CD15" i="11" s="1"/>
  <c r="CC11" i="11"/>
  <c r="CC15" i="11" s="1"/>
  <c r="CB11" i="11"/>
  <c r="CB15" i="11" s="1"/>
  <c r="CA11" i="11"/>
  <c r="CA15" i="11" s="1"/>
  <c r="BZ11" i="11"/>
  <c r="BZ15" i="11" s="1"/>
  <c r="BY11" i="11"/>
  <c r="BY15" i="11" s="1"/>
  <c r="BX11" i="11"/>
  <c r="BX15" i="11" s="1"/>
  <c r="BW11" i="11"/>
  <c r="BW15" i="11" s="1"/>
  <c r="BV11" i="11"/>
  <c r="BV15" i="11" s="1"/>
  <c r="BU11" i="11"/>
  <c r="BU15" i="11" s="1"/>
  <c r="BT11" i="11"/>
  <c r="BT15" i="11" s="1"/>
  <c r="BS11" i="11"/>
  <c r="BS15" i="11" s="1"/>
  <c r="BR11" i="11"/>
  <c r="BR15" i="11" s="1"/>
  <c r="BQ11" i="11"/>
  <c r="BQ15" i="11" s="1"/>
  <c r="BP11" i="11"/>
  <c r="BP15" i="11" s="1"/>
  <c r="BO11" i="11"/>
  <c r="BO15" i="11" s="1"/>
  <c r="BN11" i="11"/>
  <c r="BN15" i="11" s="1"/>
  <c r="BM11" i="11"/>
  <c r="BM15" i="11" s="1"/>
  <c r="BL11" i="11"/>
  <c r="BL15" i="11" s="1"/>
  <c r="BK11" i="11"/>
  <c r="BK15" i="11" s="1"/>
  <c r="BJ11" i="11"/>
  <c r="BJ15" i="11" s="1"/>
  <c r="BI11" i="11"/>
  <c r="BI15" i="11" s="1"/>
  <c r="BH11" i="11"/>
  <c r="BH15" i="11" s="1"/>
  <c r="BG11" i="11"/>
  <c r="BG15" i="11" s="1"/>
  <c r="BF11" i="11"/>
  <c r="BF15" i="11" s="1"/>
  <c r="BE11" i="11"/>
  <c r="BE15" i="11" s="1"/>
  <c r="BD11" i="11"/>
  <c r="BD15" i="11" s="1"/>
  <c r="BC11" i="11"/>
  <c r="BC15" i="11" s="1"/>
  <c r="BB11" i="11"/>
  <c r="BB15" i="11" s="1"/>
  <c r="BA11" i="11"/>
  <c r="BA15" i="11" s="1"/>
  <c r="AZ11" i="11"/>
  <c r="AZ15" i="11" s="1"/>
  <c r="AY11" i="11"/>
  <c r="AY15" i="11" s="1"/>
  <c r="AX11" i="11"/>
  <c r="AX15" i="11" s="1"/>
  <c r="AW11" i="11"/>
  <c r="AW15" i="11" s="1"/>
  <c r="AV11" i="11"/>
  <c r="AV15" i="11" s="1"/>
  <c r="AU11" i="11"/>
  <c r="AU15" i="11" s="1"/>
  <c r="AT11" i="11"/>
  <c r="AT15" i="11" s="1"/>
  <c r="AS11" i="11"/>
  <c r="AS15" i="11" s="1"/>
  <c r="AR11" i="11"/>
  <c r="AR15" i="11" s="1"/>
  <c r="AQ11" i="11"/>
  <c r="AQ15" i="11" s="1"/>
  <c r="AP11" i="11"/>
  <c r="AP15" i="11" s="1"/>
  <c r="AO11" i="11"/>
  <c r="AO15" i="11" s="1"/>
  <c r="AN11" i="11"/>
  <c r="AN15" i="11" s="1"/>
  <c r="AM11" i="11"/>
  <c r="AM15" i="11" s="1"/>
  <c r="AL11" i="11"/>
  <c r="AL15" i="11" s="1"/>
  <c r="AK11" i="11"/>
  <c r="AK15" i="11" s="1"/>
  <c r="AJ11" i="11"/>
  <c r="AJ15" i="11" s="1"/>
  <c r="AI11" i="11"/>
  <c r="AI15" i="11" s="1"/>
  <c r="AH11" i="11"/>
  <c r="AH15" i="11" s="1"/>
  <c r="AG11" i="11"/>
  <c r="AG15" i="11" s="1"/>
  <c r="AF11" i="11"/>
  <c r="AF15" i="11" s="1"/>
  <c r="AE11" i="11"/>
  <c r="AE15" i="11" s="1"/>
  <c r="AD11" i="11"/>
  <c r="AD15" i="11" s="1"/>
  <c r="AC11" i="11"/>
  <c r="AC15" i="11" s="1"/>
  <c r="AB11" i="11"/>
  <c r="AB15" i="11" s="1"/>
  <c r="AA11" i="11"/>
  <c r="AA15" i="11" s="1"/>
  <c r="Z11" i="11"/>
  <c r="Z15" i="11" s="1"/>
  <c r="Y11" i="11"/>
  <c r="Y15" i="11" s="1"/>
  <c r="X11" i="11"/>
  <c r="X15" i="11" s="1"/>
  <c r="W11" i="11"/>
  <c r="W15" i="11" s="1"/>
  <c r="V11" i="11"/>
  <c r="V15" i="11" s="1"/>
  <c r="U11" i="11"/>
  <c r="U15" i="11" s="1"/>
  <c r="T11" i="11"/>
  <c r="T15" i="11" s="1"/>
  <c r="S11" i="11"/>
  <c r="S15" i="11" s="1"/>
  <c r="R11" i="11"/>
  <c r="R15" i="11" s="1"/>
  <c r="Q11" i="11"/>
  <c r="Q15" i="11" s="1"/>
  <c r="P11" i="11"/>
  <c r="P15" i="11" s="1"/>
  <c r="O11" i="11"/>
  <c r="O15" i="11" s="1"/>
  <c r="N11" i="11"/>
  <c r="N15" i="11" s="1"/>
  <c r="M11" i="11"/>
  <c r="M15" i="11" s="1"/>
  <c r="L11" i="11"/>
  <c r="L15" i="11" s="1"/>
  <c r="K11" i="11"/>
  <c r="K15" i="11" s="1"/>
  <c r="J11" i="11"/>
  <c r="J15" i="11" s="1"/>
  <c r="I11" i="11"/>
  <c r="H11" i="11"/>
  <c r="H15" i="11" s="1"/>
  <c r="B11" i="11"/>
  <c r="SK10" i="11"/>
  <c r="SJ10" i="11"/>
  <c r="SI10" i="11"/>
  <c r="SH10" i="11"/>
  <c r="SG10" i="11"/>
  <c r="SF10" i="11"/>
  <c r="SE10" i="11"/>
  <c r="SD10" i="11"/>
  <c r="SC10" i="11"/>
  <c r="SB10" i="11"/>
  <c r="SA10" i="11"/>
  <c r="RZ10" i="11"/>
  <c r="RY10" i="11"/>
  <c r="RX10" i="11"/>
  <c r="RW10" i="11"/>
  <c r="RV10" i="11"/>
  <c r="RU10" i="11"/>
  <c r="RT10" i="11"/>
  <c r="RS10" i="11"/>
  <c r="RR10" i="11"/>
  <c r="RQ10" i="11"/>
  <c r="RP10" i="11"/>
  <c r="RO10" i="11"/>
  <c r="RN10" i="11"/>
  <c r="RM10" i="11"/>
  <c r="RL10" i="11"/>
  <c r="RK10" i="11"/>
  <c r="RJ10" i="11"/>
  <c r="RI10" i="11"/>
  <c r="RH10" i="11"/>
  <c r="RG10" i="11"/>
  <c r="RF10" i="11"/>
  <c r="RE10" i="11"/>
  <c r="RD10" i="11"/>
  <c r="RC10" i="11"/>
  <c r="RB10" i="11"/>
  <c r="RA10" i="11"/>
  <c r="QZ10" i="11"/>
  <c r="QY10" i="11"/>
  <c r="QX10" i="11"/>
  <c r="QW10" i="11"/>
  <c r="QV10" i="11"/>
  <c r="QU10" i="11"/>
  <c r="QT10" i="11"/>
  <c r="QS10" i="11"/>
  <c r="QR10" i="11"/>
  <c r="QQ10" i="11"/>
  <c r="QP10" i="11"/>
  <c r="QO10" i="11"/>
  <c r="QN10" i="11"/>
  <c r="QM10" i="11"/>
  <c r="QL10" i="11"/>
  <c r="QK10" i="11"/>
  <c r="QJ10" i="11"/>
  <c r="QI10" i="11"/>
  <c r="QH10" i="11"/>
  <c r="QG10" i="11"/>
  <c r="QF10" i="11"/>
  <c r="QE10" i="11"/>
  <c r="QD10" i="11"/>
  <c r="QC10" i="11"/>
  <c r="QB10" i="11"/>
  <c r="QA10" i="11"/>
  <c r="PZ10" i="11"/>
  <c r="PY10" i="11"/>
  <c r="PX10" i="11"/>
  <c r="PW10" i="11"/>
  <c r="PV10" i="11"/>
  <c r="PU10" i="11"/>
  <c r="PT10" i="11"/>
  <c r="PS10" i="11"/>
  <c r="PR10" i="11"/>
  <c r="PQ10" i="11"/>
  <c r="PP10" i="11"/>
  <c r="PO10" i="11"/>
  <c r="PN10" i="11"/>
  <c r="PM10" i="11"/>
  <c r="PL10" i="11"/>
  <c r="PK10" i="11"/>
  <c r="PJ10" i="11"/>
  <c r="PI10" i="11"/>
  <c r="PH10" i="11"/>
  <c r="PG10" i="11"/>
  <c r="PF10" i="11"/>
  <c r="PE10" i="11"/>
  <c r="PD10" i="11"/>
  <c r="PC10" i="11"/>
  <c r="PB10" i="11"/>
  <c r="PA10" i="11"/>
  <c r="OZ10" i="11"/>
  <c r="OY10" i="11"/>
  <c r="OX10" i="11"/>
  <c r="OW10" i="11"/>
  <c r="OV10" i="11"/>
  <c r="OU10" i="11"/>
  <c r="OT10" i="11"/>
  <c r="OS10" i="11"/>
  <c r="OR10" i="11"/>
  <c r="OQ10" i="11"/>
  <c r="OP10" i="11"/>
  <c r="OO10" i="11"/>
  <c r="ON10" i="11"/>
  <c r="OM10" i="11"/>
  <c r="OL10" i="11"/>
  <c r="OK10" i="11"/>
  <c r="OJ10" i="11"/>
  <c r="OI10" i="11"/>
  <c r="OH10" i="11"/>
  <c r="OG10" i="11"/>
  <c r="OF10" i="11"/>
  <c r="OE10" i="11"/>
  <c r="OD10" i="11"/>
  <c r="OC10" i="11"/>
  <c r="OB10" i="11"/>
  <c r="OA10" i="11"/>
  <c r="NZ10" i="11"/>
  <c r="NY10" i="11"/>
  <c r="NX10" i="11"/>
  <c r="NW10" i="11"/>
  <c r="NV10" i="11"/>
  <c r="NU10" i="11"/>
  <c r="NT10" i="11"/>
  <c r="NS10" i="11"/>
  <c r="NR10" i="11"/>
  <c r="NQ10" i="11"/>
  <c r="NP10" i="11"/>
  <c r="NO10" i="11"/>
  <c r="NN10" i="11"/>
  <c r="NM10" i="11"/>
  <c r="NL10" i="11"/>
  <c r="NK10" i="11"/>
  <c r="NJ10" i="11"/>
  <c r="NI10" i="11"/>
  <c r="NH10" i="11"/>
  <c r="NG10" i="11"/>
  <c r="NF10" i="11"/>
  <c r="NE10" i="11"/>
  <c r="ND10" i="11"/>
  <c r="NC10" i="11"/>
  <c r="NB10" i="11"/>
  <c r="NA10" i="11"/>
  <c r="MZ10" i="11"/>
  <c r="MY10" i="11"/>
  <c r="MX10" i="11"/>
  <c r="MW10" i="11"/>
  <c r="MV10" i="11"/>
  <c r="MU10" i="11"/>
  <c r="MT10" i="11"/>
  <c r="MS10" i="11"/>
  <c r="MR10" i="11"/>
  <c r="MQ10" i="11"/>
  <c r="MP10" i="11"/>
  <c r="MO10" i="11"/>
  <c r="MN10" i="11"/>
  <c r="MM10" i="11"/>
  <c r="ML10" i="11"/>
  <c r="MK10" i="11"/>
  <c r="MJ10" i="11"/>
  <c r="MI10" i="11"/>
  <c r="MH10" i="11"/>
  <c r="MG10" i="11"/>
  <c r="MF10" i="11"/>
  <c r="ME10" i="11"/>
  <c r="MD10" i="11"/>
  <c r="MC10" i="11"/>
  <c r="MB10" i="11"/>
  <c r="MA10" i="11"/>
  <c r="LZ10" i="11"/>
  <c r="LY10" i="11"/>
  <c r="LX10" i="11"/>
  <c r="LW10" i="11"/>
  <c r="LV10" i="11"/>
  <c r="LU10" i="11"/>
  <c r="LT10" i="11"/>
  <c r="LS10" i="11"/>
  <c r="LR10" i="11"/>
  <c r="LQ10" i="11"/>
  <c r="LP10" i="11"/>
  <c r="LO10" i="11"/>
  <c r="LN10" i="11"/>
  <c r="LM10" i="11"/>
  <c r="LL10" i="11"/>
  <c r="LK10" i="11"/>
  <c r="LJ10" i="11"/>
  <c r="LI10" i="11"/>
  <c r="LH10" i="11"/>
  <c r="LG10" i="11"/>
  <c r="LF10" i="11"/>
  <c r="LE10" i="11"/>
  <c r="LD10" i="11"/>
  <c r="LC10" i="11"/>
  <c r="LB10" i="11"/>
  <c r="LA10" i="11"/>
  <c r="KZ10" i="11"/>
  <c r="KY10" i="11"/>
  <c r="KX10" i="11"/>
  <c r="KW10" i="11"/>
  <c r="KV10" i="11"/>
  <c r="KU10" i="11"/>
  <c r="KT10" i="11"/>
  <c r="KS10" i="11"/>
  <c r="KR10" i="11"/>
  <c r="KQ10" i="11"/>
  <c r="KP10" i="11"/>
  <c r="KO10" i="11"/>
  <c r="KN10" i="11"/>
  <c r="KM10" i="11"/>
  <c r="KL10" i="11"/>
  <c r="KK10" i="11"/>
  <c r="KJ10" i="11"/>
  <c r="KI10" i="11"/>
  <c r="KH10" i="11"/>
  <c r="KG10" i="11"/>
  <c r="KF10" i="11"/>
  <c r="KE10" i="11"/>
  <c r="KD10" i="11"/>
  <c r="KC10" i="11"/>
  <c r="KB10" i="11"/>
  <c r="KA10" i="11"/>
  <c r="JZ10" i="11"/>
  <c r="JY10" i="11"/>
  <c r="JX10" i="11"/>
  <c r="JW10" i="11"/>
  <c r="JV10" i="11"/>
  <c r="JU10" i="11"/>
  <c r="JT10" i="11"/>
  <c r="JS10" i="11"/>
  <c r="JR10" i="11"/>
  <c r="JQ10" i="11"/>
  <c r="JP10" i="11"/>
  <c r="JO10" i="11"/>
  <c r="JN10" i="11"/>
  <c r="JM10" i="11"/>
  <c r="JL10" i="11"/>
  <c r="JK10" i="11"/>
  <c r="JJ10" i="11"/>
  <c r="JI10" i="11"/>
  <c r="JH10" i="11"/>
  <c r="JG10" i="11"/>
  <c r="JF10" i="11"/>
  <c r="JE10" i="11"/>
  <c r="JD10" i="11"/>
  <c r="JC10" i="11"/>
  <c r="JB10" i="11"/>
  <c r="JA10" i="11"/>
  <c r="IZ10" i="11"/>
  <c r="IY10" i="11"/>
  <c r="IX10" i="11"/>
  <c r="IW10" i="11"/>
  <c r="IV10" i="11"/>
  <c r="IU10" i="11"/>
  <c r="IT10" i="11"/>
  <c r="IS10" i="11"/>
  <c r="IR10" i="11"/>
  <c r="IQ10" i="11"/>
  <c r="IP10" i="11"/>
  <c r="IO10" i="11"/>
  <c r="IN10" i="11"/>
  <c r="IM10" i="11"/>
  <c r="IL10" i="11"/>
  <c r="IK10" i="11"/>
  <c r="IJ10" i="11"/>
  <c r="II10" i="11"/>
  <c r="IH10" i="11"/>
  <c r="IG10" i="11"/>
  <c r="IF10" i="11"/>
  <c r="IE10" i="11"/>
  <c r="ID10" i="11"/>
  <c r="IC10" i="11"/>
  <c r="IB10" i="11"/>
  <c r="IA10" i="11"/>
  <c r="HZ10" i="11"/>
  <c r="HY10" i="11"/>
  <c r="HX10" i="11"/>
  <c r="HW10" i="11"/>
  <c r="HV10" i="11"/>
  <c r="HU10" i="11"/>
  <c r="HT10" i="11"/>
  <c r="HS10" i="11"/>
  <c r="HS14" i="11" s="1"/>
  <c r="HR10" i="11"/>
  <c r="HR14" i="11" s="1"/>
  <c r="HQ10" i="11"/>
  <c r="HQ14" i="11" s="1"/>
  <c r="HP10" i="11"/>
  <c r="HP14" i="11" s="1"/>
  <c r="HO10" i="11"/>
  <c r="HO14" i="11" s="1"/>
  <c r="HN10" i="11"/>
  <c r="HN14" i="11" s="1"/>
  <c r="HM10" i="11"/>
  <c r="HM14" i="11" s="1"/>
  <c r="HL10" i="11"/>
  <c r="HL14" i="11" s="1"/>
  <c r="HK10" i="11"/>
  <c r="HK14" i="11" s="1"/>
  <c r="HJ10" i="11"/>
  <c r="HJ14" i="11" s="1"/>
  <c r="HI10" i="11"/>
  <c r="HI14" i="11" s="1"/>
  <c r="HH10" i="11"/>
  <c r="HH14" i="11" s="1"/>
  <c r="HG10" i="11"/>
  <c r="HG14" i="11" s="1"/>
  <c r="HF10" i="11"/>
  <c r="HF14" i="11" s="1"/>
  <c r="HE10" i="11"/>
  <c r="HE14" i="11" s="1"/>
  <c r="HD10" i="11"/>
  <c r="HD14" i="11" s="1"/>
  <c r="HC10" i="11"/>
  <c r="HC14" i="11" s="1"/>
  <c r="HB10" i="11"/>
  <c r="HB14" i="11" s="1"/>
  <c r="HA10" i="11"/>
  <c r="HA14" i="11" s="1"/>
  <c r="GZ10" i="11"/>
  <c r="GZ14" i="11" s="1"/>
  <c r="GY10" i="11"/>
  <c r="GY14" i="11" s="1"/>
  <c r="GX10" i="11"/>
  <c r="GX14" i="11" s="1"/>
  <c r="GW10" i="11"/>
  <c r="GW14" i="11" s="1"/>
  <c r="GV10" i="11"/>
  <c r="GV14" i="11" s="1"/>
  <c r="GU10" i="11"/>
  <c r="GU14" i="11" s="1"/>
  <c r="GT10" i="11"/>
  <c r="GT14" i="11" s="1"/>
  <c r="GS10" i="11"/>
  <c r="GS14" i="11" s="1"/>
  <c r="GR10" i="11"/>
  <c r="GR14" i="11" s="1"/>
  <c r="GQ10" i="11"/>
  <c r="GQ14" i="11" s="1"/>
  <c r="GP10" i="11"/>
  <c r="GP14" i="11" s="1"/>
  <c r="GO10" i="11"/>
  <c r="GO14" i="11" s="1"/>
  <c r="GN10" i="11"/>
  <c r="GN14" i="11" s="1"/>
  <c r="GM10" i="11"/>
  <c r="GM14" i="11" s="1"/>
  <c r="GL10" i="11"/>
  <c r="GL14" i="11" s="1"/>
  <c r="GK10" i="11"/>
  <c r="GK14" i="11" s="1"/>
  <c r="GJ10" i="11"/>
  <c r="GJ14" i="11" s="1"/>
  <c r="GI10" i="11"/>
  <c r="GI14" i="11" s="1"/>
  <c r="GH10" i="11"/>
  <c r="GH14" i="11" s="1"/>
  <c r="GG10" i="11"/>
  <c r="GG14" i="11" s="1"/>
  <c r="GF10" i="11"/>
  <c r="GF14" i="11" s="1"/>
  <c r="GE10" i="11"/>
  <c r="GE14" i="11" s="1"/>
  <c r="GD10" i="11"/>
  <c r="GD14" i="11" s="1"/>
  <c r="GC10" i="11"/>
  <c r="GC14" i="11" s="1"/>
  <c r="GB10" i="11"/>
  <c r="GB14" i="11" s="1"/>
  <c r="GA10" i="11"/>
  <c r="GA14" i="11" s="1"/>
  <c r="FZ10" i="11"/>
  <c r="FZ14" i="11" s="1"/>
  <c r="FY10" i="11"/>
  <c r="FY14" i="11" s="1"/>
  <c r="FX10" i="11"/>
  <c r="FX14" i="11" s="1"/>
  <c r="FW10" i="11"/>
  <c r="FW14" i="11" s="1"/>
  <c r="FV10" i="11"/>
  <c r="FV14" i="11" s="1"/>
  <c r="FU10" i="11"/>
  <c r="FU14" i="11" s="1"/>
  <c r="FT10" i="11"/>
  <c r="FT14" i="11" s="1"/>
  <c r="FS10" i="11"/>
  <c r="FS14" i="11" s="1"/>
  <c r="FR10" i="11"/>
  <c r="FR14" i="11" s="1"/>
  <c r="FQ10" i="11"/>
  <c r="FQ14" i="11" s="1"/>
  <c r="FP10" i="11"/>
  <c r="FP14" i="11" s="1"/>
  <c r="FO10" i="11"/>
  <c r="FO14" i="11" s="1"/>
  <c r="FN10" i="11"/>
  <c r="FN14" i="11" s="1"/>
  <c r="FM10" i="11"/>
  <c r="FM14" i="11" s="1"/>
  <c r="FL10" i="11"/>
  <c r="FL14" i="11" s="1"/>
  <c r="FK10" i="11"/>
  <c r="FK14" i="11" s="1"/>
  <c r="FJ10" i="11"/>
  <c r="FJ14" i="11" s="1"/>
  <c r="FI10" i="11"/>
  <c r="FI14" i="11" s="1"/>
  <c r="FH10" i="11"/>
  <c r="FH14" i="11" s="1"/>
  <c r="FG10" i="11"/>
  <c r="FG14" i="11" s="1"/>
  <c r="FF10" i="11"/>
  <c r="FF14" i="11" s="1"/>
  <c r="FE10" i="11"/>
  <c r="FE14" i="11" s="1"/>
  <c r="FD10" i="11"/>
  <c r="FD14" i="11" s="1"/>
  <c r="FC10" i="11"/>
  <c r="FC14" i="11" s="1"/>
  <c r="FB10" i="11"/>
  <c r="FB14" i="11" s="1"/>
  <c r="FA10" i="11"/>
  <c r="FA14" i="11" s="1"/>
  <c r="EZ10" i="11"/>
  <c r="EZ14" i="11" s="1"/>
  <c r="EY10" i="11"/>
  <c r="EY14" i="11" s="1"/>
  <c r="EX10" i="11"/>
  <c r="EX14" i="11" s="1"/>
  <c r="EW10" i="11"/>
  <c r="EW14" i="11" s="1"/>
  <c r="EV10" i="11"/>
  <c r="EV14" i="11" s="1"/>
  <c r="EU10" i="11"/>
  <c r="EU14" i="11" s="1"/>
  <c r="ET10" i="11"/>
  <c r="ET14" i="11" s="1"/>
  <c r="ES10" i="11"/>
  <c r="ES14" i="11" s="1"/>
  <c r="ER10" i="11"/>
  <c r="ER14" i="11" s="1"/>
  <c r="EQ10" i="11"/>
  <c r="EQ14" i="11" s="1"/>
  <c r="EP10" i="11"/>
  <c r="EP14" i="11" s="1"/>
  <c r="EO10" i="11"/>
  <c r="EO14" i="11" s="1"/>
  <c r="EN10" i="11"/>
  <c r="EN14" i="11" s="1"/>
  <c r="EM10" i="11"/>
  <c r="EM14" i="11" s="1"/>
  <c r="EL10" i="11"/>
  <c r="EL14" i="11" s="1"/>
  <c r="EK10" i="11"/>
  <c r="EK14" i="11" s="1"/>
  <c r="EJ10" i="11"/>
  <c r="EJ14" i="11" s="1"/>
  <c r="EI10" i="11"/>
  <c r="EI14" i="11" s="1"/>
  <c r="EH10" i="11"/>
  <c r="EH14" i="11" s="1"/>
  <c r="EG10" i="11"/>
  <c r="EG14" i="11" s="1"/>
  <c r="EF10" i="11"/>
  <c r="EF14" i="11" s="1"/>
  <c r="EE10" i="11"/>
  <c r="EE14" i="11" s="1"/>
  <c r="ED10" i="11"/>
  <c r="ED14" i="11" s="1"/>
  <c r="EC10" i="11"/>
  <c r="EC14" i="11" s="1"/>
  <c r="EB10" i="11"/>
  <c r="EB14" i="11" s="1"/>
  <c r="EA10" i="11"/>
  <c r="EA14" i="11" s="1"/>
  <c r="DZ10" i="11"/>
  <c r="DZ14" i="11" s="1"/>
  <c r="DY10" i="11"/>
  <c r="DY14" i="11" s="1"/>
  <c r="DX10" i="11"/>
  <c r="DX14" i="11" s="1"/>
  <c r="DW10" i="11"/>
  <c r="DW14" i="11" s="1"/>
  <c r="DV10" i="11"/>
  <c r="DV14" i="11" s="1"/>
  <c r="DU10" i="11"/>
  <c r="DU14" i="11" s="1"/>
  <c r="DT10" i="11"/>
  <c r="DT14" i="11" s="1"/>
  <c r="DS10" i="11"/>
  <c r="DS14" i="11" s="1"/>
  <c r="DR10" i="11"/>
  <c r="DR14" i="11" s="1"/>
  <c r="DQ10" i="11"/>
  <c r="DQ14" i="11" s="1"/>
  <c r="DP10" i="11"/>
  <c r="DP14" i="11" s="1"/>
  <c r="DO10" i="11"/>
  <c r="DO14" i="11" s="1"/>
  <c r="DN10" i="11"/>
  <c r="DN14" i="11" s="1"/>
  <c r="DM10" i="11"/>
  <c r="DM14" i="11" s="1"/>
  <c r="DL10" i="11"/>
  <c r="DL14" i="11" s="1"/>
  <c r="DK10" i="11"/>
  <c r="DK14" i="11" s="1"/>
  <c r="DJ10" i="11"/>
  <c r="DJ14" i="11" s="1"/>
  <c r="DI10" i="11"/>
  <c r="DI14" i="11" s="1"/>
  <c r="DH10" i="11"/>
  <c r="DH14" i="11" s="1"/>
  <c r="DG10" i="11"/>
  <c r="DG14" i="11" s="1"/>
  <c r="DF10" i="11"/>
  <c r="DF14" i="11" s="1"/>
  <c r="DE10" i="11"/>
  <c r="DE14" i="11" s="1"/>
  <c r="DD10" i="11"/>
  <c r="DD14" i="11" s="1"/>
  <c r="DC10" i="11"/>
  <c r="DC14" i="11" s="1"/>
  <c r="DB10" i="11"/>
  <c r="DB14" i="11" s="1"/>
  <c r="DA10" i="11"/>
  <c r="DA14" i="11" s="1"/>
  <c r="CZ10" i="11"/>
  <c r="CZ14" i="11" s="1"/>
  <c r="CY10" i="11"/>
  <c r="CY14" i="11" s="1"/>
  <c r="CX10" i="11"/>
  <c r="CX14" i="11" s="1"/>
  <c r="CW10" i="11"/>
  <c r="CW14" i="11" s="1"/>
  <c r="CV10" i="11"/>
  <c r="CV14" i="11" s="1"/>
  <c r="CU10" i="11"/>
  <c r="CU14" i="11" s="1"/>
  <c r="CT10" i="11"/>
  <c r="CT14" i="11" s="1"/>
  <c r="CS10" i="11"/>
  <c r="CS14" i="11" s="1"/>
  <c r="CR10" i="11"/>
  <c r="CR14" i="11" s="1"/>
  <c r="CQ10" i="11"/>
  <c r="CQ14" i="11" s="1"/>
  <c r="CP10" i="11"/>
  <c r="CP14" i="11" s="1"/>
  <c r="CO10" i="11"/>
  <c r="CO14" i="11" s="1"/>
  <c r="CN10" i="11"/>
  <c r="CN14" i="11" s="1"/>
  <c r="CM10" i="11"/>
  <c r="CM14" i="11" s="1"/>
  <c r="CL10" i="11"/>
  <c r="CL14" i="11" s="1"/>
  <c r="CK10" i="11"/>
  <c r="CK14" i="11" s="1"/>
  <c r="CJ10" i="11"/>
  <c r="CJ14" i="11" s="1"/>
  <c r="CI10" i="11"/>
  <c r="CI14" i="11" s="1"/>
  <c r="CH10" i="11"/>
  <c r="CH14" i="11" s="1"/>
  <c r="CG10" i="11"/>
  <c r="CG14" i="11" s="1"/>
  <c r="CF10" i="11"/>
  <c r="CF14" i="11" s="1"/>
  <c r="CE10" i="11"/>
  <c r="CE14" i="11" s="1"/>
  <c r="CD10" i="11"/>
  <c r="CD14" i="11" s="1"/>
  <c r="CC10" i="11"/>
  <c r="CC14" i="11" s="1"/>
  <c r="CB10" i="11"/>
  <c r="CB14" i="11" s="1"/>
  <c r="CA10" i="11"/>
  <c r="CA14" i="11" s="1"/>
  <c r="BZ10" i="11"/>
  <c r="BZ14" i="11" s="1"/>
  <c r="BY10" i="11"/>
  <c r="BY14" i="11" s="1"/>
  <c r="BX10" i="11"/>
  <c r="BX14" i="11" s="1"/>
  <c r="BW10" i="11"/>
  <c r="BW14" i="11" s="1"/>
  <c r="BV10" i="11"/>
  <c r="BV14" i="11" s="1"/>
  <c r="BU10" i="11"/>
  <c r="BU14" i="11" s="1"/>
  <c r="BT10" i="11"/>
  <c r="BT14" i="11" s="1"/>
  <c r="BS10" i="11"/>
  <c r="BS14" i="11" s="1"/>
  <c r="BR10" i="11"/>
  <c r="BR14" i="11" s="1"/>
  <c r="BQ10" i="11"/>
  <c r="BQ14" i="11" s="1"/>
  <c r="BP10" i="11"/>
  <c r="BP14" i="11" s="1"/>
  <c r="BO10" i="11"/>
  <c r="BO14" i="11" s="1"/>
  <c r="BN10" i="11"/>
  <c r="BN14" i="11" s="1"/>
  <c r="BM10" i="11"/>
  <c r="BM14" i="11" s="1"/>
  <c r="BL10" i="11"/>
  <c r="BL14" i="11" s="1"/>
  <c r="BK10" i="11"/>
  <c r="BK14" i="11" s="1"/>
  <c r="BJ10" i="11"/>
  <c r="BJ14" i="11" s="1"/>
  <c r="BI10" i="11"/>
  <c r="BI14" i="11" s="1"/>
  <c r="BH10" i="11"/>
  <c r="BH14" i="11" s="1"/>
  <c r="BG10" i="11"/>
  <c r="BG14" i="11" s="1"/>
  <c r="BF10" i="11"/>
  <c r="BF14" i="11" s="1"/>
  <c r="BE10" i="11"/>
  <c r="BE14" i="11" s="1"/>
  <c r="BD10" i="11"/>
  <c r="BD14" i="11" s="1"/>
  <c r="BC10" i="11"/>
  <c r="BC14" i="11" s="1"/>
  <c r="BB10" i="11"/>
  <c r="BB14" i="11" s="1"/>
  <c r="BA10" i="11"/>
  <c r="BA14" i="11" s="1"/>
  <c r="AZ10" i="11"/>
  <c r="AZ14" i="11" s="1"/>
  <c r="AY10" i="11"/>
  <c r="AY14" i="11" s="1"/>
  <c r="AX10" i="11"/>
  <c r="AX14" i="11" s="1"/>
  <c r="AW10" i="11"/>
  <c r="AW14" i="11" s="1"/>
  <c r="AV10" i="11"/>
  <c r="AV14" i="11" s="1"/>
  <c r="AU10" i="11"/>
  <c r="AU14" i="11" s="1"/>
  <c r="AT10" i="11"/>
  <c r="AT14" i="11" s="1"/>
  <c r="AS10" i="11"/>
  <c r="AS14" i="11" s="1"/>
  <c r="AR10" i="11"/>
  <c r="AR14" i="11" s="1"/>
  <c r="AQ10" i="11"/>
  <c r="AQ14" i="11" s="1"/>
  <c r="AP10" i="11"/>
  <c r="AP14" i="11" s="1"/>
  <c r="AO10" i="11"/>
  <c r="AO14" i="11" s="1"/>
  <c r="AN10" i="11"/>
  <c r="AN14" i="11" s="1"/>
  <c r="AM10" i="11"/>
  <c r="AM14" i="11" s="1"/>
  <c r="AL10" i="11"/>
  <c r="AL14" i="11" s="1"/>
  <c r="AK10" i="11"/>
  <c r="AK14" i="11" s="1"/>
  <c r="AJ10" i="11"/>
  <c r="AJ14" i="11" s="1"/>
  <c r="AI10" i="11"/>
  <c r="AI14" i="11" s="1"/>
  <c r="AH10" i="11"/>
  <c r="AH14" i="11" s="1"/>
  <c r="AG10" i="11"/>
  <c r="AG14" i="11" s="1"/>
  <c r="AF10" i="11"/>
  <c r="AF14" i="11" s="1"/>
  <c r="AE10" i="11"/>
  <c r="AE14" i="11" s="1"/>
  <c r="AD10" i="11"/>
  <c r="AD14" i="11" s="1"/>
  <c r="AC10" i="11"/>
  <c r="AC14" i="11" s="1"/>
  <c r="AB10" i="11"/>
  <c r="AB14" i="11" s="1"/>
  <c r="AA10" i="11"/>
  <c r="AA14" i="11" s="1"/>
  <c r="Z10" i="11"/>
  <c r="Z14" i="11" s="1"/>
  <c r="Y10" i="11"/>
  <c r="Y14" i="11" s="1"/>
  <c r="X10" i="11"/>
  <c r="X14" i="11" s="1"/>
  <c r="W10" i="11"/>
  <c r="W14" i="11" s="1"/>
  <c r="V10" i="11"/>
  <c r="V14" i="11" s="1"/>
  <c r="U10" i="11"/>
  <c r="U14" i="11" s="1"/>
  <c r="T10" i="11"/>
  <c r="T14" i="11" s="1"/>
  <c r="S10" i="11"/>
  <c r="S14" i="11" s="1"/>
  <c r="R10" i="11"/>
  <c r="R14" i="11" s="1"/>
  <c r="Q10" i="11"/>
  <c r="Q14" i="11" s="1"/>
  <c r="P10" i="11"/>
  <c r="P14" i="11" s="1"/>
  <c r="O10" i="11"/>
  <c r="O14" i="11" s="1"/>
  <c r="N10" i="11"/>
  <c r="N14" i="11" s="1"/>
  <c r="M10" i="11"/>
  <c r="M14" i="11" s="1"/>
  <c r="L10" i="11"/>
  <c r="L14" i="11" s="1"/>
  <c r="K10" i="11"/>
  <c r="K14" i="11" s="1"/>
  <c r="J10" i="11"/>
  <c r="J14" i="11" s="1"/>
  <c r="I10" i="11"/>
  <c r="I14" i="11" s="1"/>
  <c r="H10" i="11"/>
  <c r="H14" i="11" s="1"/>
  <c r="SK9" i="11"/>
  <c r="SJ9" i="11"/>
  <c r="SI9" i="11"/>
  <c r="SH9" i="11"/>
  <c r="SG9" i="11"/>
  <c r="SF9" i="11"/>
  <c r="SE9" i="11"/>
  <c r="SD9" i="11"/>
  <c r="SC9" i="11"/>
  <c r="SB9" i="11"/>
  <c r="SA9" i="11"/>
  <c r="RZ9" i="11"/>
  <c r="RY9" i="11"/>
  <c r="RX9" i="11"/>
  <c r="RW9" i="11"/>
  <c r="RV9" i="11"/>
  <c r="RU9" i="11"/>
  <c r="RT9" i="11"/>
  <c r="RS9" i="11"/>
  <c r="RR9" i="11"/>
  <c r="RQ9" i="11"/>
  <c r="RP9" i="11"/>
  <c r="RO9" i="11"/>
  <c r="RN9" i="11"/>
  <c r="RM9" i="11"/>
  <c r="RL9" i="11"/>
  <c r="RK9" i="11"/>
  <c r="RJ9" i="11"/>
  <c r="RI9" i="11"/>
  <c r="RH9" i="11"/>
  <c r="RG9" i="11"/>
  <c r="RF9" i="11"/>
  <c r="RE9" i="11"/>
  <c r="RD9" i="11"/>
  <c r="RC9" i="11"/>
  <c r="RB9" i="11"/>
  <c r="RA9" i="11"/>
  <c r="QZ9" i="11"/>
  <c r="QY9" i="11"/>
  <c r="QX9" i="11"/>
  <c r="QW9" i="11"/>
  <c r="QV9" i="11"/>
  <c r="QU9" i="11"/>
  <c r="QT9" i="11"/>
  <c r="QS9" i="11"/>
  <c r="QR9" i="11"/>
  <c r="QQ9" i="11"/>
  <c r="QP9" i="11"/>
  <c r="QO9" i="11"/>
  <c r="QN9" i="11"/>
  <c r="QM9" i="11"/>
  <c r="QL9" i="11"/>
  <c r="QK9" i="11"/>
  <c r="QJ9" i="11"/>
  <c r="QI9" i="11"/>
  <c r="QH9" i="11"/>
  <c r="QG9" i="11"/>
  <c r="QF9" i="11"/>
  <c r="QE9" i="11"/>
  <c r="QD9" i="11"/>
  <c r="QC9" i="11"/>
  <c r="QB9" i="11"/>
  <c r="QA9" i="11"/>
  <c r="PZ9" i="11"/>
  <c r="PY9" i="11"/>
  <c r="PX9" i="11"/>
  <c r="PW9" i="11"/>
  <c r="PV9" i="11"/>
  <c r="PU9" i="11"/>
  <c r="PT9" i="11"/>
  <c r="PS9" i="11"/>
  <c r="PR9" i="11"/>
  <c r="PQ9" i="11"/>
  <c r="PP9" i="11"/>
  <c r="PO9" i="11"/>
  <c r="PN9" i="11"/>
  <c r="PM9" i="11"/>
  <c r="PL9" i="11"/>
  <c r="PK9" i="11"/>
  <c r="PJ9" i="11"/>
  <c r="PI9" i="11"/>
  <c r="PH9" i="11"/>
  <c r="PG9" i="11"/>
  <c r="PF9" i="11"/>
  <c r="PE9" i="11"/>
  <c r="PD9" i="11"/>
  <c r="PC9" i="11"/>
  <c r="PB9" i="11"/>
  <c r="PA9" i="11"/>
  <c r="OZ9" i="11"/>
  <c r="OY9" i="11"/>
  <c r="OX9" i="11"/>
  <c r="OW9" i="11"/>
  <c r="OV9" i="11"/>
  <c r="OU9" i="11"/>
  <c r="OT9" i="11"/>
  <c r="OS9" i="11"/>
  <c r="OR9" i="11"/>
  <c r="OQ9" i="11"/>
  <c r="OP9" i="11"/>
  <c r="OO9" i="11"/>
  <c r="ON9" i="11"/>
  <c r="OM9" i="11"/>
  <c r="OL9" i="11"/>
  <c r="OK9" i="11"/>
  <c r="OJ9" i="11"/>
  <c r="OI9" i="11"/>
  <c r="OH9" i="11"/>
  <c r="OG9" i="11"/>
  <c r="OF9" i="11"/>
  <c r="OE9" i="11"/>
  <c r="OD9" i="11"/>
  <c r="OC9" i="11"/>
  <c r="OB9" i="11"/>
  <c r="OA9" i="11"/>
  <c r="NZ9" i="11"/>
  <c r="NY9" i="11"/>
  <c r="NX9" i="11"/>
  <c r="NW9" i="11"/>
  <c r="NV9" i="11"/>
  <c r="NU9" i="11"/>
  <c r="NT9" i="11"/>
  <c r="NS9" i="11"/>
  <c r="NR9" i="11"/>
  <c r="NQ9" i="11"/>
  <c r="NP9" i="11"/>
  <c r="NO9" i="11"/>
  <c r="NN9" i="11"/>
  <c r="NM9" i="11"/>
  <c r="NL9" i="11"/>
  <c r="NK9" i="11"/>
  <c r="NJ9" i="11"/>
  <c r="NI9" i="11"/>
  <c r="NH9" i="11"/>
  <c r="NG9" i="11"/>
  <c r="NF9" i="11"/>
  <c r="NE9" i="11"/>
  <c r="ND9" i="11"/>
  <c r="NC9" i="11"/>
  <c r="NB9" i="11"/>
  <c r="NA9" i="11"/>
  <c r="MZ9" i="11"/>
  <c r="MY9" i="11"/>
  <c r="MX9" i="11"/>
  <c r="MW9" i="11"/>
  <c r="MV9" i="11"/>
  <c r="MU9" i="11"/>
  <c r="MT9" i="11"/>
  <c r="MS9" i="11"/>
  <c r="MR9" i="11"/>
  <c r="MQ9" i="11"/>
  <c r="MP9" i="11"/>
  <c r="MO9" i="11"/>
  <c r="MN9" i="11"/>
  <c r="MM9" i="11"/>
  <c r="ML9" i="11"/>
  <c r="MK9" i="11"/>
  <c r="MJ9" i="11"/>
  <c r="MI9" i="11"/>
  <c r="MH9" i="11"/>
  <c r="MG9" i="11"/>
  <c r="MF9" i="11"/>
  <c r="ME9" i="11"/>
  <c r="MD9" i="11"/>
  <c r="MC9" i="11"/>
  <c r="MB9" i="11"/>
  <c r="MA9" i="11"/>
  <c r="LZ9" i="11"/>
  <c r="LY9" i="11"/>
  <c r="LX9" i="11"/>
  <c r="LW9" i="11"/>
  <c r="LV9" i="11"/>
  <c r="LU9" i="11"/>
  <c r="LT9" i="11"/>
  <c r="LS9" i="11"/>
  <c r="LR9" i="11"/>
  <c r="LQ9" i="11"/>
  <c r="LP9" i="11"/>
  <c r="LO9" i="11"/>
  <c r="LN9" i="11"/>
  <c r="LM9" i="11"/>
  <c r="LL9" i="11"/>
  <c r="LK9" i="11"/>
  <c r="LJ9" i="11"/>
  <c r="LI9" i="11"/>
  <c r="LH9" i="11"/>
  <c r="LG9" i="11"/>
  <c r="LF9" i="11"/>
  <c r="LE9" i="11"/>
  <c r="LD9" i="11"/>
  <c r="LC9" i="11"/>
  <c r="LB9" i="11"/>
  <c r="LA9" i="11"/>
  <c r="KZ9" i="11"/>
  <c r="KY9" i="11"/>
  <c r="KX9" i="11"/>
  <c r="KW9" i="11"/>
  <c r="KV9" i="11"/>
  <c r="KU9" i="11"/>
  <c r="KT9" i="11"/>
  <c r="KS9" i="11"/>
  <c r="KR9" i="11"/>
  <c r="KQ9" i="11"/>
  <c r="KP9" i="11"/>
  <c r="KO9" i="11"/>
  <c r="KN9" i="11"/>
  <c r="KM9" i="11"/>
  <c r="KL9" i="11"/>
  <c r="KK9" i="11"/>
  <c r="KJ9" i="11"/>
  <c r="KI9" i="11"/>
  <c r="KH9" i="11"/>
  <c r="KG9" i="11"/>
  <c r="KF9" i="11"/>
  <c r="KE9" i="11"/>
  <c r="KD9" i="11"/>
  <c r="KC9" i="11"/>
  <c r="KB9" i="11"/>
  <c r="KA9" i="11"/>
  <c r="JZ9" i="11"/>
  <c r="JY9" i="11"/>
  <c r="JX9" i="11"/>
  <c r="JW9" i="11"/>
  <c r="JV9" i="11"/>
  <c r="JU9" i="11"/>
  <c r="JT9" i="11"/>
  <c r="JS9" i="11"/>
  <c r="JR9" i="11"/>
  <c r="JQ9" i="11"/>
  <c r="JQ12" i="11" s="1"/>
  <c r="JP9" i="11"/>
  <c r="JP12" i="11" s="1"/>
  <c r="JO9" i="11"/>
  <c r="JO12" i="11" s="1"/>
  <c r="JN9" i="11"/>
  <c r="JN12" i="11" s="1"/>
  <c r="JM9" i="11"/>
  <c r="JM12" i="11" s="1"/>
  <c r="JL9" i="11"/>
  <c r="JL12" i="11" s="1"/>
  <c r="JK9" i="11"/>
  <c r="JK12" i="11" s="1"/>
  <c r="JJ9" i="11"/>
  <c r="JJ12" i="11" s="1"/>
  <c r="JI9" i="11"/>
  <c r="JI12" i="11" s="1"/>
  <c r="JH9" i="11"/>
  <c r="JH12" i="11" s="1"/>
  <c r="JG9" i="11"/>
  <c r="JG12" i="11" s="1"/>
  <c r="JF9" i="11"/>
  <c r="JF12" i="11" s="1"/>
  <c r="JE9" i="11"/>
  <c r="JE12" i="11" s="1"/>
  <c r="JD9" i="11"/>
  <c r="JD12" i="11" s="1"/>
  <c r="JC9" i="11"/>
  <c r="JC12" i="11" s="1"/>
  <c r="JB9" i="11"/>
  <c r="JB12" i="11" s="1"/>
  <c r="JA9" i="11"/>
  <c r="JA12" i="11" s="1"/>
  <c r="IZ9" i="11"/>
  <c r="IZ12" i="11" s="1"/>
  <c r="IY9" i="11"/>
  <c r="IY12" i="11" s="1"/>
  <c r="IX9" i="11"/>
  <c r="IX12" i="11" s="1"/>
  <c r="IW9" i="11"/>
  <c r="IW12" i="11" s="1"/>
  <c r="IV9" i="11"/>
  <c r="IV12" i="11" s="1"/>
  <c r="IU9" i="11"/>
  <c r="IU12" i="11" s="1"/>
  <c r="IT9" i="11"/>
  <c r="IT12" i="11" s="1"/>
  <c r="IS9" i="11"/>
  <c r="IS12" i="11" s="1"/>
  <c r="IR9" i="11"/>
  <c r="IR12" i="11" s="1"/>
  <c r="IQ9" i="11"/>
  <c r="IQ12" i="11" s="1"/>
  <c r="IP9" i="11"/>
  <c r="IP12" i="11" s="1"/>
  <c r="IO9" i="11"/>
  <c r="IO12" i="11" s="1"/>
  <c r="IN9" i="11"/>
  <c r="IN12" i="11" s="1"/>
  <c r="IM9" i="11"/>
  <c r="IM12" i="11" s="1"/>
  <c r="IL9" i="11"/>
  <c r="IL12" i="11" s="1"/>
  <c r="IK9" i="11"/>
  <c r="IK12" i="11" s="1"/>
  <c r="IJ9" i="11"/>
  <c r="IJ12" i="11" s="1"/>
  <c r="II9" i="11"/>
  <c r="II12" i="11" s="1"/>
  <c r="IH9" i="11"/>
  <c r="IH12" i="11" s="1"/>
  <c r="IG9" i="11"/>
  <c r="IG12" i="11" s="1"/>
  <c r="IF9" i="11"/>
  <c r="IF12" i="11" s="1"/>
  <c r="IE9" i="11"/>
  <c r="IE12" i="11" s="1"/>
  <c r="ID9" i="11"/>
  <c r="ID12" i="11" s="1"/>
  <c r="IC9" i="11"/>
  <c r="IC12" i="11" s="1"/>
  <c r="IB9" i="11"/>
  <c r="IB12" i="11" s="1"/>
  <c r="IA9" i="11"/>
  <c r="IA12" i="11" s="1"/>
  <c r="HZ9" i="11"/>
  <c r="HZ12" i="11" s="1"/>
  <c r="HY9" i="11"/>
  <c r="HY12" i="11" s="1"/>
  <c r="HX9" i="11"/>
  <c r="HX12" i="11" s="1"/>
  <c r="HW9" i="11"/>
  <c r="HW12" i="11" s="1"/>
  <c r="HV9" i="11"/>
  <c r="HV12" i="11" s="1"/>
  <c r="HU9" i="11"/>
  <c r="HU12" i="11" s="1"/>
  <c r="HT9" i="11"/>
  <c r="HT12" i="11" s="1"/>
  <c r="HS9" i="11"/>
  <c r="HS12" i="11" s="1"/>
  <c r="HR9" i="11"/>
  <c r="HR12" i="11" s="1"/>
  <c r="HQ9" i="11"/>
  <c r="HQ12" i="11" s="1"/>
  <c r="HP9" i="11"/>
  <c r="HP12" i="11" s="1"/>
  <c r="HO9" i="11"/>
  <c r="HO12" i="11" s="1"/>
  <c r="HN9" i="11"/>
  <c r="HN12" i="11" s="1"/>
  <c r="HM9" i="11"/>
  <c r="HM12" i="11" s="1"/>
  <c r="HL9" i="11"/>
  <c r="HL12" i="11" s="1"/>
  <c r="HK9" i="11"/>
  <c r="HK12" i="11" s="1"/>
  <c r="HJ9" i="11"/>
  <c r="HJ12" i="11" s="1"/>
  <c r="HI9" i="11"/>
  <c r="HI12" i="11" s="1"/>
  <c r="HH9" i="11"/>
  <c r="HH12" i="11" s="1"/>
  <c r="HG9" i="11"/>
  <c r="HG12" i="11" s="1"/>
  <c r="HF9" i="11"/>
  <c r="HF12" i="11" s="1"/>
  <c r="HE9" i="11"/>
  <c r="HE12" i="11" s="1"/>
  <c r="HD9" i="11"/>
  <c r="HD12" i="11" s="1"/>
  <c r="HC9" i="11"/>
  <c r="HC12" i="11" s="1"/>
  <c r="HB9" i="11"/>
  <c r="HB12" i="11" s="1"/>
  <c r="HA9" i="11"/>
  <c r="HA12" i="11" s="1"/>
  <c r="GZ9" i="11"/>
  <c r="GZ12" i="11" s="1"/>
  <c r="GY9" i="11"/>
  <c r="GY12" i="11" s="1"/>
  <c r="GX9" i="11"/>
  <c r="GX12" i="11" s="1"/>
  <c r="GW9" i="11"/>
  <c r="GW12" i="11" s="1"/>
  <c r="GV9" i="11"/>
  <c r="GV12" i="11" s="1"/>
  <c r="GU9" i="11"/>
  <c r="GU12" i="11" s="1"/>
  <c r="GT9" i="11"/>
  <c r="GT12" i="11" s="1"/>
  <c r="GS9" i="11"/>
  <c r="GS12" i="11" s="1"/>
  <c r="GR9" i="11"/>
  <c r="GR12" i="11" s="1"/>
  <c r="GQ9" i="11"/>
  <c r="GQ12" i="11" s="1"/>
  <c r="GP9" i="11"/>
  <c r="GP12" i="11" s="1"/>
  <c r="GO9" i="11"/>
  <c r="GO12" i="11" s="1"/>
  <c r="GN9" i="11"/>
  <c r="GN12" i="11" s="1"/>
  <c r="GM9" i="11"/>
  <c r="GM12" i="11" s="1"/>
  <c r="GL9" i="11"/>
  <c r="GL12" i="11" s="1"/>
  <c r="GK9" i="11"/>
  <c r="GK12" i="11" s="1"/>
  <c r="GJ9" i="11"/>
  <c r="GJ12" i="11" s="1"/>
  <c r="GI9" i="11"/>
  <c r="GI12" i="11" s="1"/>
  <c r="GH9" i="11"/>
  <c r="GH12" i="11" s="1"/>
  <c r="GG9" i="11"/>
  <c r="GG12" i="11" s="1"/>
  <c r="GF9" i="11"/>
  <c r="GF12" i="11" s="1"/>
  <c r="GE9" i="11"/>
  <c r="GE12" i="11" s="1"/>
  <c r="GD9" i="11"/>
  <c r="GD12" i="11" s="1"/>
  <c r="GC9" i="11"/>
  <c r="GC12" i="11" s="1"/>
  <c r="GB9" i="11"/>
  <c r="GB12" i="11" s="1"/>
  <c r="GA9" i="11"/>
  <c r="GA12" i="11" s="1"/>
  <c r="FZ9" i="11"/>
  <c r="FZ12" i="11" s="1"/>
  <c r="FY9" i="11"/>
  <c r="FY12" i="11" s="1"/>
  <c r="FX9" i="11"/>
  <c r="FX12" i="11" s="1"/>
  <c r="FW9" i="11"/>
  <c r="FW12" i="11" s="1"/>
  <c r="FV9" i="11"/>
  <c r="FV12" i="11" s="1"/>
  <c r="FU9" i="11"/>
  <c r="FU12" i="11" s="1"/>
  <c r="FT9" i="11"/>
  <c r="FT12" i="11" s="1"/>
  <c r="FS9" i="11"/>
  <c r="FS12" i="11" s="1"/>
  <c r="FR9" i="11"/>
  <c r="FR12" i="11" s="1"/>
  <c r="FQ9" i="11"/>
  <c r="FQ12" i="11" s="1"/>
  <c r="FP9" i="11"/>
  <c r="FP12" i="11" s="1"/>
  <c r="FO9" i="11"/>
  <c r="FO12" i="11" s="1"/>
  <c r="FN9" i="11"/>
  <c r="FN12" i="11" s="1"/>
  <c r="FM9" i="11"/>
  <c r="FM12" i="11" s="1"/>
  <c r="FL9" i="11"/>
  <c r="FL12" i="11" s="1"/>
  <c r="FK9" i="11"/>
  <c r="FK12" i="11" s="1"/>
  <c r="FJ9" i="11"/>
  <c r="FJ12" i="11" s="1"/>
  <c r="FI9" i="11"/>
  <c r="FI12" i="11" s="1"/>
  <c r="FH9" i="11"/>
  <c r="FH12" i="11" s="1"/>
  <c r="FG9" i="11"/>
  <c r="FG12" i="11" s="1"/>
  <c r="FF9" i="11"/>
  <c r="FF12" i="11" s="1"/>
  <c r="FE9" i="11"/>
  <c r="FE12" i="11" s="1"/>
  <c r="FD9" i="11"/>
  <c r="FD12" i="11" s="1"/>
  <c r="FC9" i="11"/>
  <c r="FC12" i="11" s="1"/>
  <c r="FB9" i="11"/>
  <c r="FB12" i="11" s="1"/>
  <c r="FA9" i="11"/>
  <c r="FA12" i="11" s="1"/>
  <c r="EZ9" i="11"/>
  <c r="EZ12" i="11" s="1"/>
  <c r="EY9" i="11"/>
  <c r="EY12" i="11" s="1"/>
  <c r="EX9" i="11"/>
  <c r="EX12" i="11" s="1"/>
  <c r="EW9" i="11"/>
  <c r="EW12" i="11" s="1"/>
  <c r="EV9" i="11"/>
  <c r="EV12" i="11" s="1"/>
  <c r="EU9" i="11"/>
  <c r="EU12" i="11" s="1"/>
  <c r="ET9" i="11"/>
  <c r="ET12" i="11" s="1"/>
  <c r="ES9" i="11"/>
  <c r="ES12" i="11" s="1"/>
  <c r="ER9" i="11"/>
  <c r="ER12" i="11" s="1"/>
  <c r="EQ9" i="11"/>
  <c r="EQ12" i="11" s="1"/>
  <c r="EP9" i="11"/>
  <c r="EP12" i="11" s="1"/>
  <c r="EO9" i="11"/>
  <c r="EO12" i="11" s="1"/>
  <c r="EN9" i="11"/>
  <c r="EN12" i="11" s="1"/>
  <c r="EM9" i="11"/>
  <c r="EM12" i="11" s="1"/>
  <c r="EL9" i="11"/>
  <c r="EL12" i="11" s="1"/>
  <c r="EK9" i="11"/>
  <c r="EK12" i="11" s="1"/>
  <c r="EJ9" i="11"/>
  <c r="EJ12" i="11" s="1"/>
  <c r="EI9" i="11"/>
  <c r="EI12" i="11" s="1"/>
  <c r="EH9" i="11"/>
  <c r="EH12" i="11" s="1"/>
  <c r="EG9" i="11"/>
  <c r="EG12" i="11" s="1"/>
  <c r="EF9" i="11"/>
  <c r="EF12" i="11" s="1"/>
  <c r="EE9" i="11"/>
  <c r="EE12" i="11" s="1"/>
  <c r="ED9" i="11"/>
  <c r="ED12" i="11" s="1"/>
  <c r="EC9" i="11"/>
  <c r="EC12" i="11" s="1"/>
  <c r="EB9" i="11"/>
  <c r="EB12" i="11" s="1"/>
  <c r="EA9" i="11"/>
  <c r="EA12" i="11" s="1"/>
  <c r="DZ9" i="11"/>
  <c r="DZ12" i="11" s="1"/>
  <c r="DY9" i="11"/>
  <c r="DY12" i="11" s="1"/>
  <c r="DX9" i="11"/>
  <c r="DX12" i="11" s="1"/>
  <c r="DW9" i="11"/>
  <c r="DW12" i="11" s="1"/>
  <c r="DV9" i="11"/>
  <c r="DV12" i="11" s="1"/>
  <c r="DU9" i="11"/>
  <c r="DU12" i="11" s="1"/>
  <c r="DT9" i="11"/>
  <c r="DT12" i="11" s="1"/>
  <c r="DS9" i="11"/>
  <c r="DS12" i="11" s="1"/>
  <c r="DR9" i="11"/>
  <c r="DR12" i="11" s="1"/>
  <c r="DQ9" i="11"/>
  <c r="DQ12" i="11" s="1"/>
  <c r="DP9" i="11"/>
  <c r="DP12" i="11" s="1"/>
  <c r="DO9" i="11"/>
  <c r="DO12" i="11" s="1"/>
  <c r="DN9" i="11"/>
  <c r="DN12" i="11" s="1"/>
  <c r="DM9" i="11"/>
  <c r="DM12" i="11" s="1"/>
  <c r="DL9" i="11"/>
  <c r="DL12" i="11" s="1"/>
  <c r="DK9" i="11"/>
  <c r="DK12" i="11" s="1"/>
  <c r="DJ9" i="11"/>
  <c r="DJ12" i="11" s="1"/>
  <c r="DI9" i="11"/>
  <c r="DI12" i="11" s="1"/>
  <c r="DH9" i="11"/>
  <c r="DH12" i="11" s="1"/>
  <c r="DG9" i="11"/>
  <c r="DG12" i="11" s="1"/>
  <c r="DF9" i="11"/>
  <c r="DF12" i="11" s="1"/>
  <c r="DE9" i="11"/>
  <c r="DE12" i="11" s="1"/>
  <c r="DD9" i="11"/>
  <c r="DD12" i="11" s="1"/>
  <c r="DC9" i="11"/>
  <c r="DC12" i="11" s="1"/>
  <c r="DB9" i="11"/>
  <c r="DB12" i="11" s="1"/>
  <c r="DA9" i="11"/>
  <c r="DA12" i="11" s="1"/>
  <c r="CZ9" i="11"/>
  <c r="CZ12" i="11" s="1"/>
  <c r="CY9" i="11"/>
  <c r="CY12" i="11" s="1"/>
  <c r="CX9" i="11"/>
  <c r="CX12" i="11" s="1"/>
  <c r="CW9" i="11"/>
  <c r="CW12" i="11" s="1"/>
  <c r="CV9" i="11"/>
  <c r="CV12" i="11" s="1"/>
  <c r="CU9" i="11"/>
  <c r="CU12" i="11" s="1"/>
  <c r="CT9" i="11"/>
  <c r="CT12" i="11" s="1"/>
  <c r="CS9" i="11"/>
  <c r="CS12" i="11" s="1"/>
  <c r="CR9" i="11"/>
  <c r="CR12" i="11" s="1"/>
  <c r="CQ9" i="11"/>
  <c r="CQ12" i="11" s="1"/>
  <c r="CP9" i="11"/>
  <c r="CP12" i="11" s="1"/>
  <c r="CO9" i="11"/>
  <c r="CO12" i="11" s="1"/>
  <c r="CN9" i="11"/>
  <c r="CN12" i="11" s="1"/>
  <c r="CM9" i="11"/>
  <c r="CM12" i="11" s="1"/>
  <c r="CL9" i="11"/>
  <c r="CL12" i="11" s="1"/>
  <c r="CK9" i="11"/>
  <c r="CK12" i="11" s="1"/>
  <c r="CJ9" i="11"/>
  <c r="CJ12" i="11" s="1"/>
  <c r="CI9" i="11"/>
  <c r="CI12" i="11" s="1"/>
  <c r="CH9" i="11"/>
  <c r="CH12" i="11" s="1"/>
  <c r="CG9" i="11"/>
  <c r="CG12" i="11" s="1"/>
  <c r="CF9" i="11"/>
  <c r="CF12" i="11" s="1"/>
  <c r="CE9" i="11"/>
  <c r="CE12" i="11" s="1"/>
  <c r="CD9" i="11"/>
  <c r="CD12" i="11" s="1"/>
  <c r="CC9" i="11"/>
  <c r="CC12" i="11" s="1"/>
  <c r="CB9" i="11"/>
  <c r="CB12" i="11" s="1"/>
  <c r="CA9" i="11"/>
  <c r="CA12" i="11" s="1"/>
  <c r="BZ9" i="11"/>
  <c r="BZ12" i="11" s="1"/>
  <c r="BY9" i="11"/>
  <c r="BY12" i="11" s="1"/>
  <c r="BX9" i="11"/>
  <c r="BX12" i="11" s="1"/>
  <c r="BW9" i="11"/>
  <c r="BW12" i="11" s="1"/>
  <c r="BV9" i="11"/>
  <c r="BV12" i="11" s="1"/>
  <c r="BU9" i="11"/>
  <c r="BU12" i="11" s="1"/>
  <c r="BT9" i="11"/>
  <c r="BT12" i="11" s="1"/>
  <c r="BS9" i="11"/>
  <c r="BS12" i="11" s="1"/>
  <c r="BR9" i="11"/>
  <c r="BR12" i="11" s="1"/>
  <c r="BQ9" i="11"/>
  <c r="BQ12" i="11" s="1"/>
  <c r="BP9" i="11"/>
  <c r="BP12" i="11" s="1"/>
  <c r="BO9" i="11"/>
  <c r="BO12" i="11" s="1"/>
  <c r="BN9" i="11"/>
  <c r="BN12" i="11" s="1"/>
  <c r="BM9" i="11"/>
  <c r="BM12" i="11" s="1"/>
  <c r="BL9" i="11"/>
  <c r="BL12" i="11" s="1"/>
  <c r="BK9" i="11"/>
  <c r="BK12" i="11" s="1"/>
  <c r="BJ9" i="11"/>
  <c r="BJ12" i="11" s="1"/>
  <c r="BI9" i="11"/>
  <c r="BI12" i="11" s="1"/>
  <c r="BH9" i="11"/>
  <c r="BH12" i="11" s="1"/>
  <c r="BG9" i="11"/>
  <c r="BG12" i="11" s="1"/>
  <c r="BF9" i="11"/>
  <c r="BF12" i="11" s="1"/>
  <c r="BE9" i="11"/>
  <c r="BE12" i="11" s="1"/>
  <c r="BD9" i="11"/>
  <c r="BD12" i="11" s="1"/>
  <c r="BC9" i="11"/>
  <c r="BC12" i="11" s="1"/>
  <c r="BB9" i="11"/>
  <c r="BB12" i="11" s="1"/>
  <c r="BA9" i="11"/>
  <c r="BA12" i="11" s="1"/>
  <c r="AZ9" i="11"/>
  <c r="AZ12" i="11" s="1"/>
  <c r="AY9" i="11"/>
  <c r="AY12" i="11" s="1"/>
  <c r="AX9" i="11"/>
  <c r="AX12" i="11" s="1"/>
  <c r="AW9" i="11"/>
  <c r="AW12" i="11" s="1"/>
  <c r="AV9" i="11"/>
  <c r="AV12" i="11" s="1"/>
  <c r="AU9" i="11"/>
  <c r="AU12" i="11" s="1"/>
  <c r="AT9" i="11"/>
  <c r="AT12" i="11" s="1"/>
  <c r="AS9" i="11"/>
  <c r="AS12" i="11" s="1"/>
  <c r="AR9" i="11"/>
  <c r="AR12" i="11" s="1"/>
  <c r="AQ9" i="11"/>
  <c r="AQ12" i="11" s="1"/>
  <c r="AP9" i="11"/>
  <c r="AP12" i="11" s="1"/>
  <c r="AO9" i="11"/>
  <c r="AO12" i="11" s="1"/>
  <c r="AN9" i="11"/>
  <c r="AN12" i="11" s="1"/>
  <c r="AM9" i="11"/>
  <c r="AM12" i="11" s="1"/>
  <c r="AL9" i="11"/>
  <c r="AL12" i="11" s="1"/>
  <c r="AK9" i="11"/>
  <c r="AK12" i="11" s="1"/>
  <c r="AJ9" i="11"/>
  <c r="AJ12" i="11" s="1"/>
  <c r="AI9" i="11"/>
  <c r="AI12" i="11" s="1"/>
  <c r="AH9" i="11"/>
  <c r="AH12" i="11" s="1"/>
  <c r="AG9" i="11"/>
  <c r="AG12" i="11" s="1"/>
  <c r="AF9" i="11"/>
  <c r="AF12" i="11" s="1"/>
  <c r="AE9" i="11"/>
  <c r="AE12" i="11" s="1"/>
  <c r="AD9" i="11"/>
  <c r="AD12" i="11" s="1"/>
  <c r="AC9" i="11"/>
  <c r="AC12" i="11" s="1"/>
  <c r="AB9" i="11"/>
  <c r="AB12" i="11" s="1"/>
  <c r="AA9" i="11"/>
  <c r="AA12" i="11" s="1"/>
  <c r="Z9" i="11"/>
  <c r="Z12" i="11" s="1"/>
  <c r="Y9" i="11"/>
  <c r="Y12" i="11" s="1"/>
  <c r="X9" i="11"/>
  <c r="X12" i="11" s="1"/>
  <c r="W9" i="11"/>
  <c r="W12" i="11" s="1"/>
  <c r="V9" i="11"/>
  <c r="V12" i="11" s="1"/>
  <c r="U9" i="11"/>
  <c r="U12" i="11" s="1"/>
  <c r="T9" i="11"/>
  <c r="T12" i="11" s="1"/>
  <c r="S9" i="11"/>
  <c r="S12" i="11" s="1"/>
  <c r="R9" i="11"/>
  <c r="R12" i="11" s="1"/>
  <c r="Q9" i="11"/>
  <c r="Q12" i="11" s="1"/>
  <c r="P9" i="11"/>
  <c r="P12" i="11" s="1"/>
  <c r="O9" i="11"/>
  <c r="O12" i="11" s="1"/>
  <c r="N9" i="11"/>
  <c r="N12" i="11" s="1"/>
  <c r="M9" i="11"/>
  <c r="M12" i="11" s="1"/>
  <c r="L9" i="11"/>
  <c r="L12" i="11" s="1"/>
  <c r="K9" i="11"/>
  <c r="K12" i="11" s="1"/>
  <c r="J9" i="11"/>
  <c r="J12" i="11" s="1"/>
  <c r="I9" i="11"/>
  <c r="I12" i="11" s="1"/>
  <c r="H9" i="11"/>
  <c r="H12" i="11" s="1"/>
  <c r="JQ17" i="12"/>
  <c r="JP17" i="12"/>
  <c r="JO17" i="12"/>
  <c r="JN17" i="12"/>
  <c r="JM17" i="12"/>
  <c r="JL17" i="12"/>
  <c r="JK17" i="12"/>
  <c r="JJ17" i="12"/>
  <c r="JI17" i="12"/>
  <c r="JH17" i="12"/>
  <c r="JG17" i="12"/>
  <c r="JF17" i="12"/>
  <c r="JE17" i="12"/>
  <c r="JD17" i="12"/>
  <c r="JC17" i="12"/>
  <c r="JB17" i="12"/>
  <c r="JA17" i="12"/>
  <c r="IZ17" i="12"/>
  <c r="IY17" i="12"/>
  <c r="IX17" i="12"/>
  <c r="IW17" i="12"/>
  <c r="IV17" i="12"/>
  <c r="IU17" i="12"/>
  <c r="IT17" i="12"/>
  <c r="IS17" i="12"/>
  <c r="IR17" i="12"/>
  <c r="IQ17" i="12"/>
  <c r="IP17" i="12"/>
  <c r="IO17" i="12"/>
  <c r="IN17" i="12"/>
  <c r="IM17" i="12"/>
  <c r="IL17" i="12"/>
  <c r="IK17" i="12"/>
  <c r="IJ17" i="12"/>
  <c r="II17" i="12"/>
  <c r="IH17" i="12"/>
  <c r="IG17" i="12"/>
  <c r="IF17" i="12"/>
  <c r="IE17" i="12"/>
  <c r="ID17" i="12"/>
  <c r="IC17" i="12"/>
  <c r="IB17" i="12"/>
  <c r="IA17" i="12"/>
  <c r="HZ17" i="12"/>
  <c r="HY17" i="12"/>
  <c r="HX17" i="12"/>
  <c r="HW17" i="12"/>
  <c r="HV17" i="12"/>
  <c r="HU17" i="12"/>
  <c r="HT17" i="12"/>
  <c r="HS17" i="12"/>
  <c r="HR17" i="12"/>
  <c r="HQ17" i="12"/>
  <c r="HP17" i="12"/>
  <c r="HO17" i="12"/>
  <c r="HN17" i="12"/>
  <c r="HM17" i="12"/>
  <c r="HL17" i="12"/>
  <c r="HK17" i="12"/>
  <c r="HJ17" i="12"/>
  <c r="HI17" i="12"/>
  <c r="HH17" i="12"/>
  <c r="HG17" i="12"/>
  <c r="HF17" i="12"/>
  <c r="HE17" i="12"/>
  <c r="HD17" i="12"/>
  <c r="HC17" i="12"/>
  <c r="HB17" i="12"/>
  <c r="HA17" i="12"/>
  <c r="GZ17" i="12"/>
  <c r="GY17" i="12"/>
  <c r="GX17" i="12"/>
  <c r="GW17" i="12"/>
  <c r="GV17" i="12"/>
  <c r="GU17" i="12"/>
  <c r="GT17" i="12"/>
  <c r="GS17" i="12"/>
  <c r="GR17" i="12"/>
  <c r="GQ17" i="12"/>
  <c r="GP17" i="12"/>
  <c r="GO17" i="12"/>
  <c r="GN17" i="12"/>
  <c r="GM17" i="12"/>
  <c r="GL17" i="12"/>
  <c r="GK17" i="12"/>
  <c r="GJ17" i="12"/>
  <c r="GI17" i="12"/>
  <c r="GH17" i="12"/>
  <c r="GG17" i="12"/>
  <c r="GF17" i="12"/>
  <c r="GE17" i="12"/>
  <c r="GD17" i="12"/>
  <c r="GC17" i="12"/>
  <c r="GB17" i="12"/>
  <c r="GA17" i="12"/>
  <c r="FZ17" i="12"/>
  <c r="FY17" i="12"/>
  <c r="FX17" i="12"/>
  <c r="FW17" i="12"/>
  <c r="FV17" i="12"/>
  <c r="FU17" i="12"/>
  <c r="FT17" i="12"/>
  <c r="A17" i="12"/>
  <c r="A19" i="12" s="1"/>
  <c r="JQ16" i="12"/>
  <c r="JP16" i="12"/>
  <c r="JO16" i="12"/>
  <c r="JN16" i="12"/>
  <c r="JM16" i="12"/>
  <c r="JL16" i="12"/>
  <c r="JK16" i="12"/>
  <c r="JJ16" i="12"/>
  <c r="JI16" i="12"/>
  <c r="JH16" i="12"/>
  <c r="JG16" i="12"/>
  <c r="JF16" i="12"/>
  <c r="JE16" i="12"/>
  <c r="JD16" i="12"/>
  <c r="JC16" i="12"/>
  <c r="JB16" i="12"/>
  <c r="JA16" i="12"/>
  <c r="IZ16" i="12"/>
  <c r="IY16" i="12"/>
  <c r="IX16" i="12"/>
  <c r="IW16" i="12"/>
  <c r="IV16" i="12"/>
  <c r="IU16" i="12"/>
  <c r="IT16" i="12"/>
  <c r="IS16" i="12"/>
  <c r="IR16" i="12"/>
  <c r="IQ16" i="12"/>
  <c r="IP16" i="12"/>
  <c r="IO16" i="12"/>
  <c r="IN16" i="12"/>
  <c r="IM16" i="12"/>
  <c r="IL16" i="12"/>
  <c r="IK16" i="12"/>
  <c r="IJ16" i="12"/>
  <c r="II16" i="12"/>
  <c r="IH16" i="12"/>
  <c r="IG16" i="12"/>
  <c r="IF16" i="12"/>
  <c r="IE16" i="12"/>
  <c r="ID16" i="12"/>
  <c r="IC16" i="12"/>
  <c r="IB16" i="12"/>
  <c r="IA16" i="12"/>
  <c r="HZ16" i="12"/>
  <c r="HY16" i="12"/>
  <c r="HX16" i="12"/>
  <c r="HW16" i="12"/>
  <c r="HV16" i="12"/>
  <c r="HU16" i="12"/>
  <c r="HT16" i="12"/>
  <c r="HS16" i="12"/>
  <c r="HR16" i="12"/>
  <c r="HQ16" i="12"/>
  <c r="HP16" i="12"/>
  <c r="HO16" i="12"/>
  <c r="HN16" i="12"/>
  <c r="HM16" i="12"/>
  <c r="HL16" i="12"/>
  <c r="HK16" i="12"/>
  <c r="HJ16" i="12"/>
  <c r="HI16" i="12"/>
  <c r="HH16" i="12"/>
  <c r="HG16" i="12"/>
  <c r="HF16" i="12"/>
  <c r="HE16" i="12"/>
  <c r="HD16" i="12"/>
  <c r="HC16" i="12"/>
  <c r="HB16" i="12"/>
  <c r="HA16" i="12"/>
  <c r="GZ16" i="12"/>
  <c r="GY16" i="12"/>
  <c r="GX16" i="12"/>
  <c r="GW16" i="12"/>
  <c r="GV16" i="12"/>
  <c r="GU16" i="12"/>
  <c r="GT16" i="12"/>
  <c r="GS16" i="12"/>
  <c r="GR16" i="12"/>
  <c r="GQ16" i="12"/>
  <c r="GP16" i="12"/>
  <c r="GO16" i="12"/>
  <c r="GN16" i="12"/>
  <c r="GM16" i="12"/>
  <c r="GL16" i="12"/>
  <c r="GK16" i="12"/>
  <c r="GJ16" i="12"/>
  <c r="GI16" i="12"/>
  <c r="GH16" i="12"/>
  <c r="GG16" i="12"/>
  <c r="GF16" i="12"/>
  <c r="GE16" i="12"/>
  <c r="GD16" i="12"/>
  <c r="GC16" i="12"/>
  <c r="GB16" i="12"/>
  <c r="GA16" i="12"/>
  <c r="FZ16" i="12"/>
  <c r="FY16" i="12"/>
  <c r="FX16" i="12"/>
  <c r="FW16" i="12"/>
  <c r="FV16" i="12"/>
  <c r="FU16" i="12"/>
  <c r="FT16" i="12"/>
  <c r="A16" i="12"/>
  <c r="GC15" i="12"/>
  <c r="GB15" i="12"/>
  <c r="GA15" i="12"/>
  <c r="FZ15" i="12"/>
  <c r="FY15" i="12"/>
  <c r="FX15" i="12"/>
  <c r="FW15" i="12"/>
  <c r="FV15" i="12"/>
  <c r="FU15" i="12"/>
  <c r="FT15" i="12"/>
  <c r="B15" i="12"/>
  <c r="A15" i="12"/>
  <c r="JQ13" i="12"/>
  <c r="JP13" i="12"/>
  <c r="JO13" i="12"/>
  <c r="JN13" i="12"/>
  <c r="JM13" i="12"/>
  <c r="JL13" i="12"/>
  <c r="JK13" i="12"/>
  <c r="JJ13" i="12"/>
  <c r="JI13" i="12"/>
  <c r="JH13" i="12"/>
  <c r="JG13" i="12"/>
  <c r="JF13" i="12"/>
  <c r="JE13" i="12"/>
  <c r="JD13" i="12"/>
  <c r="JC13" i="12"/>
  <c r="JB13" i="12"/>
  <c r="JA13" i="12"/>
  <c r="IZ13" i="12"/>
  <c r="IY13" i="12"/>
  <c r="IX13" i="12"/>
  <c r="IW13" i="12"/>
  <c r="IV13" i="12"/>
  <c r="IU13" i="12"/>
  <c r="IT13" i="12"/>
  <c r="IS13" i="12"/>
  <c r="IR13" i="12"/>
  <c r="IQ13" i="12"/>
  <c r="IP13" i="12"/>
  <c r="IO13" i="12"/>
  <c r="IN13" i="12"/>
  <c r="IM13" i="12"/>
  <c r="IL13" i="12"/>
  <c r="IK13" i="12"/>
  <c r="IJ13" i="12"/>
  <c r="II13" i="12"/>
  <c r="IH13" i="12"/>
  <c r="IG13" i="12"/>
  <c r="IF13" i="12"/>
  <c r="IE13" i="12"/>
  <c r="ID13" i="12"/>
  <c r="IC13" i="12"/>
  <c r="IB13" i="12"/>
  <c r="IA13" i="12"/>
  <c r="HZ13" i="12"/>
  <c r="HY13" i="12"/>
  <c r="HX13" i="12"/>
  <c r="HW13" i="12"/>
  <c r="HV13" i="12"/>
  <c r="HU13" i="12"/>
  <c r="HT13" i="12"/>
  <c r="HS13" i="12"/>
  <c r="HR13" i="12"/>
  <c r="HQ13" i="12"/>
  <c r="HP13" i="12"/>
  <c r="HO13" i="12"/>
  <c r="HN13" i="12"/>
  <c r="HM13" i="12"/>
  <c r="HL13" i="12"/>
  <c r="HK13" i="12"/>
  <c r="HJ13" i="12"/>
  <c r="HI13" i="12"/>
  <c r="HH13" i="12"/>
  <c r="HG13" i="12"/>
  <c r="HF13" i="12"/>
  <c r="HE13" i="12"/>
  <c r="HD13" i="12"/>
  <c r="HC13" i="12"/>
  <c r="HB13" i="12"/>
  <c r="HA13" i="12"/>
  <c r="GZ13" i="12"/>
  <c r="GY13" i="12"/>
  <c r="GX13" i="12"/>
  <c r="GW13" i="12"/>
  <c r="GV13" i="12"/>
  <c r="GU13" i="12"/>
  <c r="GT13" i="12"/>
  <c r="GS13" i="12"/>
  <c r="GR13" i="12"/>
  <c r="GQ13" i="12"/>
  <c r="GP13" i="12"/>
  <c r="GO13" i="12"/>
  <c r="GN13" i="12"/>
  <c r="GM13" i="12"/>
  <c r="GL13" i="12"/>
  <c r="GK13" i="12"/>
  <c r="GJ13" i="12"/>
  <c r="GI13" i="12"/>
  <c r="GH13" i="12"/>
  <c r="GG13" i="12"/>
  <c r="GF13" i="12"/>
  <c r="GE13" i="12"/>
  <c r="GD13" i="12"/>
  <c r="GC13" i="12"/>
  <c r="GB13" i="12"/>
  <c r="GA13" i="12"/>
  <c r="FZ13" i="12"/>
  <c r="FY13" i="12"/>
  <c r="FX13" i="12"/>
  <c r="FW13" i="12"/>
  <c r="FV13" i="12"/>
  <c r="FU13" i="12"/>
  <c r="FT13" i="12"/>
  <c r="FS12" i="12"/>
  <c r="FS17" i="12" s="1"/>
  <c r="FR12" i="12"/>
  <c r="FR17" i="12" s="1"/>
  <c r="FQ12" i="12"/>
  <c r="FQ17" i="12" s="1"/>
  <c r="FP12" i="12"/>
  <c r="FP17" i="12" s="1"/>
  <c r="FO12" i="12"/>
  <c r="FO17" i="12" s="1"/>
  <c r="FN12" i="12"/>
  <c r="FN17" i="12" s="1"/>
  <c r="FM12" i="12"/>
  <c r="FM17" i="12" s="1"/>
  <c r="FL12" i="12"/>
  <c r="FL17" i="12" s="1"/>
  <c r="FK12" i="12"/>
  <c r="FK17" i="12" s="1"/>
  <c r="FJ12" i="12"/>
  <c r="FJ17" i="12" s="1"/>
  <c r="FI12" i="12"/>
  <c r="FI17" i="12" s="1"/>
  <c r="FH12" i="12"/>
  <c r="FH17" i="12" s="1"/>
  <c r="FG12" i="12"/>
  <c r="FG17" i="12" s="1"/>
  <c r="FF12" i="12"/>
  <c r="FF17" i="12" s="1"/>
  <c r="FE12" i="12"/>
  <c r="FE17" i="12" s="1"/>
  <c r="FD12" i="12"/>
  <c r="FD17" i="12" s="1"/>
  <c r="FC12" i="12"/>
  <c r="FC17" i="12" s="1"/>
  <c r="FB12" i="12"/>
  <c r="FB17" i="12" s="1"/>
  <c r="FA12" i="12"/>
  <c r="FA17" i="12" s="1"/>
  <c r="EZ12" i="12"/>
  <c r="EZ17" i="12" s="1"/>
  <c r="EY12" i="12"/>
  <c r="EY17" i="12" s="1"/>
  <c r="EX12" i="12"/>
  <c r="EX17" i="12" s="1"/>
  <c r="EW12" i="12"/>
  <c r="EW17" i="12" s="1"/>
  <c r="EV12" i="12"/>
  <c r="EV17" i="12" s="1"/>
  <c r="EU12" i="12"/>
  <c r="EU17" i="12" s="1"/>
  <c r="ET12" i="12"/>
  <c r="ET17" i="12" s="1"/>
  <c r="ES12" i="12"/>
  <c r="ES17" i="12" s="1"/>
  <c r="ER12" i="12"/>
  <c r="ER17" i="12" s="1"/>
  <c r="EQ12" i="12"/>
  <c r="EQ17" i="12" s="1"/>
  <c r="EP12" i="12"/>
  <c r="EP17" i="12" s="1"/>
  <c r="EO12" i="12"/>
  <c r="EO17" i="12" s="1"/>
  <c r="EN12" i="12"/>
  <c r="EN17" i="12" s="1"/>
  <c r="EM12" i="12"/>
  <c r="EM17" i="12" s="1"/>
  <c r="EL12" i="12"/>
  <c r="EL17" i="12" s="1"/>
  <c r="EK12" i="12"/>
  <c r="EK17" i="12" s="1"/>
  <c r="EJ12" i="12"/>
  <c r="EJ17" i="12" s="1"/>
  <c r="EI12" i="12"/>
  <c r="EI17" i="12" s="1"/>
  <c r="EH12" i="12"/>
  <c r="EH17" i="12" s="1"/>
  <c r="EG12" i="12"/>
  <c r="EG17" i="12" s="1"/>
  <c r="EF12" i="12"/>
  <c r="EF17" i="12" s="1"/>
  <c r="EE12" i="12"/>
  <c r="EE17" i="12" s="1"/>
  <c r="ED12" i="12"/>
  <c r="ED17" i="12" s="1"/>
  <c r="EC12" i="12"/>
  <c r="EC17" i="12" s="1"/>
  <c r="EB12" i="12"/>
  <c r="EB17" i="12" s="1"/>
  <c r="EA12" i="12"/>
  <c r="EA17" i="12" s="1"/>
  <c r="DZ12" i="12"/>
  <c r="DZ17" i="12" s="1"/>
  <c r="DY12" i="12"/>
  <c r="DY17" i="12" s="1"/>
  <c r="DX12" i="12"/>
  <c r="DX17" i="12" s="1"/>
  <c r="DW12" i="12"/>
  <c r="DW17" i="12" s="1"/>
  <c r="DV12" i="12"/>
  <c r="DV17" i="12" s="1"/>
  <c r="DU12" i="12"/>
  <c r="DU17" i="12" s="1"/>
  <c r="DT12" i="12"/>
  <c r="DT17" i="12" s="1"/>
  <c r="DS12" i="12"/>
  <c r="DS17" i="12" s="1"/>
  <c r="DR12" i="12"/>
  <c r="DR17" i="12" s="1"/>
  <c r="DQ12" i="12"/>
  <c r="DQ17" i="12" s="1"/>
  <c r="DP12" i="12"/>
  <c r="DP17" i="12" s="1"/>
  <c r="DO12" i="12"/>
  <c r="DO17" i="12" s="1"/>
  <c r="DN12" i="12"/>
  <c r="DN17" i="12" s="1"/>
  <c r="DM12" i="12"/>
  <c r="DM17" i="12" s="1"/>
  <c r="DL12" i="12"/>
  <c r="DL17" i="12" s="1"/>
  <c r="DK12" i="12"/>
  <c r="DK17" i="12" s="1"/>
  <c r="DJ12" i="12"/>
  <c r="DJ17" i="12" s="1"/>
  <c r="DI12" i="12"/>
  <c r="DI17" i="12" s="1"/>
  <c r="DH12" i="12"/>
  <c r="DH17" i="12" s="1"/>
  <c r="DG12" i="12"/>
  <c r="DG17" i="12" s="1"/>
  <c r="DF12" i="12"/>
  <c r="DF17" i="12" s="1"/>
  <c r="DE12" i="12"/>
  <c r="DE17" i="12" s="1"/>
  <c r="DD12" i="12"/>
  <c r="DD17" i="12" s="1"/>
  <c r="DC12" i="12"/>
  <c r="DC17" i="12" s="1"/>
  <c r="DB12" i="12"/>
  <c r="DB17" i="12" s="1"/>
  <c r="DA12" i="12"/>
  <c r="DA17" i="12" s="1"/>
  <c r="CZ12" i="12"/>
  <c r="CZ17" i="12" s="1"/>
  <c r="CY12" i="12"/>
  <c r="CY17" i="12" s="1"/>
  <c r="CX12" i="12"/>
  <c r="CX17" i="12" s="1"/>
  <c r="CW12" i="12"/>
  <c r="CW17" i="12" s="1"/>
  <c r="CV12" i="12"/>
  <c r="CV17" i="12" s="1"/>
  <c r="CU12" i="12"/>
  <c r="CU17" i="12" s="1"/>
  <c r="CT12" i="12"/>
  <c r="CT17" i="12" s="1"/>
  <c r="CS12" i="12"/>
  <c r="CS17" i="12" s="1"/>
  <c r="CR12" i="12"/>
  <c r="CR17" i="12" s="1"/>
  <c r="CQ12" i="12"/>
  <c r="CQ17" i="12" s="1"/>
  <c r="CP12" i="12"/>
  <c r="CP17" i="12" s="1"/>
  <c r="CO12" i="12"/>
  <c r="CO17" i="12" s="1"/>
  <c r="CN12" i="12"/>
  <c r="CN17" i="12" s="1"/>
  <c r="CM12" i="12"/>
  <c r="CM17" i="12" s="1"/>
  <c r="CL12" i="12"/>
  <c r="CL17" i="12" s="1"/>
  <c r="CK12" i="12"/>
  <c r="CK17" i="12" s="1"/>
  <c r="CJ12" i="12"/>
  <c r="CJ17" i="12" s="1"/>
  <c r="CI12" i="12"/>
  <c r="CI17" i="12" s="1"/>
  <c r="CH12" i="12"/>
  <c r="CH17" i="12" s="1"/>
  <c r="CG12" i="12"/>
  <c r="CG17" i="12" s="1"/>
  <c r="CF12" i="12"/>
  <c r="CF17" i="12" s="1"/>
  <c r="CE12" i="12"/>
  <c r="CE17" i="12" s="1"/>
  <c r="CD12" i="12"/>
  <c r="CD17" i="12" s="1"/>
  <c r="CC12" i="12"/>
  <c r="CC17" i="12" s="1"/>
  <c r="CB12" i="12"/>
  <c r="CB17" i="12" s="1"/>
  <c r="CA12" i="12"/>
  <c r="CA17" i="12" s="1"/>
  <c r="BZ12" i="12"/>
  <c r="BZ17" i="12" s="1"/>
  <c r="BY12" i="12"/>
  <c r="BY17" i="12" s="1"/>
  <c r="BX12" i="12"/>
  <c r="BX17" i="12" s="1"/>
  <c r="BW12" i="12"/>
  <c r="BW17" i="12" s="1"/>
  <c r="BV12" i="12"/>
  <c r="BV17" i="12" s="1"/>
  <c r="BU12" i="12"/>
  <c r="BU17" i="12" s="1"/>
  <c r="BT12" i="12"/>
  <c r="BT17" i="12" s="1"/>
  <c r="BS12" i="12"/>
  <c r="BS17" i="12" s="1"/>
  <c r="BR12" i="12"/>
  <c r="BR17" i="12" s="1"/>
  <c r="BQ12" i="12"/>
  <c r="BQ17" i="12" s="1"/>
  <c r="BP12" i="12"/>
  <c r="BP17" i="12" s="1"/>
  <c r="BO12" i="12"/>
  <c r="BO17" i="12" s="1"/>
  <c r="BN12" i="12"/>
  <c r="BN17" i="12" s="1"/>
  <c r="BM12" i="12"/>
  <c r="BM17" i="12" s="1"/>
  <c r="BL12" i="12"/>
  <c r="BL17" i="12" s="1"/>
  <c r="BK12" i="12"/>
  <c r="BK17" i="12" s="1"/>
  <c r="BJ12" i="12"/>
  <c r="BJ17" i="12" s="1"/>
  <c r="BI12" i="12"/>
  <c r="BI17" i="12" s="1"/>
  <c r="BH12" i="12"/>
  <c r="BH17" i="12" s="1"/>
  <c r="BG12" i="12"/>
  <c r="BG17" i="12" s="1"/>
  <c r="BF12" i="12"/>
  <c r="BF17" i="12" s="1"/>
  <c r="BE12" i="12"/>
  <c r="BE17" i="12" s="1"/>
  <c r="BD12" i="12"/>
  <c r="BD17" i="12" s="1"/>
  <c r="BC12" i="12"/>
  <c r="BC17" i="12" s="1"/>
  <c r="BB12" i="12"/>
  <c r="BB17" i="12" s="1"/>
  <c r="BA12" i="12"/>
  <c r="BA17" i="12" s="1"/>
  <c r="AZ12" i="12"/>
  <c r="AZ17" i="12" s="1"/>
  <c r="AY12" i="12"/>
  <c r="AY17" i="12" s="1"/>
  <c r="AX12" i="12"/>
  <c r="AX17" i="12" s="1"/>
  <c r="AW12" i="12"/>
  <c r="AW17" i="12" s="1"/>
  <c r="AV12" i="12"/>
  <c r="AV17" i="12" s="1"/>
  <c r="AU12" i="12"/>
  <c r="AU17" i="12" s="1"/>
  <c r="AT12" i="12"/>
  <c r="AT17" i="12" s="1"/>
  <c r="AS12" i="12"/>
  <c r="AS17" i="12" s="1"/>
  <c r="AR12" i="12"/>
  <c r="AR17" i="12" s="1"/>
  <c r="AQ12" i="12"/>
  <c r="AQ17" i="12" s="1"/>
  <c r="AP12" i="12"/>
  <c r="AP17" i="12" s="1"/>
  <c r="AO12" i="12"/>
  <c r="AO17" i="12" s="1"/>
  <c r="AN12" i="12"/>
  <c r="AN17" i="12" s="1"/>
  <c r="AM12" i="12"/>
  <c r="AM17" i="12" s="1"/>
  <c r="AL12" i="12"/>
  <c r="AL17" i="12" s="1"/>
  <c r="AK12" i="12"/>
  <c r="AK17" i="12" s="1"/>
  <c r="AJ12" i="12"/>
  <c r="AJ17" i="12" s="1"/>
  <c r="AI12" i="12"/>
  <c r="AI17" i="12" s="1"/>
  <c r="AH12" i="12"/>
  <c r="AH17" i="12" s="1"/>
  <c r="AG12" i="12"/>
  <c r="AG17" i="12" s="1"/>
  <c r="AF12" i="12"/>
  <c r="AF17" i="12" s="1"/>
  <c r="AE12" i="12"/>
  <c r="AE17" i="12" s="1"/>
  <c r="AD12" i="12"/>
  <c r="AD17" i="12" s="1"/>
  <c r="AC12" i="12"/>
  <c r="AC17" i="12" s="1"/>
  <c r="AB12" i="12"/>
  <c r="AB17" i="12" s="1"/>
  <c r="AA12" i="12"/>
  <c r="AA17" i="12" s="1"/>
  <c r="Z12" i="12"/>
  <c r="Z17" i="12" s="1"/>
  <c r="Y12" i="12"/>
  <c r="Y17" i="12" s="1"/>
  <c r="X12" i="12"/>
  <c r="X17" i="12" s="1"/>
  <c r="W12" i="12"/>
  <c r="W17" i="12" s="1"/>
  <c r="V12" i="12"/>
  <c r="V17" i="12" s="1"/>
  <c r="U12" i="12"/>
  <c r="U17" i="12" s="1"/>
  <c r="T12" i="12"/>
  <c r="T17" i="12" s="1"/>
  <c r="S12" i="12"/>
  <c r="S17" i="12" s="1"/>
  <c r="R12" i="12"/>
  <c r="R17" i="12" s="1"/>
  <c r="Q12" i="12"/>
  <c r="Q17" i="12" s="1"/>
  <c r="P12" i="12"/>
  <c r="P17" i="12" s="1"/>
  <c r="O12" i="12"/>
  <c r="O17" i="12" s="1"/>
  <c r="N12" i="12"/>
  <c r="N17" i="12" s="1"/>
  <c r="M12" i="12"/>
  <c r="M17" i="12" s="1"/>
  <c r="L12" i="12"/>
  <c r="L17" i="12" s="1"/>
  <c r="K12" i="12"/>
  <c r="K17" i="12" s="1"/>
  <c r="J12" i="12"/>
  <c r="J17" i="12" s="1"/>
  <c r="I12" i="12"/>
  <c r="I17" i="12" s="1"/>
  <c r="H12" i="12"/>
  <c r="H17" i="12" s="1"/>
  <c r="FS11" i="12"/>
  <c r="FS16" i="12" s="1"/>
  <c r="FR11" i="12"/>
  <c r="FR16" i="12" s="1"/>
  <c r="FQ11" i="12"/>
  <c r="FQ16" i="12" s="1"/>
  <c r="FP11" i="12"/>
  <c r="FP16" i="12" s="1"/>
  <c r="FO11" i="12"/>
  <c r="FO16" i="12" s="1"/>
  <c r="FN11" i="12"/>
  <c r="FN16" i="12" s="1"/>
  <c r="FM11" i="12"/>
  <c r="FM16" i="12" s="1"/>
  <c r="FL11" i="12"/>
  <c r="FL16" i="12" s="1"/>
  <c r="FK11" i="12"/>
  <c r="FK16" i="12" s="1"/>
  <c r="FJ11" i="12"/>
  <c r="FJ16" i="12" s="1"/>
  <c r="FI11" i="12"/>
  <c r="FI16" i="12" s="1"/>
  <c r="FH11" i="12"/>
  <c r="FH16" i="12" s="1"/>
  <c r="FG11" i="12"/>
  <c r="FG16" i="12" s="1"/>
  <c r="FF11" i="12"/>
  <c r="FF16" i="12" s="1"/>
  <c r="FE11" i="12"/>
  <c r="FE16" i="12" s="1"/>
  <c r="FD11" i="12"/>
  <c r="FD16" i="12" s="1"/>
  <c r="FC11" i="12"/>
  <c r="FC16" i="12" s="1"/>
  <c r="FB11" i="12"/>
  <c r="FB16" i="12" s="1"/>
  <c r="FA11" i="12"/>
  <c r="FA16" i="12" s="1"/>
  <c r="EZ11" i="12"/>
  <c r="EZ16" i="12" s="1"/>
  <c r="EY11" i="12"/>
  <c r="EY16" i="12" s="1"/>
  <c r="EX11" i="12"/>
  <c r="EX16" i="12" s="1"/>
  <c r="EW11" i="12"/>
  <c r="EW16" i="12" s="1"/>
  <c r="EV11" i="12"/>
  <c r="EV16" i="12" s="1"/>
  <c r="EU11" i="12"/>
  <c r="EU16" i="12" s="1"/>
  <c r="ET11" i="12"/>
  <c r="ET16" i="12" s="1"/>
  <c r="ES11" i="12"/>
  <c r="ES16" i="12" s="1"/>
  <c r="ER11" i="12"/>
  <c r="ER16" i="12" s="1"/>
  <c r="EQ11" i="12"/>
  <c r="EQ16" i="12" s="1"/>
  <c r="EP11" i="12"/>
  <c r="EP16" i="12" s="1"/>
  <c r="EO11" i="12"/>
  <c r="EO16" i="12" s="1"/>
  <c r="EN11" i="12"/>
  <c r="EN16" i="12" s="1"/>
  <c r="EM11" i="12"/>
  <c r="EM16" i="12" s="1"/>
  <c r="EL11" i="12"/>
  <c r="EL16" i="12" s="1"/>
  <c r="EK11" i="12"/>
  <c r="EK16" i="12" s="1"/>
  <c r="EJ11" i="12"/>
  <c r="EJ16" i="12" s="1"/>
  <c r="EI11" i="12"/>
  <c r="EI16" i="12" s="1"/>
  <c r="EH11" i="12"/>
  <c r="EH16" i="12" s="1"/>
  <c r="EG11" i="12"/>
  <c r="EG16" i="12" s="1"/>
  <c r="EF11" i="12"/>
  <c r="EF16" i="12" s="1"/>
  <c r="EE11" i="12"/>
  <c r="EE16" i="12" s="1"/>
  <c r="ED11" i="12"/>
  <c r="ED16" i="12" s="1"/>
  <c r="EC11" i="12"/>
  <c r="EC16" i="12" s="1"/>
  <c r="EB11" i="12"/>
  <c r="EB16" i="12" s="1"/>
  <c r="EA11" i="12"/>
  <c r="EA16" i="12" s="1"/>
  <c r="DZ11" i="12"/>
  <c r="DZ16" i="12" s="1"/>
  <c r="DY11" i="12"/>
  <c r="DY16" i="12" s="1"/>
  <c r="DX11" i="12"/>
  <c r="DX16" i="12" s="1"/>
  <c r="DW11" i="12"/>
  <c r="DW16" i="12" s="1"/>
  <c r="DV11" i="12"/>
  <c r="DV16" i="12" s="1"/>
  <c r="DU11" i="12"/>
  <c r="DU16" i="12" s="1"/>
  <c r="DT11" i="12"/>
  <c r="DT16" i="12" s="1"/>
  <c r="DS11" i="12"/>
  <c r="DS16" i="12" s="1"/>
  <c r="DR11" i="12"/>
  <c r="DR16" i="12" s="1"/>
  <c r="DQ11" i="12"/>
  <c r="DQ16" i="12" s="1"/>
  <c r="DP11" i="12"/>
  <c r="DP16" i="12" s="1"/>
  <c r="DO11" i="12"/>
  <c r="DO16" i="12" s="1"/>
  <c r="DN11" i="12"/>
  <c r="DN16" i="12" s="1"/>
  <c r="DM11" i="12"/>
  <c r="DM16" i="12" s="1"/>
  <c r="DL11" i="12"/>
  <c r="DL16" i="12" s="1"/>
  <c r="DK11" i="12"/>
  <c r="DK16" i="12" s="1"/>
  <c r="DJ11" i="12"/>
  <c r="DJ16" i="12" s="1"/>
  <c r="DI11" i="12"/>
  <c r="DI16" i="12" s="1"/>
  <c r="DH11" i="12"/>
  <c r="DH16" i="12" s="1"/>
  <c r="DG11" i="12"/>
  <c r="DG16" i="12" s="1"/>
  <c r="DF11" i="12"/>
  <c r="DF16" i="12" s="1"/>
  <c r="DE11" i="12"/>
  <c r="DE16" i="12" s="1"/>
  <c r="DD11" i="12"/>
  <c r="DD16" i="12" s="1"/>
  <c r="DC11" i="12"/>
  <c r="DC16" i="12" s="1"/>
  <c r="DB11" i="12"/>
  <c r="DB16" i="12" s="1"/>
  <c r="DA11" i="12"/>
  <c r="DA16" i="12" s="1"/>
  <c r="CZ11" i="12"/>
  <c r="CZ16" i="12" s="1"/>
  <c r="CY11" i="12"/>
  <c r="CY16" i="12" s="1"/>
  <c r="CX11" i="12"/>
  <c r="CX16" i="12" s="1"/>
  <c r="CW11" i="12"/>
  <c r="CW16" i="12" s="1"/>
  <c r="CV11" i="12"/>
  <c r="CV16" i="12" s="1"/>
  <c r="CU11" i="12"/>
  <c r="CU16" i="12" s="1"/>
  <c r="CT11" i="12"/>
  <c r="CT16" i="12" s="1"/>
  <c r="CS11" i="12"/>
  <c r="CS16" i="12" s="1"/>
  <c r="CR11" i="12"/>
  <c r="CR16" i="12" s="1"/>
  <c r="CQ11" i="12"/>
  <c r="CQ16" i="12" s="1"/>
  <c r="CP11" i="12"/>
  <c r="CP16" i="12" s="1"/>
  <c r="CO11" i="12"/>
  <c r="CO16" i="12" s="1"/>
  <c r="CN11" i="12"/>
  <c r="CN16" i="12" s="1"/>
  <c r="CM11" i="12"/>
  <c r="CM16" i="12" s="1"/>
  <c r="CL11" i="12"/>
  <c r="CL16" i="12" s="1"/>
  <c r="CK11" i="12"/>
  <c r="CK16" i="12" s="1"/>
  <c r="CJ11" i="12"/>
  <c r="CJ16" i="12" s="1"/>
  <c r="CI11" i="12"/>
  <c r="CI16" i="12" s="1"/>
  <c r="CH11" i="12"/>
  <c r="CH16" i="12" s="1"/>
  <c r="CG11" i="12"/>
  <c r="CG16" i="12" s="1"/>
  <c r="CF11" i="12"/>
  <c r="CF16" i="12" s="1"/>
  <c r="CE11" i="12"/>
  <c r="CE16" i="12" s="1"/>
  <c r="CD11" i="12"/>
  <c r="CD16" i="12" s="1"/>
  <c r="CC11" i="12"/>
  <c r="CC16" i="12" s="1"/>
  <c r="CB11" i="12"/>
  <c r="CB16" i="12" s="1"/>
  <c r="CA11" i="12"/>
  <c r="CA16" i="12" s="1"/>
  <c r="BZ11" i="12"/>
  <c r="BZ16" i="12" s="1"/>
  <c r="BY11" i="12"/>
  <c r="BY16" i="12" s="1"/>
  <c r="BX11" i="12"/>
  <c r="BX16" i="12" s="1"/>
  <c r="BW11" i="12"/>
  <c r="BW16" i="12" s="1"/>
  <c r="BV11" i="12"/>
  <c r="BV16" i="12" s="1"/>
  <c r="BU11" i="12"/>
  <c r="BU16" i="12" s="1"/>
  <c r="BT11" i="12"/>
  <c r="BT16" i="12" s="1"/>
  <c r="BS11" i="12"/>
  <c r="BS16" i="12" s="1"/>
  <c r="BR11" i="12"/>
  <c r="BR16" i="12" s="1"/>
  <c r="BQ11" i="12"/>
  <c r="BQ16" i="12" s="1"/>
  <c r="BP11" i="12"/>
  <c r="BP16" i="12" s="1"/>
  <c r="BO11" i="12"/>
  <c r="BO16" i="12" s="1"/>
  <c r="BN11" i="12"/>
  <c r="BN16" i="12" s="1"/>
  <c r="BM11" i="12"/>
  <c r="BM16" i="12" s="1"/>
  <c r="BL11" i="12"/>
  <c r="BL16" i="12" s="1"/>
  <c r="BK11" i="12"/>
  <c r="BK16" i="12" s="1"/>
  <c r="BJ11" i="12"/>
  <c r="BJ16" i="12" s="1"/>
  <c r="BI11" i="12"/>
  <c r="BI16" i="12" s="1"/>
  <c r="BH11" i="12"/>
  <c r="BH16" i="12" s="1"/>
  <c r="BG11" i="12"/>
  <c r="BG16" i="12" s="1"/>
  <c r="BF11" i="12"/>
  <c r="BF16" i="12" s="1"/>
  <c r="BE11" i="12"/>
  <c r="BE16" i="12" s="1"/>
  <c r="BD11" i="12"/>
  <c r="BD16" i="12" s="1"/>
  <c r="BC11" i="12"/>
  <c r="BC16" i="12" s="1"/>
  <c r="BB11" i="12"/>
  <c r="BB16" i="12" s="1"/>
  <c r="BA11" i="12"/>
  <c r="BA16" i="12" s="1"/>
  <c r="AZ11" i="12"/>
  <c r="AZ16" i="12" s="1"/>
  <c r="AY11" i="12"/>
  <c r="AY16" i="12" s="1"/>
  <c r="AX11" i="12"/>
  <c r="AX16" i="12" s="1"/>
  <c r="AW11" i="12"/>
  <c r="AW16" i="12" s="1"/>
  <c r="AV11" i="12"/>
  <c r="AV16" i="12" s="1"/>
  <c r="AU11" i="12"/>
  <c r="AU16" i="12" s="1"/>
  <c r="AT11" i="12"/>
  <c r="AT16" i="12" s="1"/>
  <c r="AS11" i="12"/>
  <c r="AS16" i="12" s="1"/>
  <c r="AR11" i="12"/>
  <c r="AR16" i="12" s="1"/>
  <c r="AQ11" i="12"/>
  <c r="AQ16" i="12" s="1"/>
  <c r="AP11" i="12"/>
  <c r="AP16" i="12" s="1"/>
  <c r="AO11" i="12"/>
  <c r="AO16" i="12" s="1"/>
  <c r="AN11" i="12"/>
  <c r="AN16" i="12" s="1"/>
  <c r="AM11" i="12"/>
  <c r="AM16" i="12" s="1"/>
  <c r="AL11" i="12"/>
  <c r="AL16" i="12" s="1"/>
  <c r="AK11" i="12"/>
  <c r="AK16" i="12" s="1"/>
  <c r="AJ11" i="12"/>
  <c r="AJ16" i="12" s="1"/>
  <c r="AI11" i="12"/>
  <c r="AI16" i="12" s="1"/>
  <c r="AH11" i="12"/>
  <c r="AH16" i="12" s="1"/>
  <c r="AG11" i="12"/>
  <c r="AG16" i="12" s="1"/>
  <c r="AF11" i="12"/>
  <c r="AF16" i="12" s="1"/>
  <c r="AE11" i="12"/>
  <c r="AE16" i="12" s="1"/>
  <c r="AD11" i="12"/>
  <c r="AD16" i="12" s="1"/>
  <c r="AC11" i="12"/>
  <c r="AC16" i="12" s="1"/>
  <c r="AB11" i="12"/>
  <c r="AB16" i="12" s="1"/>
  <c r="AA11" i="12"/>
  <c r="AA16" i="12" s="1"/>
  <c r="Z11" i="12"/>
  <c r="Z16" i="12" s="1"/>
  <c r="Y11" i="12"/>
  <c r="Y16" i="12" s="1"/>
  <c r="X11" i="12"/>
  <c r="X16" i="12" s="1"/>
  <c r="W11" i="12"/>
  <c r="W16" i="12" s="1"/>
  <c r="V11" i="12"/>
  <c r="V16" i="12" s="1"/>
  <c r="U11" i="12"/>
  <c r="U16" i="12" s="1"/>
  <c r="T11" i="12"/>
  <c r="T16" i="12" s="1"/>
  <c r="S11" i="12"/>
  <c r="S16" i="12" s="1"/>
  <c r="R11" i="12"/>
  <c r="R16" i="12" s="1"/>
  <c r="Q11" i="12"/>
  <c r="Q16" i="12" s="1"/>
  <c r="P11" i="12"/>
  <c r="P16" i="12" s="1"/>
  <c r="O11" i="12"/>
  <c r="O16" i="12" s="1"/>
  <c r="N11" i="12"/>
  <c r="N16" i="12" s="1"/>
  <c r="M11" i="12"/>
  <c r="M16" i="12" s="1"/>
  <c r="L11" i="12"/>
  <c r="L16" i="12" s="1"/>
  <c r="K11" i="12"/>
  <c r="K16" i="12" s="1"/>
  <c r="J11" i="12"/>
  <c r="J16" i="12" s="1"/>
  <c r="I11" i="12"/>
  <c r="I16" i="12" s="1"/>
  <c r="H11" i="12"/>
  <c r="H16" i="12" s="1"/>
  <c r="FS10" i="12"/>
  <c r="FS15" i="12" s="1"/>
  <c r="FR10" i="12"/>
  <c r="FR15" i="12" s="1"/>
  <c r="FQ10" i="12"/>
  <c r="FQ15" i="12" s="1"/>
  <c r="FP10" i="12"/>
  <c r="FP15" i="12" s="1"/>
  <c r="FO10" i="12"/>
  <c r="FO15" i="12" s="1"/>
  <c r="FN10" i="12"/>
  <c r="FN15" i="12" s="1"/>
  <c r="FM10" i="12"/>
  <c r="FM15" i="12" s="1"/>
  <c r="FL10" i="12"/>
  <c r="FL15" i="12" s="1"/>
  <c r="FK10" i="12"/>
  <c r="FK15" i="12" s="1"/>
  <c r="FJ10" i="12"/>
  <c r="FJ15" i="12" s="1"/>
  <c r="FI10" i="12"/>
  <c r="FI15" i="12" s="1"/>
  <c r="FH10" i="12"/>
  <c r="FH15" i="12" s="1"/>
  <c r="FG10" i="12"/>
  <c r="FG15" i="12" s="1"/>
  <c r="FF10" i="12"/>
  <c r="FF15" i="12" s="1"/>
  <c r="FE10" i="12"/>
  <c r="FE15" i="12" s="1"/>
  <c r="FD10" i="12"/>
  <c r="FD15" i="12" s="1"/>
  <c r="FC10" i="12"/>
  <c r="FC15" i="12" s="1"/>
  <c r="FB10" i="12"/>
  <c r="FB15" i="12" s="1"/>
  <c r="FA10" i="12"/>
  <c r="FA15" i="12" s="1"/>
  <c r="EZ10" i="12"/>
  <c r="EZ15" i="12" s="1"/>
  <c r="EY10" i="12"/>
  <c r="EY15" i="12" s="1"/>
  <c r="EX10" i="12"/>
  <c r="EX15" i="12" s="1"/>
  <c r="EW10" i="12"/>
  <c r="EW15" i="12" s="1"/>
  <c r="EV10" i="12"/>
  <c r="EV15" i="12" s="1"/>
  <c r="EU10" i="12"/>
  <c r="EU15" i="12" s="1"/>
  <c r="ET10" i="12"/>
  <c r="ET15" i="12" s="1"/>
  <c r="ES10" i="12"/>
  <c r="ES15" i="12" s="1"/>
  <c r="ER10" i="12"/>
  <c r="ER15" i="12" s="1"/>
  <c r="EQ10" i="12"/>
  <c r="EQ15" i="12" s="1"/>
  <c r="EP10" i="12"/>
  <c r="EP15" i="12" s="1"/>
  <c r="EO10" i="12"/>
  <c r="EO15" i="12" s="1"/>
  <c r="EN10" i="12"/>
  <c r="EN15" i="12" s="1"/>
  <c r="EM10" i="12"/>
  <c r="EM15" i="12" s="1"/>
  <c r="EL10" i="12"/>
  <c r="EL15" i="12" s="1"/>
  <c r="EK10" i="12"/>
  <c r="EK15" i="12" s="1"/>
  <c r="EJ10" i="12"/>
  <c r="EJ15" i="12" s="1"/>
  <c r="EI10" i="12"/>
  <c r="EI15" i="12" s="1"/>
  <c r="EH10" i="12"/>
  <c r="EH15" i="12" s="1"/>
  <c r="EG10" i="12"/>
  <c r="EG15" i="12" s="1"/>
  <c r="EF10" i="12"/>
  <c r="EF15" i="12" s="1"/>
  <c r="EE10" i="12"/>
  <c r="EE15" i="12" s="1"/>
  <c r="ED10" i="12"/>
  <c r="ED15" i="12" s="1"/>
  <c r="EC10" i="12"/>
  <c r="EC15" i="12" s="1"/>
  <c r="EB10" i="12"/>
  <c r="EB15" i="12" s="1"/>
  <c r="EA10" i="12"/>
  <c r="EA15" i="12" s="1"/>
  <c r="DZ10" i="12"/>
  <c r="DZ15" i="12" s="1"/>
  <c r="DY10" i="12"/>
  <c r="DY15" i="12" s="1"/>
  <c r="DX10" i="12"/>
  <c r="DX15" i="12" s="1"/>
  <c r="DW10" i="12"/>
  <c r="DW15" i="12" s="1"/>
  <c r="DV10" i="12"/>
  <c r="DV15" i="12" s="1"/>
  <c r="DU10" i="12"/>
  <c r="DU15" i="12" s="1"/>
  <c r="DT10" i="12"/>
  <c r="DT15" i="12" s="1"/>
  <c r="DS10" i="12"/>
  <c r="DS15" i="12" s="1"/>
  <c r="DR10" i="12"/>
  <c r="DR15" i="12" s="1"/>
  <c r="DQ10" i="12"/>
  <c r="DQ15" i="12" s="1"/>
  <c r="DP10" i="12"/>
  <c r="DP15" i="12" s="1"/>
  <c r="DO10" i="12"/>
  <c r="DO15" i="12" s="1"/>
  <c r="DN10" i="12"/>
  <c r="DN15" i="12" s="1"/>
  <c r="DM10" i="12"/>
  <c r="DM15" i="12" s="1"/>
  <c r="DL10" i="12"/>
  <c r="DL15" i="12" s="1"/>
  <c r="DK10" i="12"/>
  <c r="DK15" i="12" s="1"/>
  <c r="DJ10" i="12"/>
  <c r="DJ15" i="12" s="1"/>
  <c r="DI10" i="12"/>
  <c r="DI15" i="12" s="1"/>
  <c r="DH10" i="12"/>
  <c r="DH15" i="12" s="1"/>
  <c r="DG10" i="12"/>
  <c r="DG15" i="12" s="1"/>
  <c r="DF10" i="12"/>
  <c r="DF15" i="12" s="1"/>
  <c r="DE10" i="12"/>
  <c r="DE15" i="12" s="1"/>
  <c r="DD10" i="12"/>
  <c r="DD15" i="12" s="1"/>
  <c r="DC10" i="12"/>
  <c r="DC15" i="12" s="1"/>
  <c r="DB10" i="12"/>
  <c r="DB15" i="12" s="1"/>
  <c r="DA10" i="12"/>
  <c r="DA15" i="12" s="1"/>
  <c r="CZ10" i="12"/>
  <c r="CZ15" i="12" s="1"/>
  <c r="CY10" i="12"/>
  <c r="CY15" i="12" s="1"/>
  <c r="CX10" i="12"/>
  <c r="CX15" i="12" s="1"/>
  <c r="CW10" i="12"/>
  <c r="CW15" i="12" s="1"/>
  <c r="CV10" i="12"/>
  <c r="CV15" i="12" s="1"/>
  <c r="CU10" i="12"/>
  <c r="CU15" i="12" s="1"/>
  <c r="CT10" i="12"/>
  <c r="CT15" i="12" s="1"/>
  <c r="CS10" i="12"/>
  <c r="CS15" i="12" s="1"/>
  <c r="CR10" i="12"/>
  <c r="CR15" i="12" s="1"/>
  <c r="CQ10" i="12"/>
  <c r="CQ15" i="12" s="1"/>
  <c r="CP10" i="12"/>
  <c r="CP15" i="12" s="1"/>
  <c r="CO10" i="12"/>
  <c r="CO15" i="12" s="1"/>
  <c r="CN10" i="12"/>
  <c r="CN15" i="12" s="1"/>
  <c r="CM10" i="12"/>
  <c r="CM15" i="12" s="1"/>
  <c r="CL10" i="12"/>
  <c r="CL15" i="12" s="1"/>
  <c r="CK10" i="12"/>
  <c r="CK15" i="12" s="1"/>
  <c r="CJ10" i="12"/>
  <c r="CJ15" i="12" s="1"/>
  <c r="CI10" i="12"/>
  <c r="CI15" i="12" s="1"/>
  <c r="CH10" i="12"/>
  <c r="CH15" i="12" s="1"/>
  <c r="CG10" i="12"/>
  <c r="CG15" i="12" s="1"/>
  <c r="CF10" i="12"/>
  <c r="CF15" i="12" s="1"/>
  <c r="CE10" i="12"/>
  <c r="CE15" i="12" s="1"/>
  <c r="CD10" i="12"/>
  <c r="CD15" i="12" s="1"/>
  <c r="CC10" i="12"/>
  <c r="CC15" i="12" s="1"/>
  <c r="CB10" i="12"/>
  <c r="CB15" i="12" s="1"/>
  <c r="CA10" i="12"/>
  <c r="CA15" i="12" s="1"/>
  <c r="BZ10" i="12"/>
  <c r="BZ15" i="12" s="1"/>
  <c r="BY10" i="12"/>
  <c r="BY15" i="12" s="1"/>
  <c r="BX10" i="12"/>
  <c r="BX15" i="12" s="1"/>
  <c r="BW10" i="12"/>
  <c r="BW15" i="12" s="1"/>
  <c r="BV10" i="12"/>
  <c r="BV15" i="12" s="1"/>
  <c r="BU10" i="12"/>
  <c r="BU15" i="12" s="1"/>
  <c r="BT10" i="12"/>
  <c r="BT15" i="12" s="1"/>
  <c r="BS10" i="12"/>
  <c r="BS15" i="12" s="1"/>
  <c r="BR10" i="12"/>
  <c r="BR15" i="12" s="1"/>
  <c r="BQ10" i="12"/>
  <c r="BQ15" i="12" s="1"/>
  <c r="BP10" i="12"/>
  <c r="BP15" i="12" s="1"/>
  <c r="BO10" i="12"/>
  <c r="BO15" i="12" s="1"/>
  <c r="BN10" i="12"/>
  <c r="BN15" i="12" s="1"/>
  <c r="BM10" i="12"/>
  <c r="BM15" i="12" s="1"/>
  <c r="BL10" i="12"/>
  <c r="BL15" i="12" s="1"/>
  <c r="BK10" i="12"/>
  <c r="BK15" i="12" s="1"/>
  <c r="BJ10" i="12"/>
  <c r="BJ15" i="12" s="1"/>
  <c r="BI10" i="12"/>
  <c r="BI15" i="12" s="1"/>
  <c r="BH10" i="12"/>
  <c r="BH15" i="12" s="1"/>
  <c r="BG10" i="12"/>
  <c r="BG15" i="12" s="1"/>
  <c r="BF10" i="12"/>
  <c r="BF15" i="12" s="1"/>
  <c r="BE10" i="12"/>
  <c r="BE15" i="12" s="1"/>
  <c r="BD10" i="12"/>
  <c r="BD15" i="12" s="1"/>
  <c r="BC10" i="12"/>
  <c r="BC15" i="12" s="1"/>
  <c r="BB10" i="12"/>
  <c r="BB15" i="12" s="1"/>
  <c r="BA10" i="12"/>
  <c r="BA15" i="12" s="1"/>
  <c r="AZ10" i="12"/>
  <c r="AZ15" i="12" s="1"/>
  <c r="AY10" i="12"/>
  <c r="AY15" i="12" s="1"/>
  <c r="AX10" i="12"/>
  <c r="AX15" i="12" s="1"/>
  <c r="AW10" i="12"/>
  <c r="AW15" i="12" s="1"/>
  <c r="AV10" i="12"/>
  <c r="AV15" i="12" s="1"/>
  <c r="AU10" i="12"/>
  <c r="AU15" i="12" s="1"/>
  <c r="AT10" i="12"/>
  <c r="AT15" i="12" s="1"/>
  <c r="AS10" i="12"/>
  <c r="AS15" i="12" s="1"/>
  <c r="AR10" i="12"/>
  <c r="AR15" i="12" s="1"/>
  <c r="AQ10" i="12"/>
  <c r="AQ15" i="12" s="1"/>
  <c r="AP10" i="12"/>
  <c r="AP15" i="12" s="1"/>
  <c r="AO10" i="12"/>
  <c r="AO15" i="12" s="1"/>
  <c r="AN10" i="12"/>
  <c r="AN15" i="12" s="1"/>
  <c r="AM10" i="12"/>
  <c r="AM15" i="12" s="1"/>
  <c r="AL10" i="12"/>
  <c r="AL15" i="12" s="1"/>
  <c r="AK10" i="12"/>
  <c r="AK15" i="12" s="1"/>
  <c r="AJ10" i="12"/>
  <c r="AJ15" i="12" s="1"/>
  <c r="AI10" i="12"/>
  <c r="AI15" i="12" s="1"/>
  <c r="AH10" i="12"/>
  <c r="AH15" i="12" s="1"/>
  <c r="AG10" i="12"/>
  <c r="AG15" i="12" s="1"/>
  <c r="AF10" i="12"/>
  <c r="AF15" i="12" s="1"/>
  <c r="AE10" i="12"/>
  <c r="AE15" i="12" s="1"/>
  <c r="AD10" i="12"/>
  <c r="AD15" i="12" s="1"/>
  <c r="AC10" i="12"/>
  <c r="AC15" i="12" s="1"/>
  <c r="AB10" i="12"/>
  <c r="AB15" i="12" s="1"/>
  <c r="AA10" i="12"/>
  <c r="AA15" i="12" s="1"/>
  <c r="Z10" i="12"/>
  <c r="Z15" i="12" s="1"/>
  <c r="Y10" i="12"/>
  <c r="Y15" i="12" s="1"/>
  <c r="X10" i="12"/>
  <c r="X15" i="12" s="1"/>
  <c r="W10" i="12"/>
  <c r="W15" i="12" s="1"/>
  <c r="V10" i="12"/>
  <c r="V15" i="12" s="1"/>
  <c r="U10" i="12"/>
  <c r="U15" i="12" s="1"/>
  <c r="T10" i="12"/>
  <c r="T15" i="12" s="1"/>
  <c r="S10" i="12"/>
  <c r="S15" i="12" s="1"/>
  <c r="R10" i="12"/>
  <c r="R15" i="12" s="1"/>
  <c r="Q10" i="12"/>
  <c r="Q15" i="12" s="1"/>
  <c r="P10" i="12"/>
  <c r="P15" i="12" s="1"/>
  <c r="O10" i="12"/>
  <c r="O15" i="12" s="1"/>
  <c r="N10" i="12"/>
  <c r="N15" i="12" s="1"/>
  <c r="M10" i="12"/>
  <c r="M15" i="12" s="1"/>
  <c r="L10" i="12"/>
  <c r="L15" i="12" s="1"/>
  <c r="K10" i="12"/>
  <c r="K15" i="12" s="1"/>
  <c r="J10" i="12"/>
  <c r="J15" i="12" s="1"/>
  <c r="I10" i="12"/>
  <c r="I15" i="12" s="1"/>
  <c r="H10" i="12"/>
  <c r="H15" i="12" s="1"/>
  <c r="FS9" i="12"/>
  <c r="FS13" i="12" s="1"/>
  <c r="FR9" i="12"/>
  <c r="FR13" i="12" s="1"/>
  <c r="FQ9" i="12"/>
  <c r="FQ13" i="12" s="1"/>
  <c r="FP9" i="12"/>
  <c r="FP13" i="12" s="1"/>
  <c r="FO9" i="12"/>
  <c r="FO13" i="12" s="1"/>
  <c r="FN9" i="12"/>
  <c r="FN13" i="12" s="1"/>
  <c r="FM9" i="12"/>
  <c r="FM13" i="12" s="1"/>
  <c r="FL9" i="12"/>
  <c r="FL13" i="12" s="1"/>
  <c r="FK9" i="12"/>
  <c r="FK13" i="12" s="1"/>
  <c r="FJ9" i="12"/>
  <c r="FJ13" i="12" s="1"/>
  <c r="FI9" i="12"/>
  <c r="FI13" i="12" s="1"/>
  <c r="FH9" i="12"/>
  <c r="FH13" i="12" s="1"/>
  <c r="FG9" i="12"/>
  <c r="FG13" i="12" s="1"/>
  <c r="FF9" i="12"/>
  <c r="FF13" i="12" s="1"/>
  <c r="FE9" i="12"/>
  <c r="FE13" i="12" s="1"/>
  <c r="FD9" i="12"/>
  <c r="FD13" i="12" s="1"/>
  <c r="FC9" i="12"/>
  <c r="FC13" i="12" s="1"/>
  <c r="FB9" i="12"/>
  <c r="FB13" i="12" s="1"/>
  <c r="FA9" i="12"/>
  <c r="FA13" i="12" s="1"/>
  <c r="EZ9" i="12"/>
  <c r="EZ13" i="12" s="1"/>
  <c r="EY9" i="12"/>
  <c r="EY13" i="12" s="1"/>
  <c r="EX9" i="12"/>
  <c r="EX13" i="12" s="1"/>
  <c r="EW9" i="12"/>
  <c r="EW13" i="12" s="1"/>
  <c r="EV9" i="12"/>
  <c r="EV13" i="12" s="1"/>
  <c r="EU9" i="12"/>
  <c r="EU13" i="12" s="1"/>
  <c r="ET9" i="12"/>
  <c r="ET13" i="12" s="1"/>
  <c r="ES9" i="12"/>
  <c r="ES13" i="12" s="1"/>
  <c r="ER9" i="12"/>
  <c r="ER13" i="12" s="1"/>
  <c r="EQ9" i="12"/>
  <c r="EQ13" i="12" s="1"/>
  <c r="EP9" i="12"/>
  <c r="EP13" i="12" s="1"/>
  <c r="EO9" i="12"/>
  <c r="EO13" i="12" s="1"/>
  <c r="EN9" i="12"/>
  <c r="EN13" i="12" s="1"/>
  <c r="EM9" i="12"/>
  <c r="EM13" i="12" s="1"/>
  <c r="EL9" i="12"/>
  <c r="EL13" i="12" s="1"/>
  <c r="EK9" i="12"/>
  <c r="EK13" i="12" s="1"/>
  <c r="EJ9" i="12"/>
  <c r="EJ13" i="12" s="1"/>
  <c r="EI9" i="12"/>
  <c r="EI13" i="12" s="1"/>
  <c r="EH9" i="12"/>
  <c r="EH13" i="12" s="1"/>
  <c r="EG9" i="12"/>
  <c r="EG13" i="12" s="1"/>
  <c r="EF9" i="12"/>
  <c r="EF13" i="12" s="1"/>
  <c r="EE9" i="12"/>
  <c r="EE13" i="12" s="1"/>
  <c r="ED9" i="12"/>
  <c r="ED13" i="12" s="1"/>
  <c r="EC9" i="12"/>
  <c r="EC13" i="12" s="1"/>
  <c r="EB9" i="12"/>
  <c r="EB13" i="12" s="1"/>
  <c r="EA9" i="12"/>
  <c r="EA13" i="12" s="1"/>
  <c r="DZ9" i="12"/>
  <c r="DZ13" i="12" s="1"/>
  <c r="DY9" i="12"/>
  <c r="DY13" i="12" s="1"/>
  <c r="DX9" i="12"/>
  <c r="DX13" i="12" s="1"/>
  <c r="DW9" i="12"/>
  <c r="DW13" i="12" s="1"/>
  <c r="DV9" i="12"/>
  <c r="DV13" i="12" s="1"/>
  <c r="DU9" i="12"/>
  <c r="DU13" i="12" s="1"/>
  <c r="DT9" i="12"/>
  <c r="DT13" i="12" s="1"/>
  <c r="DS9" i="12"/>
  <c r="DS13" i="12" s="1"/>
  <c r="DR9" i="12"/>
  <c r="DR13" i="12" s="1"/>
  <c r="DQ9" i="12"/>
  <c r="DQ13" i="12" s="1"/>
  <c r="DP9" i="12"/>
  <c r="DP13" i="12" s="1"/>
  <c r="DO9" i="12"/>
  <c r="DO13" i="12" s="1"/>
  <c r="DN9" i="12"/>
  <c r="DN13" i="12" s="1"/>
  <c r="DM9" i="12"/>
  <c r="DM13" i="12" s="1"/>
  <c r="DL9" i="12"/>
  <c r="DL13" i="12" s="1"/>
  <c r="DK9" i="12"/>
  <c r="DK13" i="12" s="1"/>
  <c r="DJ9" i="12"/>
  <c r="DJ13" i="12" s="1"/>
  <c r="DI9" i="12"/>
  <c r="DI13" i="12" s="1"/>
  <c r="DH9" i="12"/>
  <c r="DH13" i="12" s="1"/>
  <c r="DG9" i="12"/>
  <c r="DG13" i="12" s="1"/>
  <c r="DF9" i="12"/>
  <c r="DF13" i="12" s="1"/>
  <c r="DE9" i="12"/>
  <c r="DE13" i="12" s="1"/>
  <c r="DD9" i="12"/>
  <c r="DD13" i="12" s="1"/>
  <c r="DC9" i="12"/>
  <c r="DC13" i="12" s="1"/>
  <c r="DB9" i="12"/>
  <c r="DB13" i="12" s="1"/>
  <c r="DA9" i="12"/>
  <c r="DA13" i="12" s="1"/>
  <c r="CZ9" i="12"/>
  <c r="CZ13" i="12" s="1"/>
  <c r="CY9" i="12"/>
  <c r="CY13" i="12" s="1"/>
  <c r="CX9" i="12"/>
  <c r="CX13" i="12" s="1"/>
  <c r="CW9" i="12"/>
  <c r="CW13" i="12" s="1"/>
  <c r="CV9" i="12"/>
  <c r="CV13" i="12" s="1"/>
  <c r="CU9" i="12"/>
  <c r="CU13" i="12" s="1"/>
  <c r="CT9" i="12"/>
  <c r="CT13" i="12" s="1"/>
  <c r="CS9" i="12"/>
  <c r="CS13" i="12" s="1"/>
  <c r="CR9" i="12"/>
  <c r="CR13" i="12" s="1"/>
  <c r="CQ9" i="12"/>
  <c r="CQ13" i="12" s="1"/>
  <c r="CP9" i="12"/>
  <c r="CP13" i="12" s="1"/>
  <c r="CO9" i="12"/>
  <c r="CO13" i="12" s="1"/>
  <c r="CN9" i="12"/>
  <c r="CN13" i="12" s="1"/>
  <c r="CM9" i="12"/>
  <c r="CM13" i="12" s="1"/>
  <c r="CL9" i="12"/>
  <c r="CL13" i="12" s="1"/>
  <c r="CK9" i="12"/>
  <c r="CK13" i="12" s="1"/>
  <c r="CJ9" i="12"/>
  <c r="CJ13" i="12" s="1"/>
  <c r="CI9" i="12"/>
  <c r="CI13" i="12" s="1"/>
  <c r="CH9" i="12"/>
  <c r="CH13" i="12" s="1"/>
  <c r="CG9" i="12"/>
  <c r="CG13" i="12" s="1"/>
  <c r="CF9" i="12"/>
  <c r="CF13" i="12" s="1"/>
  <c r="CE9" i="12"/>
  <c r="CE13" i="12" s="1"/>
  <c r="CD9" i="12"/>
  <c r="CD13" i="12" s="1"/>
  <c r="CC9" i="12"/>
  <c r="CC13" i="12" s="1"/>
  <c r="CB9" i="12"/>
  <c r="CB13" i="12" s="1"/>
  <c r="CA9" i="12"/>
  <c r="CA13" i="12" s="1"/>
  <c r="BZ9" i="12"/>
  <c r="BZ13" i="12" s="1"/>
  <c r="BY9" i="12"/>
  <c r="BY13" i="12" s="1"/>
  <c r="BX9" i="12"/>
  <c r="BX13" i="12" s="1"/>
  <c r="BW9" i="12"/>
  <c r="BW13" i="12" s="1"/>
  <c r="BV9" i="12"/>
  <c r="BV13" i="12" s="1"/>
  <c r="BU9" i="12"/>
  <c r="BU13" i="12" s="1"/>
  <c r="BT9" i="12"/>
  <c r="BT13" i="12" s="1"/>
  <c r="BS9" i="12"/>
  <c r="BS13" i="12" s="1"/>
  <c r="BR9" i="12"/>
  <c r="BR13" i="12" s="1"/>
  <c r="BQ9" i="12"/>
  <c r="BQ13" i="12" s="1"/>
  <c r="BP9" i="12"/>
  <c r="BP13" i="12" s="1"/>
  <c r="BO9" i="12"/>
  <c r="BO13" i="12" s="1"/>
  <c r="BN9" i="12"/>
  <c r="BN13" i="12" s="1"/>
  <c r="BM9" i="12"/>
  <c r="BM13" i="12" s="1"/>
  <c r="BL9" i="12"/>
  <c r="BL13" i="12" s="1"/>
  <c r="BK9" i="12"/>
  <c r="BK13" i="12" s="1"/>
  <c r="BJ9" i="12"/>
  <c r="BJ13" i="12" s="1"/>
  <c r="BI9" i="12"/>
  <c r="BI13" i="12" s="1"/>
  <c r="BH9" i="12"/>
  <c r="BH13" i="12" s="1"/>
  <c r="BG9" i="12"/>
  <c r="BG13" i="12" s="1"/>
  <c r="BF9" i="12"/>
  <c r="BF13" i="12" s="1"/>
  <c r="BE9" i="12"/>
  <c r="BE13" i="12" s="1"/>
  <c r="BD9" i="12"/>
  <c r="BD13" i="12" s="1"/>
  <c r="BC9" i="12"/>
  <c r="BC13" i="12" s="1"/>
  <c r="BB9" i="12"/>
  <c r="BB13" i="12" s="1"/>
  <c r="BA9" i="12"/>
  <c r="BA13" i="12" s="1"/>
  <c r="AZ9" i="12"/>
  <c r="AZ13" i="12" s="1"/>
  <c r="AY9" i="12"/>
  <c r="AY13" i="12" s="1"/>
  <c r="AX9" i="12"/>
  <c r="AX13" i="12" s="1"/>
  <c r="AW9" i="12"/>
  <c r="AW13" i="12" s="1"/>
  <c r="AV9" i="12"/>
  <c r="AV13" i="12" s="1"/>
  <c r="AU9" i="12"/>
  <c r="AU13" i="12" s="1"/>
  <c r="AT9" i="12"/>
  <c r="AT13" i="12" s="1"/>
  <c r="AS9" i="12"/>
  <c r="AS13" i="12" s="1"/>
  <c r="AR9" i="12"/>
  <c r="AR13" i="12" s="1"/>
  <c r="AQ9" i="12"/>
  <c r="AQ13" i="12" s="1"/>
  <c r="AP9" i="12"/>
  <c r="AP13" i="12" s="1"/>
  <c r="AO9" i="12"/>
  <c r="AO13" i="12" s="1"/>
  <c r="AN9" i="12"/>
  <c r="AN13" i="12" s="1"/>
  <c r="AM9" i="12"/>
  <c r="AM13" i="12" s="1"/>
  <c r="AL9" i="12"/>
  <c r="AL13" i="12" s="1"/>
  <c r="AK9" i="12"/>
  <c r="AK13" i="12" s="1"/>
  <c r="AJ9" i="12"/>
  <c r="AJ13" i="12" s="1"/>
  <c r="AI9" i="12"/>
  <c r="AI13" i="12" s="1"/>
  <c r="AH9" i="12"/>
  <c r="AH13" i="12" s="1"/>
  <c r="AG9" i="12"/>
  <c r="AG13" i="12" s="1"/>
  <c r="AF9" i="12"/>
  <c r="AF13" i="12" s="1"/>
  <c r="AE9" i="12"/>
  <c r="AE13" i="12" s="1"/>
  <c r="AD9" i="12"/>
  <c r="AD13" i="12" s="1"/>
  <c r="AC9" i="12"/>
  <c r="AC13" i="12" s="1"/>
  <c r="AB9" i="12"/>
  <c r="AB13" i="12" s="1"/>
  <c r="AA9" i="12"/>
  <c r="AA13" i="12" s="1"/>
  <c r="Z9" i="12"/>
  <c r="Z13" i="12" s="1"/>
  <c r="Y9" i="12"/>
  <c r="Y13" i="12" s="1"/>
  <c r="X9" i="12"/>
  <c r="X13" i="12" s="1"/>
  <c r="W9" i="12"/>
  <c r="W13" i="12" s="1"/>
  <c r="V9" i="12"/>
  <c r="V13" i="12" s="1"/>
  <c r="U9" i="12"/>
  <c r="U13" i="12" s="1"/>
  <c r="T9" i="12"/>
  <c r="T13" i="12" s="1"/>
  <c r="S9" i="12"/>
  <c r="S13" i="12" s="1"/>
  <c r="R9" i="12"/>
  <c r="R13" i="12" s="1"/>
  <c r="Q9" i="12"/>
  <c r="Q13" i="12" s="1"/>
  <c r="P9" i="12"/>
  <c r="P13" i="12" s="1"/>
  <c r="O9" i="12"/>
  <c r="O13" i="12" s="1"/>
  <c r="N9" i="12"/>
  <c r="N13" i="12" s="1"/>
  <c r="M9" i="12"/>
  <c r="M13" i="12" s="1"/>
  <c r="L9" i="12"/>
  <c r="L13" i="12" s="1"/>
  <c r="K9" i="12"/>
  <c r="K13" i="12" s="1"/>
  <c r="J9" i="12"/>
  <c r="J13" i="12" s="1"/>
  <c r="I9" i="12"/>
  <c r="I13" i="12" s="1"/>
  <c r="H9" i="12"/>
  <c r="H13" i="12" s="1"/>
  <c r="C16" i="12" l="1"/>
  <c r="B12" i="12"/>
  <c r="B16" i="12"/>
  <c r="G16" i="12" s="1"/>
  <c r="C11" i="11"/>
  <c r="I15" i="11"/>
  <c r="B11" i="12"/>
  <c r="C17" i="12"/>
  <c r="B17" i="12"/>
  <c r="C11" i="12"/>
  <c r="B19" i="12"/>
  <c r="C12" i="12"/>
  <c r="E33" i="5"/>
  <c r="E15" i="11" s="1"/>
  <c r="G33" i="5"/>
  <c r="G15" i="11" s="1"/>
  <c r="C22" i="9"/>
  <c r="D33" i="5"/>
  <c r="D15" i="11" s="1"/>
  <c r="F53" i="5"/>
  <c r="F16" i="9" s="1"/>
  <c r="E53" i="5"/>
  <c r="E16" i="9" s="1"/>
  <c r="G53" i="5"/>
  <c r="G16" i="9" s="1"/>
  <c r="D53" i="5"/>
  <c r="D16" i="9" s="1"/>
  <c r="G67" i="7"/>
  <c r="B33" i="5"/>
  <c r="B15" i="11" s="1"/>
  <c r="B17" i="11" s="1"/>
  <c r="C17" i="11" s="1"/>
  <c r="H57" i="7"/>
  <c r="I57" i="7" s="1"/>
  <c r="H51" i="7"/>
  <c r="I51" i="7" s="1"/>
  <c r="J51" i="7" s="1"/>
  <c r="H48" i="7"/>
  <c r="I48" i="7" s="1"/>
  <c r="J48" i="7" s="1"/>
  <c r="H58" i="7"/>
  <c r="I58" i="7" s="1"/>
  <c r="H53" i="7"/>
  <c r="I53" i="7" s="1"/>
  <c r="J53" i="7" s="1"/>
  <c r="H50" i="7"/>
  <c r="I50" i="7" s="1"/>
  <c r="J50" i="7" s="1"/>
  <c r="H54" i="7"/>
  <c r="I54" i="7" s="1"/>
  <c r="H52" i="7"/>
  <c r="I52" i="7" s="1"/>
  <c r="H49" i="7"/>
  <c r="I49" i="7" s="1"/>
  <c r="H38" i="7"/>
  <c r="I38" i="7" s="1"/>
  <c r="H29" i="7"/>
  <c r="I29" i="7" s="1"/>
  <c r="J29" i="7" s="1"/>
  <c r="H55" i="7"/>
  <c r="I55" i="7" s="1"/>
  <c r="H47" i="7"/>
  <c r="I47" i="7" s="1"/>
  <c r="H42" i="7"/>
  <c r="I42" i="7" s="1"/>
  <c r="H33" i="7"/>
  <c r="I33" i="7" s="1"/>
  <c r="J33" i="7" s="1"/>
  <c r="H24" i="7"/>
  <c r="I24" i="7" s="1"/>
  <c r="H15" i="7"/>
  <c r="I15" i="7" s="1"/>
  <c r="H56" i="7"/>
  <c r="I56" i="7" s="1"/>
  <c r="H46" i="7"/>
  <c r="I46" i="7" s="1"/>
  <c r="H37" i="7"/>
  <c r="I37" i="7" s="1"/>
  <c r="H28" i="7"/>
  <c r="I28" i="7" s="1"/>
  <c r="H19" i="7"/>
  <c r="I19" i="7" s="1"/>
  <c r="H11" i="7"/>
  <c r="I11" i="7" s="1"/>
  <c r="J11" i="7" s="1"/>
  <c r="H8" i="7"/>
  <c r="I8" i="7" s="1"/>
  <c r="J8" i="7" s="1"/>
  <c r="H5" i="7"/>
  <c r="I5" i="7" s="1"/>
  <c r="J5" i="7" s="1"/>
  <c r="H41" i="7"/>
  <c r="I41" i="7" s="1"/>
  <c r="H32" i="7"/>
  <c r="I32" i="7" s="1"/>
  <c r="J32" i="7" s="1"/>
  <c r="H23" i="7"/>
  <c r="I23" i="7" s="1"/>
  <c r="H14" i="7"/>
  <c r="I14" i="7" s="1"/>
  <c r="J14" i="7" s="1"/>
  <c r="H45" i="7"/>
  <c r="I45" i="7" s="1"/>
  <c r="H36" i="7"/>
  <c r="I36" i="7" s="1"/>
  <c r="H27" i="7"/>
  <c r="I27" i="7" s="1"/>
  <c r="H18" i="7"/>
  <c r="I18" i="7" s="1"/>
  <c r="J18" i="7" s="1"/>
  <c r="H40" i="7"/>
  <c r="I40" i="7" s="1"/>
  <c r="H31" i="7"/>
  <c r="I31" i="7" s="1"/>
  <c r="J31" i="7" s="1"/>
  <c r="H22" i="7"/>
  <c r="I22" i="7" s="1"/>
  <c r="H13" i="7"/>
  <c r="I13" i="7" s="1"/>
  <c r="H10" i="7"/>
  <c r="I10" i="7" s="1"/>
  <c r="J10" i="7" s="1"/>
  <c r="H7" i="7"/>
  <c r="I7" i="7" s="1"/>
  <c r="J7" i="7" s="1"/>
  <c r="H4" i="7"/>
  <c r="I4" i="7" s="1"/>
  <c r="H44" i="7"/>
  <c r="I44" i="7" s="1"/>
  <c r="H35" i="7"/>
  <c r="I35" i="7" s="1"/>
  <c r="H26" i="7"/>
  <c r="I26" i="7" s="1"/>
  <c r="H17" i="7"/>
  <c r="I17" i="7" s="1"/>
  <c r="H39" i="7"/>
  <c r="I39" i="7" s="1"/>
  <c r="H30" i="7"/>
  <c r="I30" i="7" s="1"/>
  <c r="H21" i="7"/>
  <c r="I21" i="7" s="1"/>
  <c r="H25" i="7"/>
  <c r="I25" i="7" s="1"/>
  <c r="H20" i="7"/>
  <c r="I20" i="7" s="1"/>
  <c r="J20" i="7" s="1"/>
  <c r="H12" i="7"/>
  <c r="I12" i="7" s="1"/>
  <c r="J12" i="7" s="1"/>
  <c r="H6" i="7"/>
  <c r="I6" i="7" s="1"/>
  <c r="J6" i="7" s="1"/>
  <c r="H9" i="7"/>
  <c r="I9" i="7" s="1"/>
  <c r="H43" i="7"/>
  <c r="I43" i="7" s="1"/>
  <c r="H16" i="7"/>
  <c r="I16" i="7" s="1"/>
  <c r="G4" i="7"/>
  <c r="J4" i="7" s="1"/>
  <c r="J54" i="7"/>
  <c r="S54" i="7"/>
  <c r="T54" i="7" s="1"/>
  <c r="S49" i="7"/>
  <c r="T49" i="7" s="1"/>
  <c r="U49" i="7" s="1"/>
  <c r="R4" i="7"/>
  <c r="S44" i="7"/>
  <c r="T44" i="7" s="1"/>
  <c r="U44" i="7" s="1"/>
  <c r="S30" i="7"/>
  <c r="T30" i="7" s="1"/>
  <c r="U30" i="7" s="1"/>
  <c r="S16" i="7"/>
  <c r="T16" i="7" s="1"/>
  <c r="U16" i="7" s="1"/>
  <c r="S51" i="7"/>
  <c r="T51" i="7" s="1"/>
  <c r="S15" i="7"/>
  <c r="T15" i="7" s="1"/>
  <c r="U15" i="7" s="1"/>
  <c r="S37" i="7"/>
  <c r="T37" i="7" s="1"/>
  <c r="U37" i="7" s="1"/>
  <c r="S10" i="7"/>
  <c r="T10" i="7" s="1"/>
  <c r="U10" i="7" s="1"/>
  <c r="S45" i="7"/>
  <c r="T45" i="7" s="1"/>
  <c r="U45" i="7" s="1"/>
  <c r="J24" i="7"/>
  <c r="J38" i="7"/>
  <c r="G56" i="5"/>
  <c r="G20" i="9" s="1"/>
  <c r="D56" i="5"/>
  <c r="D20" i="9" s="1"/>
  <c r="F56" i="5"/>
  <c r="F20" i="9" s="1"/>
  <c r="E56" i="5"/>
  <c r="E20" i="9" s="1"/>
  <c r="C59" i="5"/>
  <c r="B59" i="5"/>
  <c r="B23" i="9" s="1"/>
  <c r="J9" i="7"/>
  <c r="J39" i="7"/>
  <c r="J41" i="7"/>
  <c r="G48" i="5"/>
  <c r="G11" i="9" s="1"/>
  <c r="C60" i="5"/>
  <c r="B61" i="5"/>
  <c r="B25" i="9" s="1"/>
  <c r="E11" i="5"/>
  <c r="G51" i="5"/>
  <c r="G14" i="9" s="1"/>
  <c r="D51" i="5"/>
  <c r="D14" i="9" s="1"/>
  <c r="U54" i="7"/>
  <c r="J57" i="7"/>
  <c r="J26" i="7"/>
  <c r="F11" i="5"/>
  <c r="C15" i="5"/>
  <c r="B15" i="5"/>
  <c r="F49" i="5"/>
  <c r="F12" i="9" s="1"/>
  <c r="E49" i="5"/>
  <c r="E12" i="9" s="1"/>
  <c r="E51" i="5"/>
  <c r="E14" i="9" s="1"/>
  <c r="J21" i="7"/>
  <c r="J23" i="7"/>
  <c r="J35" i="7"/>
  <c r="C14" i="5"/>
  <c r="G49" i="5"/>
  <c r="G12" i="9" s="1"/>
  <c r="B56" i="5"/>
  <c r="B20" i="9" s="1"/>
  <c r="J15" i="7"/>
  <c r="J17" i="7"/>
  <c r="C57" i="5"/>
  <c r="J44" i="7"/>
  <c r="E10" i="5"/>
  <c r="J27" i="7"/>
  <c r="J36" i="7"/>
  <c r="J42" i="7"/>
  <c r="D10" i="5"/>
  <c r="F52" i="5"/>
  <c r="F15" i="9" s="1"/>
  <c r="B58" i="5"/>
  <c r="B22" i="9" s="1"/>
  <c r="B27" i="9" s="1"/>
  <c r="C27" i="9" s="1"/>
  <c r="B60" i="5"/>
  <c r="B24" i="9" s="1"/>
  <c r="J47" i="7"/>
  <c r="F10" i="5"/>
  <c r="G52" i="5"/>
  <c r="G15" i="9" s="1"/>
  <c r="C61" i="5"/>
  <c r="J30" i="7"/>
  <c r="J45" i="7"/>
  <c r="J13" i="7"/>
  <c r="J22" i="7"/>
  <c r="J40" i="7"/>
  <c r="O53" i="7"/>
  <c r="Q53" i="7" s="1"/>
  <c r="R53" i="7" s="1"/>
  <c r="O48" i="7"/>
  <c r="Q48" i="7" s="1"/>
  <c r="S55" i="7" s="1"/>
  <c r="T55" i="7" s="1"/>
  <c r="U55" i="7" s="1"/>
  <c r="O51" i="7"/>
  <c r="Q51" i="7" s="1"/>
  <c r="R51" i="7" s="1"/>
  <c r="U51" i="7" s="1"/>
  <c r="B57" i="5"/>
  <c r="B21" i="9" s="1"/>
  <c r="G65" i="7"/>
  <c r="J19" i="7"/>
  <c r="J28" i="7"/>
  <c r="J37" i="7"/>
  <c r="J46" i="7"/>
  <c r="J55" i="7"/>
  <c r="J56" i="7"/>
  <c r="O58" i="7"/>
  <c r="Q58" i="7" s="1"/>
  <c r="R58" i="7" s="1"/>
  <c r="J49" i="7"/>
  <c r="J52" i="7"/>
  <c r="J16" i="7"/>
  <c r="J25" i="7"/>
  <c r="J34" i="7"/>
  <c r="J43" i="7"/>
  <c r="D100" i="7"/>
  <c r="F100" i="7" s="1"/>
  <c r="G100" i="7" s="1"/>
  <c r="D116" i="7"/>
  <c r="F116" i="7" s="1"/>
  <c r="G116" i="7" s="1"/>
  <c r="D107" i="7"/>
  <c r="F107" i="7" s="1"/>
  <c r="G107" i="7" s="1"/>
  <c r="D108" i="7"/>
  <c r="F108" i="7" s="1"/>
  <c r="G108" i="7" s="1"/>
  <c r="J135" i="7"/>
  <c r="J141" i="7"/>
  <c r="D97" i="7"/>
  <c r="F97" i="7" s="1"/>
  <c r="G97" i="7" s="1"/>
  <c r="D112" i="7"/>
  <c r="F112" i="7" s="1"/>
  <c r="G112" i="7" s="1"/>
  <c r="D119" i="7"/>
  <c r="F119" i="7" s="1"/>
  <c r="G119" i="7" s="1"/>
  <c r="D94" i="7"/>
  <c r="F94" i="7" s="1"/>
  <c r="G94" i="7" s="1"/>
  <c r="H168" i="7"/>
  <c r="I168" i="7" s="1"/>
  <c r="J168" i="7" s="1"/>
  <c r="H165" i="7"/>
  <c r="I165" i="7" s="1"/>
  <c r="H166" i="7"/>
  <c r="I166" i="7" s="1"/>
  <c r="J166" i="7" s="1"/>
  <c r="H164" i="7"/>
  <c r="I164" i="7" s="1"/>
  <c r="J164" i="7" s="1"/>
  <c r="H167" i="7"/>
  <c r="I167" i="7" s="1"/>
  <c r="J167" i="7" s="1"/>
  <c r="H162" i="7"/>
  <c r="I162" i="7" s="1"/>
  <c r="H159" i="7"/>
  <c r="I159" i="7" s="1"/>
  <c r="H160" i="7"/>
  <c r="I160" i="7" s="1"/>
  <c r="H158" i="7"/>
  <c r="I158" i="7" s="1"/>
  <c r="H149" i="7"/>
  <c r="I149" i="7" s="1"/>
  <c r="H142" i="7"/>
  <c r="I142" i="7" s="1"/>
  <c r="H133" i="7"/>
  <c r="I133" i="7" s="1"/>
  <c r="J133" i="7" s="1"/>
  <c r="H161" i="7"/>
  <c r="I161" i="7" s="1"/>
  <c r="H157" i="7"/>
  <c r="I157" i="7" s="1"/>
  <c r="H148" i="7"/>
  <c r="I148" i="7" s="1"/>
  <c r="H137" i="7"/>
  <c r="I137" i="7" s="1"/>
  <c r="J137" i="7" s="1"/>
  <c r="H128" i="7"/>
  <c r="I128" i="7" s="1"/>
  <c r="H169" i="7"/>
  <c r="I169" i="7" s="1"/>
  <c r="H163" i="7"/>
  <c r="I163" i="7" s="1"/>
  <c r="H156" i="7"/>
  <c r="I156" i="7" s="1"/>
  <c r="J156" i="7" s="1"/>
  <c r="H147" i="7"/>
  <c r="I147" i="7" s="1"/>
  <c r="H141" i="7"/>
  <c r="I141" i="7" s="1"/>
  <c r="H132" i="7"/>
  <c r="I132" i="7" s="1"/>
  <c r="H155" i="7"/>
  <c r="I155" i="7" s="1"/>
  <c r="J155" i="7" s="1"/>
  <c r="H146" i="7"/>
  <c r="I146" i="7" s="1"/>
  <c r="J146" i="7" s="1"/>
  <c r="H136" i="7"/>
  <c r="I136" i="7" s="1"/>
  <c r="H127" i="7"/>
  <c r="I127" i="7" s="1"/>
  <c r="J127" i="7" s="1"/>
  <c r="H154" i="7"/>
  <c r="I154" i="7" s="1"/>
  <c r="J154" i="7" s="1"/>
  <c r="H145" i="7"/>
  <c r="I145" i="7" s="1"/>
  <c r="H140" i="7"/>
  <c r="I140" i="7" s="1"/>
  <c r="H131" i="7"/>
  <c r="I131" i="7" s="1"/>
  <c r="H153" i="7"/>
  <c r="I153" i="7" s="1"/>
  <c r="H144" i="7"/>
  <c r="I144" i="7" s="1"/>
  <c r="J144" i="7" s="1"/>
  <c r="H135" i="7"/>
  <c r="I135" i="7" s="1"/>
  <c r="H126" i="7"/>
  <c r="I126" i="7" s="1"/>
  <c r="H152" i="7"/>
  <c r="I152" i="7" s="1"/>
  <c r="J152" i="7" s="1"/>
  <c r="H139" i="7"/>
  <c r="I139" i="7" s="1"/>
  <c r="J139" i="7" s="1"/>
  <c r="H130" i="7"/>
  <c r="I130" i="7" s="1"/>
  <c r="G125" i="7"/>
  <c r="H150" i="7"/>
  <c r="I150" i="7" s="1"/>
  <c r="J150" i="7" s="1"/>
  <c r="H138" i="7"/>
  <c r="I138" i="7" s="1"/>
  <c r="J138" i="7" s="1"/>
  <c r="H129" i="7"/>
  <c r="I129" i="7" s="1"/>
  <c r="J129" i="7" s="1"/>
  <c r="D111" i="7"/>
  <c r="F111" i="7" s="1"/>
  <c r="G111" i="7" s="1"/>
  <c r="D114" i="7"/>
  <c r="F114" i="7" s="1"/>
  <c r="G114" i="7" s="1"/>
  <c r="D117" i="7"/>
  <c r="F117" i="7" s="1"/>
  <c r="G117" i="7" s="1"/>
  <c r="D103" i="7"/>
  <c r="F103" i="7" s="1"/>
  <c r="G103" i="7" s="1"/>
  <c r="H125" i="7"/>
  <c r="I125" i="7" s="1"/>
  <c r="J159" i="7"/>
  <c r="S167" i="7"/>
  <c r="T167" i="7" s="1"/>
  <c r="S151" i="7"/>
  <c r="T151" i="7" s="1"/>
  <c r="U151" i="7" s="1"/>
  <c r="S141" i="7"/>
  <c r="T141" i="7" s="1"/>
  <c r="U141" i="7" s="1"/>
  <c r="J136" i="7"/>
  <c r="H188" i="7"/>
  <c r="I188" i="7" s="1"/>
  <c r="D99" i="7"/>
  <c r="F99" i="7" s="1"/>
  <c r="G99" i="7" s="1"/>
  <c r="D101" i="7"/>
  <c r="F101" i="7" s="1"/>
  <c r="G101" i="7" s="1"/>
  <c r="D118" i="7"/>
  <c r="F118" i="7" s="1"/>
  <c r="G118" i="7" s="1"/>
  <c r="J142" i="7"/>
  <c r="H151" i="7"/>
  <c r="I151" i="7" s="1"/>
  <c r="J153" i="7"/>
  <c r="J165" i="7"/>
  <c r="H178" i="7"/>
  <c r="I178" i="7" s="1"/>
  <c r="D81" i="7"/>
  <c r="F81" i="7" s="1"/>
  <c r="G81" i="7" s="1"/>
  <c r="D88" i="7"/>
  <c r="F88" i="7" s="1"/>
  <c r="G88" i="7" s="1"/>
  <c r="D106" i="7"/>
  <c r="F106" i="7" s="1"/>
  <c r="G106" i="7" s="1"/>
  <c r="D109" i="7"/>
  <c r="F109" i="7" s="1"/>
  <c r="G109" i="7" s="1"/>
  <c r="D115" i="7"/>
  <c r="F115" i="7" s="1"/>
  <c r="G115" i="7" s="1"/>
  <c r="H134" i="7"/>
  <c r="I134" i="7" s="1"/>
  <c r="J147" i="7"/>
  <c r="J58" i="7"/>
  <c r="D95" i="7"/>
  <c r="F95" i="7" s="1"/>
  <c r="G95" i="7" s="1"/>
  <c r="D104" i="7"/>
  <c r="F104" i="7" s="1"/>
  <c r="G104" i="7" s="1"/>
  <c r="J126" i="7"/>
  <c r="J132" i="7"/>
  <c r="D90" i="7"/>
  <c r="F90" i="7" s="1"/>
  <c r="G90" i="7" s="1"/>
  <c r="D102" i="7"/>
  <c r="F102" i="7" s="1"/>
  <c r="G102" i="7" s="1"/>
  <c r="J130" i="7"/>
  <c r="J162" i="7"/>
  <c r="S212" i="7"/>
  <c r="T212" i="7" s="1"/>
  <c r="U212" i="7" s="1"/>
  <c r="S215" i="7"/>
  <c r="T215" i="7" s="1"/>
  <c r="S194" i="7"/>
  <c r="T194" i="7" s="1"/>
  <c r="U194" i="7" s="1"/>
  <c r="R176" i="7"/>
  <c r="J178" i="7"/>
  <c r="J201" i="7"/>
  <c r="J131" i="7"/>
  <c r="J140" i="7"/>
  <c r="J145" i="7"/>
  <c r="O167" i="7"/>
  <c r="Q167" i="7" s="1"/>
  <c r="R167" i="7" s="1"/>
  <c r="O164" i="7"/>
  <c r="Q164" i="7" s="1"/>
  <c r="R164" i="7" s="1"/>
  <c r="O169" i="7"/>
  <c r="Q169" i="7" s="1"/>
  <c r="R169" i="7" s="1"/>
  <c r="O168" i="7"/>
  <c r="Q168" i="7" s="1"/>
  <c r="R168" i="7" s="1"/>
  <c r="J163" i="7"/>
  <c r="S268" i="7"/>
  <c r="T268" i="7" s="1"/>
  <c r="S259" i="7"/>
  <c r="T259" i="7" s="1"/>
  <c r="S250" i="7"/>
  <c r="T250" i="7" s="1"/>
  <c r="S241" i="7"/>
  <c r="T241" i="7" s="1"/>
  <c r="S232" i="7"/>
  <c r="T232" i="7" s="1"/>
  <c r="U232" i="7" s="1"/>
  <c r="S267" i="7"/>
  <c r="T267" i="7" s="1"/>
  <c r="S258" i="7"/>
  <c r="T258" i="7" s="1"/>
  <c r="S249" i="7"/>
  <c r="T249" i="7" s="1"/>
  <c r="S240" i="7"/>
  <c r="T240" i="7" s="1"/>
  <c r="S231" i="7"/>
  <c r="T231" i="7" s="1"/>
  <c r="S266" i="7"/>
  <c r="T266" i="7" s="1"/>
  <c r="S257" i="7"/>
  <c r="T257" i="7" s="1"/>
  <c r="S248" i="7"/>
  <c r="T248" i="7" s="1"/>
  <c r="U248" i="7" s="1"/>
  <c r="S239" i="7"/>
  <c r="T239" i="7" s="1"/>
  <c r="S230" i="7"/>
  <c r="T230" i="7" s="1"/>
  <c r="S265" i="7"/>
  <c r="T265" i="7" s="1"/>
  <c r="S256" i="7"/>
  <c r="T256" i="7" s="1"/>
  <c r="U256" i="7" s="1"/>
  <c r="S247" i="7"/>
  <c r="T247" i="7" s="1"/>
  <c r="S238" i="7"/>
  <c r="T238" i="7" s="1"/>
  <c r="S229" i="7"/>
  <c r="T229" i="7" s="1"/>
  <c r="S264" i="7"/>
  <c r="T264" i="7" s="1"/>
  <c r="S255" i="7"/>
  <c r="T255" i="7" s="1"/>
  <c r="S246" i="7"/>
  <c r="T246" i="7" s="1"/>
  <c r="S237" i="7"/>
  <c r="T237" i="7" s="1"/>
  <c r="S228" i="7"/>
  <c r="T228" i="7" s="1"/>
  <c r="S272" i="7"/>
  <c r="T272" i="7" s="1"/>
  <c r="S263" i="7"/>
  <c r="T263" i="7" s="1"/>
  <c r="S254" i="7"/>
  <c r="T254" i="7" s="1"/>
  <c r="S245" i="7"/>
  <c r="T245" i="7" s="1"/>
  <c r="U245" i="7" s="1"/>
  <c r="S236" i="7"/>
  <c r="T236" i="7" s="1"/>
  <c r="R228" i="7"/>
  <c r="U228" i="7" s="1"/>
  <c r="S271" i="7"/>
  <c r="T271" i="7" s="1"/>
  <c r="S262" i="7"/>
  <c r="T262" i="7" s="1"/>
  <c r="S253" i="7"/>
  <c r="T253" i="7" s="1"/>
  <c r="S244" i="7"/>
  <c r="T244" i="7" s="1"/>
  <c r="S235" i="7"/>
  <c r="T235" i="7" s="1"/>
  <c r="S269" i="7"/>
  <c r="T269" i="7" s="1"/>
  <c r="U269" i="7" s="1"/>
  <c r="S260" i="7"/>
  <c r="T260" i="7" s="1"/>
  <c r="S251" i="7"/>
  <c r="T251" i="7" s="1"/>
  <c r="S242" i="7"/>
  <c r="T242" i="7" s="1"/>
  <c r="S233" i="7"/>
  <c r="T233" i="7" s="1"/>
  <c r="U233" i="7" s="1"/>
  <c r="S270" i="7"/>
  <c r="T270" i="7" s="1"/>
  <c r="U270" i="7" s="1"/>
  <c r="S261" i="7"/>
  <c r="T261" i="7" s="1"/>
  <c r="S252" i="7"/>
  <c r="T252" i="7" s="1"/>
  <c r="S243" i="7"/>
  <c r="T243" i="7" s="1"/>
  <c r="S234" i="7"/>
  <c r="T234" i="7" s="1"/>
  <c r="J128" i="7"/>
  <c r="J148" i="7"/>
  <c r="J157" i="7"/>
  <c r="H219" i="7"/>
  <c r="I219" i="7" s="1"/>
  <c r="J219" i="7" s="1"/>
  <c r="H216" i="7"/>
  <c r="I216" i="7" s="1"/>
  <c r="J216" i="7" s="1"/>
  <c r="H213" i="7"/>
  <c r="I213" i="7" s="1"/>
  <c r="J213" i="7" s="1"/>
  <c r="H210" i="7"/>
  <c r="I210" i="7" s="1"/>
  <c r="J210" i="7" s="1"/>
  <c r="H207" i="7"/>
  <c r="I207" i="7" s="1"/>
  <c r="H204" i="7"/>
  <c r="I204" i="7" s="1"/>
  <c r="H218" i="7"/>
  <c r="I218" i="7" s="1"/>
  <c r="H215" i="7"/>
  <c r="I215" i="7" s="1"/>
  <c r="H211" i="7"/>
  <c r="I211" i="7" s="1"/>
  <c r="H206" i="7"/>
  <c r="I206" i="7" s="1"/>
  <c r="J206" i="7" s="1"/>
  <c r="H202" i="7"/>
  <c r="I202" i="7" s="1"/>
  <c r="H199" i="7"/>
  <c r="I199" i="7" s="1"/>
  <c r="H196" i="7"/>
  <c r="I196" i="7" s="1"/>
  <c r="H214" i="7"/>
  <c r="I214" i="7" s="1"/>
  <c r="J214" i="7" s="1"/>
  <c r="H205" i="7"/>
  <c r="I205" i="7" s="1"/>
  <c r="H209" i="7"/>
  <c r="I209" i="7" s="1"/>
  <c r="J209" i="7" s="1"/>
  <c r="H201" i="7"/>
  <c r="I201" i="7" s="1"/>
  <c r="H198" i="7"/>
  <c r="I198" i="7" s="1"/>
  <c r="J198" i="7" s="1"/>
  <c r="H195" i="7"/>
  <c r="I195" i="7" s="1"/>
  <c r="J195" i="7" s="1"/>
  <c r="H192" i="7"/>
  <c r="I192" i="7" s="1"/>
  <c r="J192" i="7" s="1"/>
  <c r="H189" i="7"/>
  <c r="I189" i="7" s="1"/>
  <c r="H186" i="7"/>
  <c r="I186" i="7" s="1"/>
  <c r="H183" i="7"/>
  <c r="I183" i="7" s="1"/>
  <c r="J183" i="7" s="1"/>
  <c r="H220" i="7"/>
  <c r="I220" i="7" s="1"/>
  <c r="H208" i="7"/>
  <c r="I208" i="7" s="1"/>
  <c r="J208" i="7" s="1"/>
  <c r="H217" i="7"/>
  <c r="I217" i="7" s="1"/>
  <c r="J217" i="7" s="1"/>
  <c r="H177" i="7"/>
  <c r="I177" i="7" s="1"/>
  <c r="J177" i="7" s="1"/>
  <c r="H200" i="7"/>
  <c r="I200" i="7" s="1"/>
  <c r="J200" i="7" s="1"/>
  <c r="H190" i="7"/>
  <c r="I190" i="7" s="1"/>
  <c r="H184" i="7"/>
  <c r="I184" i="7" s="1"/>
  <c r="J184" i="7" s="1"/>
  <c r="H191" i="7"/>
  <c r="I191" i="7" s="1"/>
  <c r="J191" i="7" s="1"/>
  <c r="H185" i="7"/>
  <c r="I185" i="7" s="1"/>
  <c r="J185" i="7" s="1"/>
  <c r="H197" i="7"/>
  <c r="I197" i="7" s="1"/>
  <c r="H193" i="7"/>
  <c r="I193" i="7" s="1"/>
  <c r="J193" i="7" s="1"/>
  <c r="H187" i="7"/>
  <c r="I187" i="7" s="1"/>
  <c r="J187" i="7" s="1"/>
  <c r="H212" i="7"/>
  <c r="I212" i="7" s="1"/>
  <c r="J212" i="7" s="1"/>
  <c r="H203" i="7"/>
  <c r="I203" i="7" s="1"/>
  <c r="J203" i="7" s="1"/>
  <c r="H181" i="7"/>
  <c r="I181" i="7" s="1"/>
  <c r="J181" i="7" s="1"/>
  <c r="H180" i="7"/>
  <c r="I180" i="7" s="1"/>
  <c r="J180" i="7" s="1"/>
  <c r="J197" i="7"/>
  <c r="J169" i="7"/>
  <c r="H182" i="7"/>
  <c r="I182" i="7" s="1"/>
  <c r="J182" i="7" s="1"/>
  <c r="G229" i="7"/>
  <c r="H266" i="7"/>
  <c r="I266" i="7" s="1"/>
  <c r="J266" i="7" s="1"/>
  <c r="H257" i="7"/>
  <c r="I257" i="7" s="1"/>
  <c r="H248" i="7"/>
  <c r="I248" i="7" s="1"/>
  <c r="J248" i="7" s="1"/>
  <c r="H239" i="7"/>
  <c r="I239" i="7" s="1"/>
  <c r="H230" i="7"/>
  <c r="I230" i="7" s="1"/>
  <c r="J149" i="7"/>
  <c r="J158" i="7"/>
  <c r="J160" i="7"/>
  <c r="J161" i="7"/>
  <c r="G176" i="7"/>
  <c r="J176" i="7" s="1"/>
  <c r="J186" i="7"/>
  <c r="J189" i="7"/>
  <c r="J218" i="7"/>
  <c r="H176" i="7"/>
  <c r="I176" i="7" s="1"/>
  <c r="H179" i="7"/>
  <c r="I179" i="7" s="1"/>
  <c r="J179" i="7" s="1"/>
  <c r="H194" i="7"/>
  <c r="I194" i="7" s="1"/>
  <c r="J194" i="7" s="1"/>
  <c r="J199" i="7"/>
  <c r="J125" i="7"/>
  <c r="J134" i="7"/>
  <c r="J143" i="7"/>
  <c r="J151" i="7"/>
  <c r="J188" i="7"/>
  <c r="J207" i="7"/>
  <c r="J231" i="7"/>
  <c r="U235" i="7"/>
  <c r="U244" i="7"/>
  <c r="U253" i="7"/>
  <c r="U262" i="7"/>
  <c r="J267" i="7"/>
  <c r="U271" i="7"/>
  <c r="J205" i="7"/>
  <c r="J202" i="7"/>
  <c r="J215" i="7"/>
  <c r="U229" i="7"/>
  <c r="J234" i="7"/>
  <c r="U238" i="7"/>
  <c r="U247" i="7"/>
  <c r="J252" i="7"/>
  <c r="U265" i="7"/>
  <c r="J270" i="7"/>
  <c r="J211" i="7"/>
  <c r="J232" i="7"/>
  <c r="U236" i="7"/>
  <c r="J241" i="7"/>
  <c r="U254" i="7"/>
  <c r="U263" i="7"/>
  <c r="J204" i="7"/>
  <c r="U272" i="7"/>
  <c r="J190" i="7"/>
  <c r="J196" i="7"/>
  <c r="H264" i="7"/>
  <c r="I264" i="7" s="1"/>
  <c r="U241" i="7"/>
  <c r="U250" i="7"/>
  <c r="J255" i="7"/>
  <c r="U259" i="7"/>
  <c r="J264" i="7"/>
  <c r="U268" i="7"/>
  <c r="U215" i="7"/>
  <c r="J220" i="7"/>
  <c r="J230" i="7"/>
  <c r="U234" i="7"/>
  <c r="J239" i="7"/>
  <c r="U243" i="7"/>
  <c r="U252" i="7"/>
  <c r="J257" i="7"/>
  <c r="U261" i="7"/>
  <c r="O206" i="7"/>
  <c r="Q206" i="7" s="1"/>
  <c r="R206" i="7" s="1"/>
  <c r="H229" i="7"/>
  <c r="I229" i="7" s="1"/>
  <c r="H238" i="7"/>
  <c r="I238" i="7" s="1"/>
  <c r="H247" i="7"/>
  <c r="I247" i="7" s="1"/>
  <c r="J247" i="7" s="1"/>
  <c r="H256" i="7"/>
  <c r="I256" i="7" s="1"/>
  <c r="J256" i="7" s="1"/>
  <c r="H265" i="7"/>
  <c r="I265" i="7" s="1"/>
  <c r="J265" i="7" s="1"/>
  <c r="H231" i="7"/>
  <c r="I231" i="7" s="1"/>
  <c r="H240" i="7"/>
  <c r="I240" i="7" s="1"/>
  <c r="J240" i="7" s="1"/>
  <c r="H249" i="7"/>
  <c r="I249" i="7" s="1"/>
  <c r="J249" i="7" s="1"/>
  <c r="H258" i="7"/>
  <c r="I258" i="7" s="1"/>
  <c r="J258" i="7" s="1"/>
  <c r="H267" i="7"/>
  <c r="I267" i="7" s="1"/>
  <c r="U237" i="7"/>
  <c r="U246" i="7"/>
  <c r="J251" i="7"/>
  <c r="U255" i="7"/>
  <c r="U264" i="7"/>
  <c r="O203" i="7"/>
  <c r="Q203" i="7" s="1"/>
  <c r="R203" i="7" s="1"/>
  <c r="O212" i="7"/>
  <c r="Q212" i="7" s="1"/>
  <c r="R212" i="7" s="1"/>
  <c r="H232" i="7"/>
  <c r="I232" i="7" s="1"/>
  <c r="H241" i="7"/>
  <c r="I241" i="7" s="1"/>
  <c r="H250" i="7"/>
  <c r="I250" i="7" s="1"/>
  <c r="J250" i="7" s="1"/>
  <c r="H259" i="7"/>
  <c r="I259" i="7" s="1"/>
  <c r="J259" i="7" s="1"/>
  <c r="H268" i="7"/>
  <c r="I268" i="7" s="1"/>
  <c r="J268" i="7" s="1"/>
  <c r="U230" i="7"/>
  <c r="H233" i="7"/>
  <c r="I233" i="7" s="1"/>
  <c r="J233" i="7" s="1"/>
  <c r="J235" i="7"/>
  <c r="U239" i="7"/>
  <c r="H242" i="7"/>
  <c r="I242" i="7" s="1"/>
  <c r="J242" i="7" s="1"/>
  <c r="H251" i="7"/>
  <c r="I251" i="7" s="1"/>
  <c r="J253" i="7"/>
  <c r="U257" i="7"/>
  <c r="H260" i="7"/>
  <c r="I260" i="7" s="1"/>
  <c r="J260" i="7" s="1"/>
  <c r="J262" i="7"/>
  <c r="U266" i="7"/>
  <c r="H269" i="7"/>
  <c r="I269" i="7" s="1"/>
  <c r="J269" i="7" s="1"/>
  <c r="H234" i="7"/>
  <c r="I234" i="7" s="1"/>
  <c r="H243" i="7"/>
  <c r="I243" i="7" s="1"/>
  <c r="J243" i="7" s="1"/>
  <c r="H252" i="7"/>
  <c r="I252" i="7" s="1"/>
  <c r="H261" i="7"/>
  <c r="I261" i="7" s="1"/>
  <c r="J261" i="7" s="1"/>
  <c r="H270" i="7"/>
  <c r="I270" i="7" s="1"/>
  <c r="U231" i="7"/>
  <c r="U240" i="7"/>
  <c r="J245" i="7"/>
  <c r="U249" i="7"/>
  <c r="J254" i="7"/>
  <c r="U258" i="7"/>
  <c r="U267" i="7"/>
  <c r="O209" i="7"/>
  <c r="Q209" i="7" s="1"/>
  <c r="R209" i="7" s="1"/>
  <c r="H235" i="7"/>
  <c r="I235" i="7" s="1"/>
  <c r="H244" i="7"/>
  <c r="I244" i="7" s="1"/>
  <c r="J244" i="7" s="1"/>
  <c r="H253" i="7"/>
  <c r="I253" i="7" s="1"/>
  <c r="H262" i="7"/>
  <c r="I262" i="7" s="1"/>
  <c r="H271" i="7"/>
  <c r="I271" i="7" s="1"/>
  <c r="J271" i="7" s="1"/>
  <c r="G228" i="7"/>
  <c r="J228" i="7" s="1"/>
  <c r="J229" i="7"/>
  <c r="H236" i="7"/>
  <c r="I236" i="7" s="1"/>
  <c r="J236" i="7" s="1"/>
  <c r="J238" i="7"/>
  <c r="U242" i="7"/>
  <c r="H245" i="7"/>
  <c r="I245" i="7" s="1"/>
  <c r="U251" i="7"/>
  <c r="H254" i="7"/>
  <c r="I254" i="7" s="1"/>
  <c r="U260" i="7"/>
  <c r="H263" i="7"/>
  <c r="I263" i="7" s="1"/>
  <c r="J263" i="7" s="1"/>
  <c r="H272" i="7"/>
  <c r="I272" i="7" s="1"/>
  <c r="J272" i="7" s="1"/>
  <c r="H228" i="7"/>
  <c r="I228" i="7" s="1"/>
  <c r="H237" i="7"/>
  <c r="I237" i="7" s="1"/>
  <c r="J237" i="7" s="1"/>
  <c r="H246" i="7"/>
  <c r="I246" i="7" s="1"/>
  <c r="J246" i="7" s="1"/>
  <c r="H255" i="7"/>
  <c r="I255" i="7" s="1"/>
  <c r="U273" i="7" l="1"/>
  <c r="H53" i="5" s="1"/>
  <c r="H61" i="5" s="1"/>
  <c r="J170" i="7"/>
  <c r="H48" i="5" s="1"/>
  <c r="H56" i="5" s="1"/>
  <c r="J221" i="7"/>
  <c r="H50" i="5" s="1"/>
  <c r="H58" i="5" s="1"/>
  <c r="S179" i="7"/>
  <c r="T179" i="7" s="1"/>
  <c r="U179" i="7" s="1"/>
  <c r="S206" i="7"/>
  <c r="T206" i="7" s="1"/>
  <c r="U206" i="7" s="1"/>
  <c r="S197" i="7"/>
  <c r="T197" i="7" s="1"/>
  <c r="U197" i="7" s="1"/>
  <c r="S126" i="7"/>
  <c r="T126" i="7" s="1"/>
  <c r="U126" i="7" s="1"/>
  <c r="S148" i="7"/>
  <c r="T148" i="7" s="1"/>
  <c r="U148" i="7" s="1"/>
  <c r="S125" i="7"/>
  <c r="T125" i="7" s="1"/>
  <c r="U125" i="7" s="1"/>
  <c r="S168" i="7"/>
  <c r="T168" i="7" s="1"/>
  <c r="U168" i="7" s="1"/>
  <c r="J97" i="7"/>
  <c r="H68" i="7"/>
  <c r="I68" i="7" s="1"/>
  <c r="J68" i="7" s="1"/>
  <c r="H105" i="7"/>
  <c r="I105" i="7" s="1"/>
  <c r="J105" i="7" s="1"/>
  <c r="H106" i="7"/>
  <c r="I106" i="7" s="1"/>
  <c r="J106" i="7" s="1"/>
  <c r="H88" i="7"/>
  <c r="I88" i="7" s="1"/>
  <c r="H109" i="7"/>
  <c r="I109" i="7" s="1"/>
  <c r="S18" i="7"/>
  <c r="T18" i="7" s="1"/>
  <c r="U18" i="7" s="1"/>
  <c r="S5" i="7"/>
  <c r="T5" i="7" s="1"/>
  <c r="U5" i="7" s="1"/>
  <c r="S20" i="7"/>
  <c r="T20" i="7" s="1"/>
  <c r="U20" i="7" s="1"/>
  <c r="S39" i="7"/>
  <c r="T39" i="7" s="1"/>
  <c r="U39" i="7" s="1"/>
  <c r="S52" i="7"/>
  <c r="T52" i="7" s="1"/>
  <c r="U52" i="7" s="1"/>
  <c r="S180" i="7"/>
  <c r="T180" i="7" s="1"/>
  <c r="U180" i="7" s="1"/>
  <c r="S181" i="7"/>
  <c r="T181" i="7" s="1"/>
  <c r="U181" i="7" s="1"/>
  <c r="S200" i="7"/>
  <c r="T200" i="7" s="1"/>
  <c r="U200" i="7" s="1"/>
  <c r="S135" i="7"/>
  <c r="T135" i="7" s="1"/>
  <c r="U135" i="7" s="1"/>
  <c r="S157" i="7"/>
  <c r="T157" i="7" s="1"/>
  <c r="U157" i="7" s="1"/>
  <c r="S134" i="7"/>
  <c r="T134" i="7" s="1"/>
  <c r="U134" i="7" s="1"/>
  <c r="S166" i="7"/>
  <c r="T166" i="7" s="1"/>
  <c r="U166" i="7" s="1"/>
  <c r="H117" i="7"/>
  <c r="I117" i="7" s="1"/>
  <c r="J117" i="7" s="1"/>
  <c r="H91" i="7"/>
  <c r="I91" i="7" s="1"/>
  <c r="J91" i="7" s="1"/>
  <c r="S57" i="7"/>
  <c r="T57" i="7" s="1"/>
  <c r="U57" i="7" s="1"/>
  <c r="S8" i="7"/>
  <c r="T8" i="7" s="1"/>
  <c r="U8" i="7" s="1"/>
  <c r="S29" i="7"/>
  <c r="T29" i="7" s="1"/>
  <c r="U29" i="7" s="1"/>
  <c r="S26" i="7"/>
  <c r="T26" i="7" s="1"/>
  <c r="U26" i="7" s="1"/>
  <c r="S56" i="7"/>
  <c r="T56" i="7" s="1"/>
  <c r="U56" i="7" s="1"/>
  <c r="H71" i="7"/>
  <c r="I71" i="7" s="1"/>
  <c r="J71" i="7" s="1"/>
  <c r="H98" i="7"/>
  <c r="I98" i="7" s="1"/>
  <c r="J98" i="7" s="1"/>
  <c r="S198" i="7"/>
  <c r="T198" i="7" s="1"/>
  <c r="U198" i="7" s="1"/>
  <c r="S184" i="7"/>
  <c r="T184" i="7" s="1"/>
  <c r="U184" i="7" s="1"/>
  <c r="S216" i="7"/>
  <c r="T216" i="7" s="1"/>
  <c r="U216" i="7" s="1"/>
  <c r="J88" i="7"/>
  <c r="S146" i="7"/>
  <c r="T146" i="7" s="1"/>
  <c r="U146" i="7" s="1"/>
  <c r="S145" i="7"/>
  <c r="T145" i="7" s="1"/>
  <c r="U145" i="7" s="1"/>
  <c r="S128" i="7"/>
  <c r="T128" i="7" s="1"/>
  <c r="U128" i="7" s="1"/>
  <c r="S143" i="7"/>
  <c r="T143" i="7" s="1"/>
  <c r="U143" i="7" s="1"/>
  <c r="S169" i="7"/>
  <c r="T169" i="7" s="1"/>
  <c r="U169" i="7" s="1"/>
  <c r="H81" i="7"/>
  <c r="I81" i="7" s="1"/>
  <c r="J81" i="7" s="1"/>
  <c r="H94" i="7"/>
  <c r="I94" i="7" s="1"/>
  <c r="H103" i="7"/>
  <c r="I103" i="7" s="1"/>
  <c r="H102" i="7"/>
  <c r="I102" i="7" s="1"/>
  <c r="J102" i="7" s="1"/>
  <c r="G61" i="5"/>
  <c r="G25" i="9" s="1"/>
  <c r="D61" i="5"/>
  <c r="D25" i="9" s="1"/>
  <c r="C25" i="9"/>
  <c r="F61" i="5"/>
  <c r="F25" i="9" s="1"/>
  <c r="E61" i="5"/>
  <c r="E25" i="9" s="1"/>
  <c r="S4" i="7"/>
  <c r="T4" i="7" s="1"/>
  <c r="U4" i="7" s="1"/>
  <c r="S11" i="7"/>
  <c r="T11" i="7" s="1"/>
  <c r="U11" i="7" s="1"/>
  <c r="S38" i="7"/>
  <c r="T38" i="7" s="1"/>
  <c r="U38" i="7" s="1"/>
  <c r="S35" i="7"/>
  <c r="T35" i="7" s="1"/>
  <c r="U35" i="7" s="1"/>
  <c r="S58" i="7"/>
  <c r="T58" i="7" s="1"/>
  <c r="D17" i="11"/>
  <c r="E17" i="11" s="1"/>
  <c r="S7" i="7"/>
  <c r="T7" i="7" s="1"/>
  <c r="U7" i="7" s="1"/>
  <c r="G11" i="11"/>
  <c r="F11" i="11"/>
  <c r="E11" i="11"/>
  <c r="D11" i="11"/>
  <c r="H86" i="7"/>
  <c r="I86" i="7" s="1"/>
  <c r="J86" i="7" s="1"/>
  <c r="S189" i="7"/>
  <c r="T189" i="7" s="1"/>
  <c r="U189" i="7" s="1"/>
  <c r="S129" i="7"/>
  <c r="T129" i="7" s="1"/>
  <c r="U129" i="7" s="1"/>
  <c r="S130" i="7"/>
  <c r="T130" i="7" s="1"/>
  <c r="U130" i="7" s="1"/>
  <c r="H93" i="7"/>
  <c r="I93" i="7" s="1"/>
  <c r="J93" i="7" s="1"/>
  <c r="H114" i="7"/>
  <c r="I114" i="7" s="1"/>
  <c r="F60" i="5"/>
  <c r="F24" i="9" s="1"/>
  <c r="D60" i="5"/>
  <c r="D24" i="9" s="1"/>
  <c r="E60" i="5"/>
  <c r="E24" i="9" s="1"/>
  <c r="G60" i="5"/>
  <c r="G24" i="9" s="1"/>
  <c r="C24" i="9"/>
  <c r="H69" i="7"/>
  <c r="I69" i="7" s="1"/>
  <c r="J69" i="7" s="1"/>
  <c r="S186" i="7"/>
  <c r="T186" i="7" s="1"/>
  <c r="U186" i="7" s="1"/>
  <c r="S154" i="7"/>
  <c r="T154" i="7" s="1"/>
  <c r="U154" i="7" s="1"/>
  <c r="H80" i="7"/>
  <c r="I80" i="7" s="1"/>
  <c r="J80" i="7" s="1"/>
  <c r="H111" i="7"/>
  <c r="I111" i="7" s="1"/>
  <c r="H116" i="7"/>
  <c r="I116" i="7" s="1"/>
  <c r="J116" i="7" s="1"/>
  <c r="S195" i="7"/>
  <c r="T195" i="7" s="1"/>
  <c r="U195" i="7" s="1"/>
  <c r="S192" i="7"/>
  <c r="T192" i="7" s="1"/>
  <c r="U192" i="7" s="1"/>
  <c r="S190" i="7"/>
  <c r="T190" i="7" s="1"/>
  <c r="U190" i="7" s="1"/>
  <c r="S205" i="7"/>
  <c r="T205" i="7" s="1"/>
  <c r="U205" i="7" s="1"/>
  <c r="S127" i="7"/>
  <c r="T127" i="7" s="1"/>
  <c r="U127" i="7" s="1"/>
  <c r="S131" i="7"/>
  <c r="T131" i="7" s="1"/>
  <c r="U131" i="7" s="1"/>
  <c r="S133" i="7"/>
  <c r="T133" i="7" s="1"/>
  <c r="U133" i="7" s="1"/>
  <c r="S139" i="7"/>
  <c r="T139" i="7" s="1"/>
  <c r="U139" i="7" s="1"/>
  <c r="J111" i="7"/>
  <c r="J94" i="7"/>
  <c r="H65" i="7"/>
  <c r="I65" i="7" s="1"/>
  <c r="J65" i="7" s="1"/>
  <c r="H95" i="7"/>
  <c r="I95" i="7" s="1"/>
  <c r="J95" i="7" s="1"/>
  <c r="H77" i="7"/>
  <c r="I77" i="7" s="1"/>
  <c r="J77" i="7" s="1"/>
  <c r="H119" i="7"/>
  <c r="I119" i="7" s="1"/>
  <c r="J119" i="7" s="1"/>
  <c r="H113" i="7"/>
  <c r="I113" i="7" s="1"/>
  <c r="J113" i="7" s="1"/>
  <c r="S17" i="7"/>
  <c r="T17" i="7" s="1"/>
  <c r="U17" i="7" s="1"/>
  <c r="S24" i="7"/>
  <c r="T24" i="7" s="1"/>
  <c r="U24" i="7" s="1"/>
  <c r="S25" i="7"/>
  <c r="T25" i="7" s="1"/>
  <c r="U25" i="7" s="1"/>
  <c r="B63" i="5"/>
  <c r="H78" i="7"/>
  <c r="I78" i="7" s="1"/>
  <c r="J78" i="7" s="1"/>
  <c r="S27" i="7"/>
  <c r="T27" i="7" s="1"/>
  <c r="U27" i="7" s="1"/>
  <c r="J273" i="7"/>
  <c r="H52" i="5" s="1"/>
  <c r="H85" i="7"/>
  <c r="I85" i="7" s="1"/>
  <c r="J85" i="7" s="1"/>
  <c r="G17" i="12"/>
  <c r="F17" i="12"/>
  <c r="E17" i="12"/>
  <c r="D17" i="12"/>
  <c r="U167" i="7"/>
  <c r="S219" i="7"/>
  <c r="T219" i="7" s="1"/>
  <c r="U219" i="7" s="1"/>
  <c r="S207" i="7"/>
  <c r="T207" i="7" s="1"/>
  <c r="U207" i="7" s="1"/>
  <c r="S193" i="7"/>
  <c r="T193" i="7" s="1"/>
  <c r="U193" i="7" s="1"/>
  <c r="S208" i="7"/>
  <c r="T208" i="7" s="1"/>
  <c r="U208" i="7" s="1"/>
  <c r="S140" i="7"/>
  <c r="T140" i="7" s="1"/>
  <c r="U140" i="7" s="1"/>
  <c r="S142" i="7"/>
  <c r="T142" i="7" s="1"/>
  <c r="U142" i="7" s="1"/>
  <c r="S152" i="7"/>
  <c r="T152" i="7" s="1"/>
  <c r="U152" i="7" s="1"/>
  <c r="S162" i="7"/>
  <c r="T162" i="7" s="1"/>
  <c r="U162" i="7" s="1"/>
  <c r="H97" i="7"/>
  <c r="I97" i="7" s="1"/>
  <c r="H89" i="7"/>
  <c r="I89" i="7" s="1"/>
  <c r="J89" i="7" s="1"/>
  <c r="H67" i="7"/>
  <c r="I67" i="7" s="1"/>
  <c r="J67" i="7" s="1"/>
  <c r="H96" i="7"/>
  <c r="I96" i="7" s="1"/>
  <c r="J96" i="7" s="1"/>
  <c r="S14" i="7"/>
  <c r="T14" i="7" s="1"/>
  <c r="U14" i="7" s="1"/>
  <c r="S33" i="7"/>
  <c r="T33" i="7" s="1"/>
  <c r="U33" i="7" s="1"/>
  <c r="S34" i="7"/>
  <c r="T34" i="7" s="1"/>
  <c r="U34" i="7" s="1"/>
  <c r="S13" i="7"/>
  <c r="T13" i="7" s="1"/>
  <c r="U13" i="7" s="1"/>
  <c r="S187" i="7"/>
  <c r="T187" i="7" s="1"/>
  <c r="U187" i="7" s="1"/>
  <c r="S137" i="7"/>
  <c r="T137" i="7" s="1"/>
  <c r="U137" i="7" s="1"/>
  <c r="J114" i="7"/>
  <c r="S183" i="7"/>
  <c r="T183" i="7" s="1"/>
  <c r="U183" i="7" s="1"/>
  <c r="S201" i="7"/>
  <c r="T201" i="7" s="1"/>
  <c r="U201" i="7" s="1"/>
  <c r="S196" i="7"/>
  <c r="T196" i="7" s="1"/>
  <c r="U196" i="7" s="1"/>
  <c r="S211" i="7"/>
  <c r="T211" i="7" s="1"/>
  <c r="U211" i="7" s="1"/>
  <c r="S155" i="7"/>
  <c r="T155" i="7" s="1"/>
  <c r="U155" i="7" s="1"/>
  <c r="S163" i="7"/>
  <c r="T163" i="7" s="1"/>
  <c r="U163" i="7" s="1"/>
  <c r="S149" i="7"/>
  <c r="T149" i="7" s="1"/>
  <c r="U149" i="7" s="1"/>
  <c r="S144" i="7"/>
  <c r="T144" i="7" s="1"/>
  <c r="U144" i="7" s="1"/>
  <c r="H83" i="7"/>
  <c r="I83" i="7" s="1"/>
  <c r="J83" i="7" s="1"/>
  <c r="H90" i="7"/>
  <c r="I90" i="7" s="1"/>
  <c r="J90" i="7" s="1"/>
  <c r="H108" i="7"/>
  <c r="I108" i="7" s="1"/>
  <c r="J108" i="7" s="1"/>
  <c r="H70" i="7"/>
  <c r="I70" i="7" s="1"/>
  <c r="J70" i="7" s="1"/>
  <c r="H110" i="7"/>
  <c r="I110" i="7" s="1"/>
  <c r="J110" i="7" s="1"/>
  <c r="D14" i="5"/>
  <c r="G14" i="5"/>
  <c r="F14" i="5"/>
  <c r="E14" i="5"/>
  <c r="S23" i="7"/>
  <c r="T23" i="7" s="1"/>
  <c r="U23" i="7" s="1"/>
  <c r="S42" i="7"/>
  <c r="T42" i="7" s="1"/>
  <c r="U42" i="7" s="1"/>
  <c r="S43" i="7"/>
  <c r="T43" i="7" s="1"/>
  <c r="U43" i="7" s="1"/>
  <c r="S22" i="7"/>
  <c r="T22" i="7" s="1"/>
  <c r="U22" i="7" s="1"/>
  <c r="H66" i="7"/>
  <c r="I66" i="7" s="1"/>
  <c r="J66" i="7" s="1"/>
  <c r="E58" i="5"/>
  <c r="E22" i="9" s="1"/>
  <c r="G12" i="12"/>
  <c r="F12" i="12"/>
  <c r="E12" i="12"/>
  <c r="D12" i="12"/>
  <c r="S176" i="7"/>
  <c r="T176" i="7" s="1"/>
  <c r="U176" i="7" s="1"/>
  <c r="S204" i="7"/>
  <c r="T204" i="7" s="1"/>
  <c r="U204" i="7" s="1"/>
  <c r="S199" i="7"/>
  <c r="T199" i="7" s="1"/>
  <c r="U199" i="7" s="1"/>
  <c r="S214" i="7"/>
  <c r="T214" i="7" s="1"/>
  <c r="U214" i="7" s="1"/>
  <c r="S136" i="7"/>
  <c r="T136" i="7" s="1"/>
  <c r="U136" i="7" s="1"/>
  <c r="S147" i="7"/>
  <c r="T147" i="7" s="1"/>
  <c r="U147" i="7" s="1"/>
  <c r="S158" i="7"/>
  <c r="T158" i="7" s="1"/>
  <c r="U158" i="7" s="1"/>
  <c r="S153" i="7"/>
  <c r="T153" i="7" s="1"/>
  <c r="U153" i="7" s="1"/>
  <c r="U58" i="7"/>
  <c r="H100" i="7"/>
  <c r="I100" i="7" s="1"/>
  <c r="J100" i="7" s="1"/>
  <c r="H72" i="7"/>
  <c r="I72" i="7" s="1"/>
  <c r="J72" i="7" s="1"/>
  <c r="H73" i="7"/>
  <c r="I73" i="7" s="1"/>
  <c r="J73" i="7" s="1"/>
  <c r="H104" i="7"/>
  <c r="I104" i="7" s="1"/>
  <c r="J104" i="7" s="1"/>
  <c r="S32" i="7"/>
  <c r="T32" i="7" s="1"/>
  <c r="U32" i="7" s="1"/>
  <c r="S47" i="7"/>
  <c r="T47" i="7" s="1"/>
  <c r="U47" i="7" s="1"/>
  <c r="S6" i="7"/>
  <c r="T6" i="7" s="1"/>
  <c r="U6" i="7" s="1"/>
  <c r="S31" i="7"/>
  <c r="T31" i="7" s="1"/>
  <c r="U31" i="7" s="1"/>
  <c r="J59" i="7"/>
  <c r="H10" i="5" s="1"/>
  <c r="H14" i="5" s="1"/>
  <c r="G58" i="5"/>
  <c r="G22" i="9" s="1"/>
  <c r="C19" i="12"/>
  <c r="D16" i="12"/>
  <c r="H87" i="7"/>
  <c r="I87" i="7" s="1"/>
  <c r="J87" i="7" s="1"/>
  <c r="G57" i="5"/>
  <c r="G21" i="9" s="1"/>
  <c r="F57" i="5"/>
  <c r="F21" i="9" s="1"/>
  <c r="E57" i="5"/>
  <c r="E21" i="9" s="1"/>
  <c r="D57" i="5"/>
  <c r="D21" i="9" s="1"/>
  <c r="C21" i="9"/>
  <c r="D27" i="9" s="1"/>
  <c r="E27" i="9" s="1"/>
  <c r="F27" i="9" s="1"/>
  <c r="G27" i="9" s="1"/>
  <c r="H27" i="9" s="1"/>
  <c r="I27" i="9" s="1"/>
  <c r="J27" i="9" s="1"/>
  <c r="K27" i="9" s="1"/>
  <c r="L27" i="9" s="1"/>
  <c r="M27" i="9" s="1"/>
  <c r="N27" i="9" s="1"/>
  <c r="O27" i="9" s="1"/>
  <c r="P27" i="9" s="1"/>
  <c r="Q27" i="9" s="1"/>
  <c r="R27" i="9" s="1"/>
  <c r="S27" i="9" s="1"/>
  <c r="T27" i="9" s="1"/>
  <c r="U27" i="9" s="1"/>
  <c r="V27" i="9" s="1"/>
  <c r="W27" i="9" s="1"/>
  <c r="X27" i="9" s="1"/>
  <c r="Y27" i="9" s="1"/>
  <c r="Z27" i="9" s="1"/>
  <c r="AA27" i="9" s="1"/>
  <c r="AB27" i="9" s="1"/>
  <c r="AC27" i="9" s="1"/>
  <c r="AD27" i="9" s="1"/>
  <c r="AE27" i="9" s="1"/>
  <c r="AF27" i="9" s="1"/>
  <c r="AG27" i="9" s="1"/>
  <c r="AH27" i="9" s="1"/>
  <c r="AI27" i="9" s="1"/>
  <c r="AJ27" i="9" s="1"/>
  <c r="AK27" i="9" s="1"/>
  <c r="AL27" i="9" s="1"/>
  <c r="AM27" i="9" s="1"/>
  <c r="AN27" i="9" s="1"/>
  <c r="AO27" i="9" s="1"/>
  <c r="AP27" i="9" s="1"/>
  <c r="AQ27" i="9" s="1"/>
  <c r="AR27" i="9" s="1"/>
  <c r="AS27" i="9" s="1"/>
  <c r="AT27" i="9" s="1"/>
  <c r="AU27" i="9" s="1"/>
  <c r="AV27" i="9" s="1"/>
  <c r="AW27" i="9" s="1"/>
  <c r="AX27" i="9" s="1"/>
  <c r="AY27" i="9" s="1"/>
  <c r="AZ27" i="9" s="1"/>
  <c r="BA27" i="9" s="1"/>
  <c r="BB27" i="9" s="1"/>
  <c r="BC27" i="9" s="1"/>
  <c r="BD27" i="9" s="1"/>
  <c r="BE27" i="9" s="1"/>
  <c r="BF27" i="9" s="1"/>
  <c r="BG27" i="9" s="1"/>
  <c r="BH27" i="9" s="1"/>
  <c r="BI27" i="9" s="1"/>
  <c r="BJ27" i="9" s="1"/>
  <c r="BK27" i="9" s="1"/>
  <c r="BL27" i="9" s="1"/>
  <c r="BM27" i="9" s="1"/>
  <c r="BN27" i="9" s="1"/>
  <c r="BO27" i="9" s="1"/>
  <c r="BP27" i="9" s="1"/>
  <c r="BQ27" i="9" s="1"/>
  <c r="BR27" i="9" s="1"/>
  <c r="BS27" i="9" s="1"/>
  <c r="BT27" i="9" s="1"/>
  <c r="BU27" i="9" s="1"/>
  <c r="BV27" i="9" s="1"/>
  <c r="BW27" i="9" s="1"/>
  <c r="BX27" i="9" s="1"/>
  <c r="BY27" i="9" s="1"/>
  <c r="BZ27" i="9" s="1"/>
  <c r="CA27" i="9" s="1"/>
  <c r="CB27" i="9" s="1"/>
  <c r="CC27" i="9" s="1"/>
  <c r="CD27" i="9" s="1"/>
  <c r="CE27" i="9" s="1"/>
  <c r="CF27" i="9" s="1"/>
  <c r="CG27" i="9" s="1"/>
  <c r="CH27" i="9" s="1"/>
  <c r="CI27" i="9" s="1"/>
  <c r="CJ27" i="9" s="1"/>
  <c r="CK27" i="9" s="1"/>
  <c r="CL27" i="9" s="1"/>
  <c r="CM27" i="9" s="1"/>
  <c r="CN27" i="9" s="1"/>
  <c r="CO27" i="9" s="1"/>
  <c r="CP27" i="9" s="1"/>
  <c r="CQ27" i="9" s="1"/>
  <c r="CR27" i="9" s="1"/>
  <c r="CS27" i="9" s="1"/>
  <c r="CT27" i="9" s="1"/>
  <c r="CU27" i="9" s="1"/>
  <c r="CV27" i="9" s="1"/>
  <c r="CW27" i="9" s="1"/>
  <c r="CX27" i="9" s="1"/>
  <c r="CY27" i="9" s="1"/>
  <c r="CZ27" i="9" s="1"/>
  <c r="DA27" i="9" s="1"/>
  <c r="DB27" i="9" s="1"/>
  <c r="DC27" i="9" s="1"/>
  <c r="DD27" i="9" s="1"/>
  <c r="DE27" i="9" s="1"/>
  <c r="DF27" i="9" s="1"/>
  <c r="DG27" i="9" s="1"/>
  <c r="DH27" i="9" s="1"/>
  <c r="DI27" i="9" s="1"/>
  <c r="DJ27" i="9" s="1"/>
  <c r="DK27" i="9" s="1"/>
  <c r="DL27" i="9" s="1"/>
  <c r="DM27" i="9" s="1"/>
  <c r="DN27" i="9" s="1"/>
  <c r="DO27" i="9" s="1"/>
  <c r="DP27" i="9" s="1"/>
  <c r="DQ27" i="9" s="1"/>
  <c r="DR27" i="9" s="1"/>
  <c r="DS27" i="9" s="1"/>
  <c r="DT27" i="9" s="1"/>
  <c r="DU27" i="9" s="1"/>
  <c r="DV27" i="9" s="1"/>
  <c r="DW27" i="9" s="1"/>
  <c r="DX27" i="9" s="1"/>
  <c r="DY27" i="9" s="1"/>
  <c r="DZ27" i="9" s="1"/>
  <c r="EA27" i="9" s="1"/>
  <c r="EB27" i="9" s="1"/>
  <c r="EC27" i="9" s="1"/>
  <c r="ED27" i="9" s="1"/>
  <c r="EE27" i="9" s="1"/>
  <c r="EF27" i="9" s="1"/>
  <c r="EG27" i="9" s="1"/>
  <c r="EH27" i="9" s="1"/>
  <c r="EI27" i="9" s="1"/>
  <c r="EJ27" i="9" s="1"/>
  <c r="EK27" i="9" s="1"/>
  <c r="EL27" i="9" s="1"/>
  <c r="EM27" i="9" s="1"/>
  <c r="EN27" i="9" s="1"/>
  <c r="EO27" i="9" s="1"/>
  <c r="EP27" i="9" s="1"/>
  <c r="EQ27" i="9" s="1"/>
  <c r="ER27" i="9" s="1"/>
  <c r="ES27" i="9" s="1"/>
  <c r="ET27" i="9" s="1"/>
  <c r="EU27" i="9" s="1"/>
  <c r="EV27" i="9" s="1"/>
  <c r="EW27" i="9" s="1"/>
  <c r="EX27" i="9" s="1"/>
  <c r="EY27" i="9" s="1"/>
  <c r="EZ27" i="9" s="1"/>
  <c r="FA27" i="9" s="1"/>
  <c r="FB27" i="9" s="1"/>
  <c r="FC27" i="9" s="1"/>
  <c r="FD27" i="9" s="1"/>
  <c r="FE27" i="9" s="1"/>
  <c r="FF27" i="9" s="1"/>
  <c r="FG27" i="9" s="1"/>
  <c r="FH27" i="9" s="1"/>
  <c r="FI27" i="9" s="1"/>
  <c r="FJ27" i="9" s="1"/>
  <c r="FK27" i="9" s="1"/>
  <c r="FL27" i="9" s="1"/>
  <c r="FM27" i="9" s="1"/>
  <c r="FN27" i="9" s="1"/>
  <c r="FO27" i="9" s="1"/>
  <c r="FP27" i="9" s="1"/>
  <c r="FQ27" i="9" s="1"/>
  <c r="FR27" i="9" s="1"/>
  <c r="FS27" i="9" s="1"/>
  <c r="FT27" i="9" s="1"/>
  <c r="FU27" i="9" s="1"/>
  <c r="FV27" i="9" s="1"/>
  <c r="FW27" i="9" s="1"/>
  <c r="FX27" i="9" s="1"/>
  <c r="FY27" i="9" s="1"/>
  <c r="FZ27" i="9" s="1"/>
  <c r="GA27" i="9" s="1"/>
  <c r="GB27" i="9" s="1"/>
  <c r="GC27" i="9" s="1"/>
  <c r="GD27" i="9" s="1"/>
  <c r="GE27" i="9" s="1"/>
  <c r="GF27" i="9" s="1"/>
  <c r="GG27" i="9" s="1"/>
  <c r="GH27" i="9" s="1"/>
  <c r="GI27" i="9" s="1"/>
  <c r="GJ27" i="9" s="1"/>
  <c r="GK27" i="9" s="1"/>
  <c r="GL27" i="9" s="1"/>
  <c r="GM27" i="9" s="1"/>
  <c r="GN27" i="9" s="1"/>
  <c r="GO27" i="9" s="1"/>
  <c r="GP27" i="9" s="1"/>
  <c r="GQ27" i="9" s="1"/>
  <c r="GR27" i="9" s="1"/>
  <c r="GS27" i="9" s="1"/>
  <c r="GT27" i="9" s="1"/>
  <c r="GU27" i="9" s="1"/>
  <c r="GV27" i="9" s="1"/>
  <c r="GW27" i="9" s="1"/>
  <c r="GX27" i="9" s="1"/>
  <c r="GY27" i="9" s="1"/>
  <c r="GZ27" i="9" s="1"/>
  <c r="HA27" i="9" s="1"/>
  <c r="HB27" i="9" s="1"/>
  <c r="HC27" i="9" s="1"/>
  <c r="HD27" i="9" s="1"/>
  <c r="HE27" i="9" s="1"/>
  <c r="HF27" i="9" s="1"/>
  <c r="HG27" i="9" s="1"/>
  <c r="HH27" i="9" s="1"/>
  <c r="HI27" i="9" s="1"/>
  <c r="HJ27" i="9" s="1"/>
  <c r="HK27" i="9" s="1"/>
  <c r="HL27" i="9" s="1"/>
  <c r="HM27" i="9" s="1"/>
  <c r="HN27" i="9" s="1"/>
  <c r="HO27" i="9" s="1"/>
  <c r="HP27" i="9" s="1"/>
  <c r="HQ27" i="9" s="1"/>
  <c r="HR27" i="9" s="1"/>
  <c r="HS27" i="9" s="1"/>
  <c r="HT27" i="9" s="1"/>
  <c r="HU27" i="9" s="1"/>
  <c r="HV27" i="9" s="1"/>
  <c r="HW27" i="9" s="1"/>
  <c r="HX27" i="9" s="1"/>
  <c r="HY27" i="9" s="1"/>
  <c r="HZ27" i="9" s="1"/>
  <c r="IA27" i="9" s="1"/>
  <c r="IB27" i="9" s="1"/>
  <c r="IC27" i="9" s="1"/>
  <c r="ID27" i="9" s="1"/>
  <c r="IE27" i="9" s="1"/>
  <c r="IF27" i="9" s="1"/>
  <c r="IG27" i="9" s="1"/>
  <c r="IH27" i="9" s="1"/>
  <c r="II27" i="9" s="1"/>
  <c r="IJ27" i="9" s="1"/>
  <c r="IK27" i="9" s="1"/>
  <c r="IL27" i="9" s="1"/>
  <c r="IM27" i="9" s="1"/>
  <c r="IN27" i="9" s="1"/>
  <c r="IO27" i="9" s="1"/>
  <c r="IP27" i="9" s="1"/>
  <c r="IQ27" i="9" s="1"/>
  <c r="IR27" i="9" s="1"/>
  <c r="IS27" i="9" s="1"/>
  <c r="IT27" i="9" s="1"/>
  <c r="IU27" i="9" s="1"/>
  <c r="IV27" i="9" s="1"/>
  <c r="IW27" i="9" s="1"/>
  <c r="IX27" i="9" s="1"/>
  <c r="IY27" i="9" s="1"/>
  <c r="IZ27" i="9" s="1"/>
  <c r="JA27" i="9" s="1"/>
  <c r="JB27" i="9" s="1"/>
  <c r="JC27" i="9" s="1"/>
  <c r="JD27" i="9" s="1"/>
  <c r="JE27" i="9" s="1"/>
  <c r="JF27" i="9" s="1"/>
  <c r="JG27" i="9" s="1"/>
  <c r="JH27" i="9" s="1"/>
  <c r="JI27" i="9" s="1"/>
  <c r="JJ27" i="9" s="1"/>
  <c r="JK27" i="9" s="1"/>
  <c r="JL27" i="9" s="1"/>
  <c r="JM27" i="9" s="1"/>
  <c r="JN27" i="9" s="1"/>
  <c r="JO27" i="9" s="1"/>
  <c r="JP27" i="9" s="1"/>
  <c r="S178" i="7"/>
  <c r="T178" i="7" s="1"/>
  <c r="U178" i="7" s="1"/>
  <c r="S191" i="7"/>
  <c r="T191" i="7" s="1"/>
  <c r="U191" i="7" s="1"/>
  <c r="S177" i="7"/>
  <c r="T177" i="7" s="1"/>
  <c r="U177" i="7" s="1"/>
  <c r="S213" i="7"/>
  <c r="T213" i="7" s="1"/>
  <c r="U213" i="7" s="1"/>
  <c r="S202" i="7"/>
  <c r="T202" i="7" s="1"/>
  <c r="U202" i="7" s="1"/>
  <c r="S217" i="7"/>
  <c r="T217" i="7" s="1"/>
  <c r="U217" i="7" s="1"/>
  <c r="S156" i="7"/>
  <c r="T156" i="7" s="1"/>
  <c r="U156" i="7" s="1"/>
  <c r="S159" i="7"/>
  <c r="T159" i="7" s="1"/>
  <c r="U159" i="7" s="1"/>
  <c r="S164" i="7"/>
  <c r="T164" i="7" s="1"/>
  <c r="U164" i="7" s="1"/>
  <c r="H107" i="7"/>
  <c r="I107" i="7" s="1"/>
  <c r="J107" i="7" s="1"/>
  <c r="H84" i="7"/>
  <c r="I84" i="7" s="1"/>
  <c r="J84" i="7" s="1"/>
  <c r="H76" i="7"/>
  <c r="I76" i="7" s="1"/>
  <c r="J76" i="7" s="1"/>
  <c r="H115" i="7"/>
  <c r="I115" i="7" s="1"/>
  <c r="J115" i="7" s="1"/>
  <c r="S41" i="7"/>
  <c r="T41" i="7" s="1"/>
  <c r="U41" i="7" s="1"/>
  <c r="S50" i="7"/>
  <c r="T50" i="7" s="1"/>
  <c r="U50" i="7" s="1"/>
  <c r="S9" i="7"/>
  <c r="T9" i="7" s="1"/>
  <c r="U9" i="7" s="1"/>
  <c r="S40" i="7"/>
  <c r="T40" i="7" s="1"/>
  <c r="U40" i="7" s="1"/>
  <c r="F58" i="5"/>
  <c r="F22" i="9" s="1"/>
  <c r="G11" i="12"/>
  <c r="F11" i="12"/>
  <c r="E11" i="12"/>
  <c r="D11" i="12"/>
  <c r="E16" i="12"/>
  <c r="J109" i="7"/>
  <c r="S185" i="7"/>
  <c r="T185" i="7" s="1"/>
  <c r="U185" i="7" s="1"/>
  <c r="S182" i="7"/>
  <c r="T182" i="7" s="1"/>
  <c r="U182" i="7" s="1"/>
  <c r="S209" i="7"/>
  <c r="T209" i="7" s="1"/>
  <c r="U209" i="7" s="1"/>
  <c r="S218" i="7"/>
  <c r="T218" i="7" s="1"/>
  <c r="U218" i="7" s="1"/>
  <c r="S220" i="7"/>
  <c r="T220" i="7" s="1"/>
  <c r="U220" i="7" s="1"/>
  <c r="S161" i="7"/>
  <c r="T161" i="7" s="1"/>
  <c r="U161" i="7" s="1"/>
  <c r="S150" i="7"/>
  <c r="T150" i="7" s="1"/>
  <c r="U150" i="7" s="1"/>
  <c r="S160" i="7"/>
  <c r="T160" i="7" s="1"/>
  <c r="U160" i="7" s="1"/>
  <c r="H92" i="7"/>
  <c r="I92" i="7" s="1"/>
  <c r="J92" i="7" s="1"/>
  <c r="H118" i="7"/>
  <c r="I118" i="7" s="1"/>
  <c r="J118" i="7" s="1"/>
  <c r="H79" i="7"/>
  <c r="I79" i="7" s="1"/>
  <c r="J79" i="7" s="1"/>
  <c r="H101" i="7"/>
  <c r="I101" i="7" s="1"/>
  <c r="J101" i="7" s="1"/>
  <c r="G15" i="5"/>
  <c r="F15" i="5"/>
  <c r="E15" i="5"/>
  <c r="D15" i="5"/>
  <c r="S19" i="7"/>
  <c r="T19" i="7" s="1"/>
  <c r="U19" i="7" s="1"/>
  <c r="S53" i="7"/>
  <c r="T53" i="7" s="1"/>
  <c r="U53" i="7" s="1"/>
  <c r="S12" i="7"/>
  <c r="T12" i="7" s="1"/>
  <c r="U12" i="7" s="1"/>
  <c r="D58" i="5"/>
  <c r="D22" i="9" s="1"/>
  <c r="F16" i="12"/>
  <c r="S188" i="7"/>
  <c r="T188" i="7" s="1"/>
  <c r="U188" i="7" s="1"/>
  <c r="S210" i="7"/>
  <c r="T210" i="7" s="1"/>
  <c r="U210" i="7" s="1"/>
  <c r="S203" i="7"/>
  <c r="T203" i="7" s="1"/>
  <c r="U203" i="7" s="1"/>
  <c r="S132" i="7"/>
  <c r="T132" i="7" s="1"/>
  <c r="U132" i="7" s="1"/>
  <c r="S138" i="7"/>
  <c r="T138" i="7" s="1"/>
  <c r="U138" i="7" s="1"/>
  <c r="S165" i="7"/>
  <c r="T165" i="7" s="1"/>
  <c r="U165" i="7" s="1"/>
  <c r="J103" i="7"/>
  <c r="H74" i="7"/>
  <c r="I74" i="7" s="1"/>
  <c r="J74" i="7" s="1"/>
  <c r="H75" i="7"/>
  <c r="I75" i="7" s="1"/>
  <c r="J75" i="7" s="1"/>
  <c r="H99" i="7"/>
  <c r="I99" i="7" s="1"/>
  <c r="J99" i="7" s="1"/>
  <c r="H82" i="7"/>
  <c r="I82" i="7" s="1"/>
  <c r="J82" i="7" s="1"/>
  <c r="H112" i="7"/>
  <c r="I112" i="7" s="1"/>
  <c r="J112" i="7" s="1"/>
  <c r="R48" i="7"/>
  <c r="S36" i="7"/>
  <c r="T36" i="7" s="1"/>
  <c r="U36" i="7" s="1"/>
  <c r="E59" i="5"/>
  <c r="E23" i="9" s="1"/>
  <c r="D59" i="5"/>
  <c r="D23" i="9" s="1"/>
  <c r="G59" i="5"/>
  <c r="G23" i="9" s="1"/>
  <c r="F59" i="5"/>
  <c r="F23" i="9" s="1"/>
  <c r="C23" i="9"/>
  <c r="S28" i="7"/>
  <c r="T28" i="7" s="1"/>
  <c r="U28" i="7" s="1"/>
  <c r="S48" i="7"/>
  <c r="T48" i="7" s="1"/>
  <c r="S21" i="7"/>
  <c r="T21" i="7" s="1"/>
  <c r="U21" i="7" s="1"/>
  <c r="S46" i="7"/>
  <c r="T46" i="7" s="1"/>
  <c r="U46" i="7" s="1"/>
  <c r="F33" i="5"/>
  <c r="F15" i="11" s="1"/>
  <c r="J120" i="7" l="1"/>
  <c r="H30" i="5" s="1"/>
  <c r="H33" i="5" s="1"/>
  <c r="U221" i="7"/>
  <c r="H51" i="5" s="1"/>
  <c r="H59" i="5" s="1"/>
  <c r="C63" i="5"/>
  <c r="D63" i="5"/>
  <c r="E63" i="5" s="1"/>
  <c r="F63" i="5" s="1"/>
  <c r="G63" i="5" s="1"/>
  <c r="U170" i="7"/>
  <c r="H49" i="5" s="1"/>
  <c r="H57" i="5" s="1"/>
  <c r="D19" i="12"/>
  <c r="E19" i="12" s="1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P19" i="12" s="1"/>
  <c r="Q19" i="12" s="1"/>
  <c r="R19" i="12" s="1"/>
  <c r="S19" i="12" s="1"/>
  <c r="T19" i="12" s="1"/>
  <c r="U19" i="12" s="1"/>
  <c r="V19" i="12" s="1"/>
  <c r="W19" i="12" s="1"/>
  <c r="X19" i="12" s="1"/>
  <c r="Y19" i="12" s="1"/>
  <c r="Z19" i="12" s="1"/>
  <c r="AA19" i="12" s="1"/>
  <c r="AB19" i="12" s="1"/>
  <c r="AC19" i="12" s="1"/>
  <c r="AD19" i="12" s="1"/>
  <c r="AE19" i="12" s="1"/>
  <c r="AF19" i="12" s="1"/>
  <c r="AG19" i="12" s="1"/>
  <c r="AH19" i="12" s="1"/>
  <c r="AI19" i="12" s="1"/>
  <c r="AJ19" i="12" s="1"/>
  <c r="AK19" i="12" s="1"/>
  <c r="AL19" i="12" s="1"/>
  <c r="AM19" i="12" s="1"/>
  <c r="AN19" i="12" s="1"/>
  <c r="AO19" i="12" s="1"/>
  <c r="AP19" i="12" s="1"/>
  <c r="AQ19" i="12" s="1"/>
  <c r="AR19" i="12" s="1"/>
  <c r="AS19" i="12" s="1"/>
  <c r="AT19" i="12" s="1"/>
  <c r="AU19" i="12" s="1"/>
  <c r="AV19" i="12" s="1"/>
  <c r="AW19" i="12" s="1"/>
  <c r="AX19" i="12" s="1"/>
  <c r="AY19" i="12" s="1"/>
  <c r="AZ19" i="12" s="1"/>
  <c r="BA19" i="12" s="1"/>
  <c r="BB19" i="12" s="1"/>
  <c r="BC19" i="12" s="1"/>
  <c r="BD19" i="12" s="1"/>
  <c r="BE19" i="12" s="1"/>
  <c r="BF19" i="12" s="1"/>
  <c r="BG19" i="12" s="1"/>
  <c r="BH19" i="12" s="1"/>
  <c r="BI19" i="12" s="1"/>
  <c r="BJ19" i="12" s="1"/>
  <c r="BK19" i="12" s="1"/>
  <c r="BL19" i="12" s="1"/>
  <c r="BM19" i="12" s="1"/>
  <c r="BN19" i="12" s="1"/>
  <c r="BO19" i="12" s="1"/>
  <c r="BP19" i="12" s="1"/>
  <c r="BQ19" i="12" s="1"/>
  <c r="BR19" i="12" s="1"/>
  <c r="BS19" i="12" s="1"/>
  <c r="BT19" i="12" s="1"/>
  <c r="BU19" i="12" s="1"/>
  <c r="BV19" i="12" s="1"/>
  <c r="BW19" i="12" s="1"/>
  <c r="BX19" i="12" s="1"/>
  <c r="BY19" i="12" s="1"/>
  <c r="BZ19" i="12" s="1"/>
  <c r="CA19" i="12" s="1"/>
  <c r="CB19" i="12" s="1"/>
  <c r="CC19" i="12" s="1"/>
  <c r="CD19" i="12" s="1"/>
  <c r="CE19" i="12" s="1"/>
  <c r="CF19" i="12" s="1"/>
  <c r="CG19" i="12" s="1"/>
  <c r="CH19" i="12" s="1"/>
  <c r="CI19" i="12" s="1"/>
  <c r="CJ19" i="12" s="1"/>
  <c r="CK19" i="12" s="1"/>
  <c r="CL19" i="12" s="1"/>
  <c r="CM19" i="12" s="1"/>
  <c r="CN19" i="12" s="1"/>
  <c r="CO19" i="12" s="1"/>
  <c r="CP19" i="12" s="1"/>
  <c r="CQ19" i="12" s="1"/>
  <c r="CR19" i="12" s="1"/>
  <c r="CS19" i="12" s="1"/>
  <c r="CT19" i="12" s="1"/>
  <c r="CU19" i="12" s="1"/>
  <c r="CV19" i="12" s="1"/>
  <c r="CW19" i="12" s="1"/>
  <c r="CX19" i="12" s="1"/>
  <c r="CY19" i="12" s="1"/>
  <c r="CZ19" i="12" s="1"/>
  <c r="DA19" i="12" s="1"/>
  <c r="DB19" i="12" s="1"/>
  <c r="DC19" i="12" s="1"/>
  <c r="DD19" i="12" s="1"/>
  <c r="DE19" i="12" s="1"/>
  <c r="DF19" i="12" s="1"/>
  <c r="DG19" i="12" s="1"/>
  <c r="DH19" i="12" s="1"/>
  <c r="DI19" i="12" s="1"/>
  <c r="DJ19" i="12" s="1"/>
  <c r="DK19" i="12" s="1"/>
  <c r="DL19" i="12" s="1"/>
  <c r="DM19" i="12" s="1"/>
  <c r="DN19" i="12" s="1"/>
  <c r="DO19" i="12" s="1"/>
  <c r="DP19" i="12" s="1"/>
  <c r="DQ19" i="12" s="1"/>
  <c r="DR19" i="12" s="1"/>
  <c r="DS19" i="12" s="1"/>
  <c r="DT19" i="12" s="1"/>
  <c r="DU19" i="12" s="1"/>
  <c r="DV19" i="12" s="1"/>
  <c r="DW19" i="12" s="1"/>
  <c r="DX19" i="12" s="1"/>
  <c r="DY19" i="12" s="1"/>
  <c r="DZ19" i="12" s="1"/>
  <c r="EA19" i="12" s="1"/>
  <c r="EB19" i="12" s="1"/>
  <c r="EC19" i="12" s="1"/>
  <c r="ED19" i="12" s="1"/>
  <c r="EE19" i="12" s="1"/>
  <c r="EF19" i="12" s="1"/>
  <c r="EG19" i="12" s="1"/>
  <c r="EH19" i="12" s="1"/>
  <c r="EI19" i="12" s="1"/>
  <c r="EJ19" i="12" s="1"/>
  <c r="EK19" i="12" s="1"/>
  <c r="EL19" i="12" s="1"/>
  <c r="EM19" i="12" s="1"/>
  <c r="EN19" i="12" s="1"/>
  <c r="EO19" i="12" s="1"/>
  <c r="EP19" i="12" s="1"/>
  <c r="EQ19" i="12" s="1"/>
  <c r="ER19" i="12" s="1"/>
  <c r="ES19" i="12" s="1"/>
  <c r="ET19" i="12" s="1"/>
  <c r="EU19" i="12" s="1"/>
  <c r="EV19" i="12" s="1"/>
  <c r="EW19" i="12" s="1"/>
  <c r="EX19" i="12" s="1"/>
  <c r="EY19" i="12" s="1"/>
  <c r="EZ19" i="12" s="1"/>
  <c r="FA19" i="12" s="1"/>
  <c r="FB19" i="12" s="1"/>
  <c r="FC19" i="12" s="1"/>
  <c r="FD19" i="12" s="1"/>
  <c r="FE19" i="12" s="1"/>
  <c r="FF19" i="12" s="1"/>
  <c r="FG19" i="12" s="1"/>
  <c r="FH19" i="12" s="1"/>
  <c r="FI19" i="12" s="1"/>
  <c r="FJ19" i="12" s="1"/>
  <c r="FK19" i="12" s="1"/>
  <c r="FL19" i="12" s="1"/>
  <c r="FM19" i="12" s="1"/>
  <c r="FN19" i="12" s="1"/>
  <c r="FO19" i="12" s="1"/>
  <c r="FP19" i="12" s="1"/>
  <c r="FQ19" i="12" s="1"/>
  <c r="FR19" i="12" s="1"/>
  <c r="FS19" i="12" s="1"/>
  <c r="FT19" i="12" s="1"/>
  <c r="FU19" i="12" s="1"/>
  <c r="FV19" i="12" s="1"/>
  <c r="FW19" i="12" s="1"/>
  <c r="FX19" i="12" s="1"/>
  <c r="FY19" i="12" s="1"/>
  <c r="FZ19" i="12" s="1"/>
  <c r="GA19" i="12" s="1"/>
  <c r="GB19" i="12" s="1"/>
  <c r="GC19" i="12" s="1"/>
  <c r="GD19" i="12" s="1"/>
  <c r="GE19" i="12" s="1"/>
  <c r="GF19" i="12" s="1"/>
  <c r="GG19" i="12" s="1"/>
  <c r="GH19" i="12" s="1"/>
  <c r="GI19" i="12" s="1"/>
  <c r="GJ19" i="12" s="1"/>
  <c r="GK19" i="12" s="1"/>
  <c r="GL19" i="12" s="1"/>
  <c r="GM19" i="12" s="1"/>
  <c r="GN19" i="12" s="1"/>
  <c r="GO19" i="12" s="1"/>
  <c r="GP19" i="12" s="1"/>
  <c r="GQ19" i="12" s="1"/>
  <c r="GR19" i="12" s="1"/>
  <c r="GS19" i="12" s="1"/>
  <c r="GT19" i="12" s="1"/>
  <c r="GU19" i="12" s="1"/>
  <c r="GV19" i="12" s="1"/>
  <c r="GW19" i="12" s="1"/>
  <c r="GX19" i="12" s="1"/>
  <c r="GY19" i="12" s="1"/>
  <c r="GZ19" i="12" s="1"/>
  <c r="HA19" i="12" s="1"/>
  <c r="HB19" i="12" s="1"/>
  <c r="HC19" i="12" s="1"/>
  <c r="HD19" i="12" s="1"/>
  <c r="HE19" i="12" s="1"/>
  <c r="HF19" i="12" s="1"/>
  <c r="HG19" i="12" s="1"/>
  <c r="HH19" i="12" s="1"/>
  <c r="HI19" i="12" s="1"/>
  <c r="HJ19" i="12" s="1"/>
  <c r="HK19" i="12" s="1"/>
  <c r="HL19" i="12" s="1"/>
  <c r="HM19" i="12" s="1"/>
  <c r="HN19" i="12" s="1"/>
  <c r="HO19" i="12" s="1"/>
  <c r="HP19" i="12" s="1"/>
  <c r="HQ19" i="12" s="1"/>
  <c r="HR19" i="12" s="1"/>
  <c r="HS19" i="12" s="1"/>
  <c r="HT19" i="12" s="1"/>
  <c r="HU19" i="12" s="1"/>
  <c r="HV19" i="12" s="1"/>
  <c r="HW19" i="12" s="1"/>
  <c r="HX19" i="12" s="1"/>
  <c r="HY19" i="12" s="1"/>
  <c r="HZ19" i="12" s="1"/>
  <c r="IA19" i="12" s="1"/>
  <c r="IB19" i="12" s="1"/>
  <c r="IC19" i="12" s="1"/>
  <c r="ID19" i="12" s="1"/>
  <c r="IE19" i="12" s="1"/>
  <c r="IF19" i="12" s="1"/>
  <c r="IG19" i="12" s="1"/>
  <c r="IH19" i="12" s="1"/>
  <c r="II19" i="12" s="1"/>
  <c r="IJ19" i="12" s="1"/>
  <c r="IK19" i="12" s="1"/>
  <c r="IL19" i="12" s="1"/>
  <c r="IM19" i="12" s="1"/>
  <c r="IN19" i="12" s="1"/>
  <c r="IO19" i="12" s="1"/>
  <c r="IP19" i="12" s="1"/>
  <c r="IQ19" i="12" s="1"/>
  <c r="IR19" i="12" s="1"/>
  <c r="IS19" i="12" s="1"/>
  <c r="IT19" i="12" s="1"/>
  <c r="IU19" i="12" s="1"/>
  <c r="IV19" i="12" s="1"/>
  <c r="IW19" i="12" s="1"/>
  <c r="IX19" i="12" s="1"/>
  <c r="IY19" i="12" s="1"/>
  <c r="IZ19" i="12" s="1"/>
  <c r="JA19" i="12" s="1"/>
  <c r="JB19" i="12" s="1"/>
  <c r="JC19" i="12" s="1"/>
  <c r="JD19" i="12" s="1"/>
  <c r="JE19" i="12" s="1"/>
  <c r="JF19" i="12" s="1"/>
  <c r="JG19" i="12" s="1"/>
  <c r="JH19" i="12" s="1"/>
  <c r="JI19" i="12" s="1"/>
  <c r="JJ19" i="12" s="1"/>
  <c r="JK19" i="12" s="1"/>
  <c r="JL19" i="12" s="1"/>
  <c r="JM19" i="12" s="1"/>
  <c r="JN19" i="12" s="1"/>
  <c r="JO19" i="12" s="1"/>
  <c r="JP19" i="12" s="1"/>
  <c r="JQ19" i="12" s="1"/>
  <c r="F17" i="11"/>
  <c r="G17" i="11" s="1"/>
  <c r="H17" i="11" s="1"/>
  <c r="I17" i="11" s="1"/>
  <c r="J17" i="11" s="1"/>
  <c r="K17" i="11" s="1"/>
  <c r="L17" i="11" s="1"/>
  <c r="M17" i="11" s="1"/>
  <c r="N17" i="11" s="1"/>
  <c r="O17" i="11" s="1"/>
  <c r="P17" i="11" s="1"/>
  <c r="Q17" i="11" s="1"/>
  <c r="R17" i="11" s="1"/>
  <c r="S17" i="11" s="1"/>
  <c r="T17" i="11" s="1"/>
  <c r="U17" i="11" s="1"/>
  <c r="V17" i="11" s="1"/>
  <c r="W17" i="11" s="1"/>
  <c r="X17" i="11" s="1"/>
  <c r="Y17" i="11" s="1"/>
  <c r="Z17" i="11" s="1"/>
  <c r="AA17" i="11" s="1"/>
  <c r="AB17" i="11" s="1"/>
  <c r="AC17" i="11" s="1"/>
  <c r="AD17" i="11" s="1"/>
  <c r="AE17" i="11" s="1"/>
  <c r="AF17" i="11" s="1"/>
  <c r="AG17" i="11" s="1"/>
  <c r="AH17" i="11" s="1"/>
  <c r="AI17" i="11" s="1"/>
  <c r="AJ17" i="11" s="1"/>
  <c r="AK17" i="11" s="1"/>
  <c r="AL17" i="11" s="1"/>
  <c r="AM17" i="11" s="1"/>
  <c r="AN17" i="11" s="1"/>
  <c r="AO17" i="11" s="1"/>
  <c r="AP17" i="11" s="1"/>
  <c r="AQ17" i="11" s="1"/>
  <c r="AR17" i="11" s="1"/>
  <c r="AS17" i="11" s="1"/>
  <c r="AT17" i="11" s="1"/>
  <c r="AU17" i="11" s="1"/>
  <c r="AV17" i="11" s="1"/>
  <c r="AW17" i="11" s="1"/>
  <c r="AX17" i="11" s="1"/>
  <c r="AY17" i="11" s="1"/>
  <c r="AZ17" i="11" s="1"/>
  <c r="BA17" i="11" s="1"/>
  <c r="BB17" i="11" s="1"/>
  <c r="BC17" i="11" s="1"/>
  <c r="BD17" i="11" s="1"/>
  <c r="BE17" i="11" s="1"/>
  <c r="BF17" i="11" s="1"/>
  <c r="BG17" i="11" s="1"/>
  <c r="BH17" i="11" s="1"/>
  <c r="BI17" i="11" s="1"/>
  <c r="BJ17" i="11" s="1"/>
  <c r="BK17" i="11" s="1"/>
  <c r="BL17" i="11" s="1"/>
  <c r="BM17" i="11" s="1"/>
  <c r="BN17" i="11" s="1"/>
  <c r="BO17" i="11" s="1"/>
  <c r="BP17" i="11" s="1"/>
  <c r="BQ17" i="11" s="1"/>
  <c r="BR17" i="11" s="1"/>
  <c r="BS17" i="11" s="1"/>
  <c r="BT17" i="11" s="1"/>
  <c r="BU17" i="11" s="1"/>
  <c r="BV17" i="11" s="1"/>
  <c r="BW17" i="11" s="1"/>
  <c r="BX17" i="11" s="1"/>
  <c r="BY17" i="11" s="1"/>
  <c r="BZ17" i="11" s="1"/>
  <c r="CA17" i="11" s="1"/>
  <c r="CB17" i="11" s="1"/>
  <c r="CC17" i="11" s="1"/>
  <c r="CD17" i="11" s="1"/>
  <c r="CE17" i="11" s="1"/>
  <c r="CF17" i="11" s="1"/>
  <c r="CG17" i="11" s="1"/>
  <c r="CH17" i="11" s="1"/>
  <c r="CI17" i="11" s="1"/>
  <c r="CJ17" i="11" s="1"/>
  <c r="CK17" i="11" s="1"/>
  <c r="CL17" i="11" s="1"/>
  <c r="CM17" i="11" s="1"/>
  <c r="CN17" i="11" s="1"/>
  <c r="CO17" i="11" s="1"/>
  <c r="CP17" i="11" s="1"/>
  <c r="CQ17" i="11" s="1"/>
  <c r="CR17" i="11" s="1"/>
  <c r="CS17" i="11" s="1"/>
  <c r="CT17" i="11" s="1"/>
  <c r="CU17" i="11" s="1"/>
  <c r="CV17" i="11" s="1"/>
  <c r="CW17" i="11" s="1"/>
  <c r="CX17" i="11" s="1"/>
  <c r="CY17" i="11" s="1"/>
  <c r="CZ17" i="11" s="1"/>
  <c r="DA17" i="11" s="1"/>
  <c r="DB17" i="11" s="1"/>
  <c r="DC17" i="11" s="1"/>
  <c r="DD17" i="11" s="1"/>
  <c r="DE17" i="11" s="1"/>
  <c r="DF17" i="11" s="1"/>
  <c r="DG17" i="11" s="1"/>
  <c r="DH17" i="11" s="1"/>
  <c r="DI17" i="11" s="1"/>
  <c r="DJ17" i="11" s="1"/>
  <c r="DK17" i="11" s="1"/>
  <c r="DL17" i="11" s="1"/>
  <c r="DM17" i="11" s="1"/>
  <c r="DN17" i="11" s="1"/>
  <c r="DO17" i="11" s="1"/>
  <c r="DP17" i="11" s="1"/>
  <c r="DQ17" i="11" s="1"/>
  <c r="DR17" i="11" s="1"/>
  <c r="DS17" i="11" s="1"/>
  <c r="DT17" i="11" s="1"/>
  <c r="DU17" i="11" s="1"/>
  <c r="DV17" i="11" s="1"/>
  <c r="DW17" i="11" s="1"/>
  <c r="DX17" i="11" s="1"/>
  <c r="DY17" i="11" s="1"/>
  <c r="DZ17" i="11" s="1"/>
  <c r="EA17" i="11" s="1"/>
  <c r="EB17" i="11" s="1"/>
  <c r="EC17" i="11" s="1"/>
  <c r="ED17" i="11" s="1"/>
  <c r="EE17" i="11" s="1"/>
  <c r="EF17" i="11" s="1"/>
  <c r="EG17" i="11" s="1"/>
  <c r="EH17" i="11" s="1"/>
  <c r="EI17" i="11" s="1"/>
  <c r="EJ17" i="11" s="1"/>
  <c r="EK17" i="11" s="1"/>
  <c r="EL17" i="11" s="1"/>
  <c r="EM17" i="11" s="1"/>
  <c r="EN17" i="11" s="1"/>
  <c r="EO17" i="11" s="1"/>
  <c r="EP17" i="11" s="1"/>
  <c r="EQ17" i="11" s="1"/>
  <c r="ER17" i="11" s="1"/>
  <c r="ES17" i="11" s="1"/>
  <c r="ET17" i="11" s="1"/>
  <c r="EU17" i="11" s="1"/>
  <c r="EV17" i="11" s="1"/>
  <c r="EW17" i="11" s="1"/>
  <c r="EX17" i="11" s="1"/>
  <c r="EY17" i="11" s="1"/>
  <c r="EZ17" i="11" s="1"/>
  <c r="FA17" i="11" s="1"/>
  <c r="FB17" i="11" s="1"/>
  <c r="FC17" i="11" s="1"/>
  <c r="FD17" i="11" s="1"/>
  <c r="FE17" i="11" s="1"/>
  <c r="FF17" i="11" s="1"/>
  <c r="FG17" i="11" s="1"/>
  <c r="FH17" i="11" s="1"/>
  <c r="FI17" i="11" s="1"/>
  <c r="FJ17" i="11" s="1"/>
  <c r="FK17" i="11" s="1"/>
  <c r="FL17" i="11" s="1"/>
  <c r="FM17" i="11" s="1"/>
  <c r="FN17" i="11" s="1"/>
  <c r="FO17" i="11" s="1"/>
  <c r="FP17" i="11" s="1"/>
  <c r="FQ17" i="11" s="1"/>
  <c r="FR17" i="11" s="1"/>
  <c r="FS17" i="11" s="1"/>
  <c r="FT17" i="11" s="1"/>
  <c r="FU17" i="11" s="1"/>
  <c r="FV17" i="11" s="1"/>
  <c r="FW17" i="11" s="1"/>
  <c r="FX17" i="11" s="1"/>
  <c r="FY17" i="11" s="1"/>
  <c r="FZ17" i="11" s="1"/>
  <c r="GA17" i="11" s="1"/>
  <c r="GB17" i="11" s="1"/>
  <c r="GC17" i="11" s="1"/>
  <c r="GD17" i="11" s="1"/>
  <c r="GE17" i="11" s="1"/>
  <c r="GF17" i="11" s="1"/>
  <c r="GG17" i="11" s="1"/>
  <c r="GH17" i="11" s="1"/>
  <c r="GI17" i="11" s="1"/>
  <c r="GJ17" i="11" s="1"/>
  <c r="GK17" i="11" s="1"/>
  <c r="GL17" i="11" s="1"/>
  <c r="GM17" i="11" s="1"/>
  <c r="GN17" i="11" s="1"/>
  <c r="GO17" i="11" s="1"/>
  <c r="GP17" i="11" s="1"/>
  <c r="GQ17" i="11" s="1"/>
  <c r="GR17" i="11" s="1"/>
  <c r="GS17" i="11" s="1"/>
  <c r="GT17" i="11" s="1"/>
  <c r="GU17" i="11" s="1"/>
  <c r="GV17" i="11" s="1"/>
  <c r="GW17" i="11" s="1"/>
  <c r="GX17" i="11" s="1"/>
  <c r="GY17" i="11" s="1"/>
  <c r="GZ17" i="11" s="1"/>
  <c r="HA17" i="11" s="1"/>
  <c r="HB17" i="11" s="1"/>
  <c r="HC17" i="11" s="1"/>
  <c r="HD17" i="11" s="1"/>
  <c r="HE17" i="11" s="1"/>
  <c r="HF17" i="11" s="1"/>
  <c r="HG17" i="11" s="1"/>
  <c r="HH17" i="11" s="1"/>
  <c r="HI17" i="11" s="1"/>
  <c r="HJ17" i="11" s="1"/>
  <c r="HK17" i="11" s="1"/>
  <c r="HL17" i="11" s="1"/>
  <c r="HM17" i="11" s="1"/>
  <c r="HN17" i="11" s="1"/>
  <c r="HO17" i="11" s="1"/>
  <c r="HP17" i="11" s="1"/>
  <c r="HQ17" i="11" s="1"/>
  <c r="HR17" i="11" s="1"/>
  <c r="HS17" i="11" s="1"/>
  <c r="HT17" i="11" s="1"/>
  <c r="HU17" i="11" s="1"/>
  <c r="HV17" i="11" s="1"/>
  <c r="HW17" i="11" s="1"/>
  <c r="HX17" i="11" s="1"/>
  <c r="HY17" i="11" s="1"/>
  <c r="HZ17" i="11" s="1"/>
  <c r="IA17" i="11" s="1"/>
  <c r="IB17" i="11" s="1"/>
  <c r="IC17" i="11" s="1"/>
  <c r="ID17" i="11" s="1"/>
  <c r="IE17" i="11" s="1"/>
  <c r="IF17" i="11" s="1"/>
  <c r="IG17" i="11" s="1"/>
  <c r="IH17" i="11" s="1"/>
  <c r="II17" i="11" s="1"/>
  <c r="IJ17" i="11" s="1"/>
  <c r="IK17" i="11" s="1"/>
  <c r="IL17" i="11" s="1"/>
  <c r="IM17" i="11" s="1"/>
  <c r="IN17" i="11" s="1"/>
  <c r="IO17" i="11" s="1"/>
  <c r="IP17" i="11" s="1"/>
  <c r="IQ17" i="11" s="1"/>
  <c r="IR17" i="11" s="1"/>
  <c r="IS17" i="11" s="1"/>
  <c r="IT17" i="11" s="1"/>
  <c r="IU17" i="11" s="1"/>
  <c r="IV17" i="11" s="1"/>
  <c r="IW17" i="11" s="1"/>
  <c r="IX17" i="11" s="1"/>
  <c r="IY17" i="11" s="1"/>
  <c r="IZ17" i="11" s="1"/>
  <c r="JA17" i="11" s="1"/>
  <c r="JB17" i="11" s="1"/>
  <c r="JC17" i="11" s="1"/>
  <c r="JD17" i="11" s="1"/>
  <c r="JE17" i="11" s="1"/>
  <c r="JF17" i="11" s="1"/>
  <c r="JG17" i="11" s="1"/>
  <c r="JH17" i="11" s="1"/>
  <c r="JI17" i="11" s="1"/>
  <c r="JJ17" i="11" s="1"/>
  <c r="JK17" i="11" s="1"/>
  <c r="JL17" i="11" s="1"/>
  <c r="JM17" i="11" s="1"/>
  <c r="JN17" i="11" s="1"/>
  <c r="JO17" i="11" s="1"/>
  <c r="JP17" i="11" s="1"/>
  <c r="JQ17" i="11" s="1"/>
  <c r="U48" i="7"/>
  <c r="U59" i="7" s="1"/>
  <c r="H11" i="5" s="1"/>
  <c r="H15" i="5" s="1"/>
  <c r="I63" i="5" l="1"/>
  <c r="J63" i="5" s="1"/>
  <c r="K63" i="5" s="1"/>
  <c r="H63" i="5"/>
</calcChain>
</file>

<file path=xl/sharedStrings.xml><?xml version="1.0" encoding="utf-8"?>
<sst xmlns="http://schemas.openxmlformats.org/spreadsheetml/2006/main" count="2551" uniqueCount="181">
  <si>
    <t>Date</t>
  </si>
  <si>
    <t>element</t>
  </si>
  <si>
    <t>batch No</t>
  </si>
  <si>
    <t>220508-2</t>
  </si>
  <si>
    <t>220507-106</t>
  </si>
  <si>
    <t>220507-105</t>
  </si>
  <si>
    <t>220509-3</t>
  </si>
  <si>
    <t>220509-46</t>
  </si>
  <si>
    <t>220509-49</t>
  </si>
  <si>
    <t>220510-15</t>
  </si>
  <si>
    <t>220509-83</t>
  </si>
  <si>
    <t>220510-134</t>
  </si>
  <si>
    <t>220510-53</t>
  </si>
  <si>
    <t>220510-185</t>
  </si>
  <si>
    <t>220510-118</t>
  </si>
  <si>
    <t>220511-18</t>
  </si>
  <si>
    <t>220510-191</t>
  </si>
  <si>
    <t>220511-82</t>
  </si>
  <si>
    <t>220511-137</t>
  </si>
  <si>
    <t>220512-34</t>
  </si>
  <si>
    <t>220512-88</t>
  </si>
  <si>
    <t>220512-149</t>
  </si>
  <si>
    <t>220512-151</t>
  </si>
  <si>
    <t>220512-153</t>
  </si>
  <si>
    <t>220515-20</t>
  </si>
  <si>
    <t>220515-21</t>
  </si>
  <si>
    <t>220515-23</t>
  </si>
  <si>
    <t>220516-125</t>
  </si>
  <si>
    <t>220516-186</t>
  </si>
  <si>
    <t>220517-36</t>
  </si>
  <si>
    <t>220517-64</t>
  </si>
  <si>
    <t>220517-99</t>
  </si>
  <si>
    <t>0517-180</t>
  </si>
  <si>
    <t>0518-77</t>
  </si>
  <si>
    <t>0518-121</t>
  </si>
  <si>
    <t>0518-157</t>
  </si>
  <si>
    <t>0519-62</t>
  </si>
  <si>
    <t>0518-161</t>
  </si>
  <si>
    <t>0519-171</t>
  </si>
  <si>
    <t>0520-85</t>
  </si>
  <si>
    <t>0520-103</t>
  </si>
  <si>
    <t>0521-26</t>
  </si>
  <si>
    <t>0521-1</t>
  </si>
  <si>
    <t>0521-3</t>
  </si>
  <si>
    <t>0521-2</t>
  </si>
  <si>
    <t>0521-4</t>
  </si>
  <si>
    <t>0521-28</t>
  </si>
  <si>
    <t>0522-2</t>
  </si>
  <si>
    <t>0522-3</t>
  </si>
  <si>
    <t>0522-4</t>
  </si>
  <si>
    <t>0523-104</t>
  </si>
  <si>
    <t>0523-56</t>
  </si>
  <si>
    <t>0523-182</t>
  </si>
  <si>
    <t>0523-186</t>
  </si>
  <si>
    <t>0524-40</t>
  </si>
  <si>
    <t>0524-121</t>
  </si>
  <si>
    <t>0524-143</t>
  </si>
  <si>
    <t>0525-57</t>
  </si>
  <si>
    <t>0524-142</t>
  </si>
  <si>
    <t>0525-135</t>
  </si>
  <si>
    <t>0525-182</t>
  </si>
  <si>
    <t>0526-159</t>
  </si>
  <si>
    <t>0527-105</t>
  </si>
  <si>
    <t>0528-1</t>
  </si>
  <si>
    <t>0528-4</t>
  </si>
  <si>
    <t>0528-2</t>
  </si>
  <si>
    <t>0528-3</t>
  </si>
  <si>
    <t>0528-5</t>
  </si>
  <si>
    <t>0528-6</t>
  </si>
  <si>
    <t>0530-13</t>
  </si>
  <si>
    <t>0530-8</t>
  </si>
  <si>
    <t>0530-14</t>
  </si>
  <si>
    <t>0530-15</t>
  </si>
  <si>
    <t>0531-14</t>
  </si>
  <si>
    <t>0531-98</t>
  </si>
  <si>
    <t>0531-61</t>
  </si>
  <si>
    <t>0531-127</t>
  </si>
  <si>
    <t>0531-138</t>
  </si>
  <si>
    <t>0531-150</t>
  </si>
  <si>
    <t>0601-135</t>
  </si>
  <si>
    <t>0531-131</t>
  </si>
  <si>
    <t>0602-1</t>
  </si>
  <si>
    <t>0602-2</t>
  </si>
  <si>
    <t>0602-93</t>
  </si>
  <si>
    <t>0606-9</t>
  </si>
  <si>
    <t>0605-10</t>
  </si>
  <si>
    <t>0605-8</t>
  </si>
  <si>
    <t>0605-1</t>
  </si>
  <si>
    <t>0606-27</t>
  </si>
  <si>
    <t>0606-03</t>
  </si>
  <si>
    <t>0606-107</t>
  </si>
  <si>
    <t>0606-160</t>
  </si>
  <si>
    <t>0607-64</t>
  </si>
  <si>
    <t>0607-150</t>
  </si>
  <si>
    <t>0608-123</t>
  </si>
  <si>
    <t>As</t>
  </si>
  <si>
    <t>Cd</t>
  </si>
  <si>
    <t>Hg</t>
  </si>
  <si>
    <t>Cr</t>
  </si>
  <si>
    <t>Co</t>
  </si>
  <si>
    <t>Ni</t>
  </si>
  <si>
    <t>Cu</t>
  </si>
  <si>
    <t>Sb</t>
  </si>
  <si>
    <t>Pb</t>
  </si>
  <si>
    <r>
      <rPr>
        <sz val="11"/>
        <color theme="1"/>
        <rFont val="Arial"/>
        <charset val="134"/>
      </rPr>
      <t xml:space="preserve">                                                       </t>
    </r>
    <r>
      <rPr>
        <sz val="30"/>
        <color theme="1"/>
        <rFont val="Arial"/>
        <charset val="134"/>
      </rPr>
      <t xml:space="preserve"> </t>
    </r>
    <r>
      <rPr>
        <b/>
        <sz val="28"/>
        <color theme="1"/>
        <rFont val="Arial"/>
        <charset val="134"/>
      </rPr>
      <t>Quality Control Chart（控制图-控制）</t>
    </r>
  </si>
  <si>
    <t>Material 样品:</t>
  </si>
  <si>
    <t>Spike</t>
  </si>
  <si>
    <t>desired val.指定值</t>
  </si>
  <si>
    <t>ppb</t>
  </si>
  <si>
    <t>Recovery Rate（SOP)回收率</t>
  </si>
  <si>
    <t>85%~115%</t>
  </si>
  <si>
    <t>values for the preliminary period( min. 20 analyses spread over min. half a  Month and evaluated periodically every year)</t>
  </si>
  <si>
    <t>初始阶段（半个月内至少20个数据，每年定期评估数据）</t>
  </si>
  <si>
    <t>File Name</t>
  </si>
  <si>
    <t>Chemical Name</t>
  </si>
  <si>
    <t>Std DEV</t>
  </si>
  <si>
    <t>Ave</t>
  </si>
  <si>
    <t>UCL</t>
  </si>
  <si>
    <t>UWL</t>
  </si>
  <si>
    <t>LWL</t>
  </si>
  <si>
    <t>LCL</t>
  </si>
  <si>
    <t>Batch No.</t>
  </si>
  <si>
    <t>Chemical Name（Recovery）</t>
  </si>
  <si>
    <t>%</t>
  </si>
  <si>
    <t>控制数据解释--类别（A.方法受控 B.方法受控但统计受控 C.方法失控）</t>
  </si>
  <si>
    <t>A</t>
  </si>
  <si>
    <t>C</t>
  </si>
  <si>
    <t>控制数据解释--类型（A.1,A.2,B.1,B.2, C.1,C.2)</t>
  </si>
  <si>
    <t>A.1</t>
  </si>
  <si>
    <t>C.1</t>
  </si>
  <si>
    <t>A.2</t>
  </si>
  <si>
    <t>是否采取的动作及说明</t>
  </si>
  <si>
    <t>A可以报告分析结果</t>
  </si>
  <si>
    <t>C1不可报告结果，因粗大误差需重新分析</t>
  </si>
  <si>
    <t>无</t>
  </si>
  <si>
    <t>复测后正常</t>
  </si>
  <si>
    <t>人员</t>
  </si>
  <si>
    <t>Jesse</t>
  </si>
  <si>
    <t>质控图数据解释和说明（CNAS-GL027)：</t>
  </si>
  <si>
    <t>A.方法受控---可以报告分析结果</t>
  </si>
  <si>
    <t>A.1 --控制值落在警告限内</t>
  </si>
  <si>
    <t>A.2 --控制值落在警告限和控制限之间，但前两个在警告限之内。</t>
  </si>
  <si>
    <t>B.方法受控但统计失控---可以报告分析结果，但问题可能在发展</t>
  </si>
  <si>
    <t>B.1 --所有控制值落在警告限之内（最后3个控制值中最多有一个落在警告限和控制限之间），且连续7个控制值单调上升或下降</t>
  </si>
  <si>
    <t>B.2 --所有控制值落在警告限之内（最后3个控制值中最多有一个落在警告限和控制限之间），且连续11个控制值中有10个落在中心线的同一侧。</t>
  </si>
  <si>
    <t>C.方法失控--不得报告分析结果。所有在上一个受控值之后分析的样品均应重新分析。</t>
  </si>
  <si>
    <t>C.1 --控制值落在控制限之外</t>
  </si>
  <si>
    <t>C.2 --控制值落在警告限和控制限之间，且前两个控制值中至少有一个也落在警告限和控制限之间（三分之二规则）</t>
  </si>
  <si>
    <t>Batch</t>
  </si>
  <si>
    <t>C.2</t>
  </si>
  <si>
    <t>C2不可报告结果，因系统误差需重新分析结果</t>
  </si>
  <si>
    <t>系统维护</t>
  </si>
  <si>
    <t>重测后正常</t>
  </si>
  <si>
    <r>
      <rPr>
        <sz val="11"/>
        <color theme="1"/>
        <rFont val="Arial"/>
        <charset val="134"/>
      </rPr>
      <t xml:space="preserve">                                                       </t>
    </r>
    <r>
      <rPr>
        <sz val="30"/>
        <color theme="1"/>
        <rFont val="Arial"/>
        <charset val="134"/>
      </rPr>
      <t xml:space="preserve"> </t>
    </r>
    <r>
      <rPr>
        <b/>
        <sz val="28"/>
        <color theme="1"/>
        <rFont val="Arial"/>
        <charset val="134"/>
      </rPr>
      <t>Quality Control Chart（质控图-分析）</t>
    </r>
  </si>
  <si>
    <t>Material样品:</t>
  </si>
  <si>
    <t>AS&amp;Cd</t>
  </si>
  <si>
    <t>Recovery Rate回收率（SOP)</t>
  </si>
  <si>
    <t>values for the preliminary period( min. 20 analyses spread over min. half a Month and evaluated periodically every year)</t>
  </si>
  <si>
    <r>
      <rPr>
        <sz val="11"/>
        <color theme="1"/>
        <rFont val="宋体"/>
        <charset val="134"/>
      </rPr>
      <t>A</t>
    </r>
    <r>
      <rPr>
        <vertAlign val="super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(s)</t>
    </r>
  </si>
  <si>
    <t>结论：</t>
  </si>
  <si>
    <r>
      <rPr>
        <sz val="11"/>
        <color theme="1"/>
        <rFont val="宋体"/>
        <charset val="134"/>
      </rPr>
      <t>1.A</t>
    </r>
    <r>
      <rPr>
        <vertAlign val="super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(s)&lt;1，表明在99%概率下接受测量系统的正态性的假设。可使用该标准差估计值来建立质控图。</t>
    </r>
  </si>
  <si>
    <t>(others)</t>
  </si>
  <si>
    <r>
      <rPr>
        <sz val="11"/>
        <color theme="1"/>
        <rFont val="Arial"/>
        <charset val="134"/>
      </rPr>
      <t xml:space="preserve">                                                       </t>
    </r>
    <r>
      <rPr>
        <sz val="30"/>
        <color theme="1"/>
        <rFont val="Arial"/>
        <charset val="134"/>
      </rPr>
      <t xml:space="preserve"> 控制图初始结果评估表</t>
    </r>
  </si>
  <si>
    <t>Analyte:</t>
  </si>
  <si>
    <t>i</t>
  </si>
  <si>
    <r>
      <rPr>
        <sz val="16"/>
        <color indexed="8"/>
        <rFont val="Arial Unicode MS"/>
        <charset val="134"/>
      </rPr>
      <t>结果</t>
    </r>
  </si>
  <si>
    <r>
      <rPr>
        <sz val="16"/>
        <color indexed="8"/>
        <rFont val="Arial Unicode MS"/>
        <charset val="134"/>
      </rPr>
      <t>升序</t>
    </r>
  </si>
  <si>
    <r>
      <rPr>
        <i/>
        <sz val="16"/>
        <color indexed="8"/>
        <rFont val="Times New Roman"/>
        <charset val="134"/>
      </rPr>
      <t>w</t>
    </r>
    <r>
      <rPr>
        <i/>
        <vertAlign val="subscript"/>
        <sz val="24"/>
        <color indexed="8"/>
        <rFont val="Times New Roman"/>
        <charset val="134"/>
      </rPr>
      <t>i</t>
    </r>
  </si>
  <si>
    <r>
      <rPr>
        <sz val="16"/>
        <color indexed="30"/>
        <rFont val="宋体"/>
        <charset val="134"/>
      </rPr>
      <t>①</t>
    </r>
  </si>
  <si>
    <r>
      <rPr>
        <i/>
        <sz val="16"/>
        <color indexed="8"/>
        <rFont val="Times New Roman"/>
        <charset val="134"/>
      </rPr>
      <t>P</t>
    </r>
    <r>
      <rPr>
        <i/>
        <vertAlign val="subscript"/>
        <sz val="24"/>
        <color indexed="8"/>
        <rFont val="Times New Roman"/>
        <charset val="134"/>
      </rPr>
      <t>i</t>
    </r>
  </si>
  <si>
    <r>
      <rPr>
        <sz val="16"/>
        <color indexed="30"/>
        <rFont val="宋体"/>
        <charset val="134"/>
      </rPr>
      <t>②</t>
    </r>
  </si>
  <si>
    <r>
      <rPr>
        <i/>
        <sz val="16"/>
        <color indexed="8"/>
        <rFont val="Times New Roman"/>
        <charset val="134"/>
      </rPr>
      <t>P</t>
    </r>
    <r>
      <rPr>
        <i/>
        <vertAlign val="subscript"/>
        <sz val="24"/>
        <color indexed="8"/>
        <rFont val="Times New Roman"/>
        <charset val="134"/>
      </rPr>
      <t>n</t>
    </r>
    <r>
      <rPr>
        <vertAlign val="subscript"/>
        <sz val="24"/>
        <color indexed="8"/>
        <rFont val="Times New Roman"/>
        <charset val="134"/>
      </rPr>
      <t>+1-</t>
    </r>
    <r>
      <rPr>
        <i/>
        <vertAlign val="subscript"/>
        <sz val="24"/>
        <color indexed="8"/>
        <rFont val="Times New Roman"/>
        <charset val="134"/>
      </rPr>
      <t>i</t>
    </r>
  </si>
  <si>
    <r>
      <rPr>
        <sz val="16"/>
        <color indexed="30"/>
        <rFont val="宋体"/>
        <charset val="134"/>
      </rPr>
      <t>③</t>
    </r>
  </si>
  <si>
    <r>
      <rPr>
        <i/>
        <sz val="16"/>
        <color rgb="FFFF0000"/>
        <rFont val="Times New Roman"/>
        <charset val="134"/>
      </rPr>
      <t>AD</t>
    </r>
    <r>
      <rPr>
        <i/>
        <vertAlign val="subscript"/>
        <sz val="24"/>
        <color indexed="10"/>
        <rFont val="Times New Roman"/>
        <charset val="134"/>
      </rPr>
      <t>i</t>
    </r>
  </si>
  <si>
    <r>
      <rPr>
        <sz val="16"/>
        <color indexed="8"/>
        <rFont val="Arial Unicode MS"/>
        <charset val="134"/>
      </rPr>
      <t>平均</t>
    </r>
    <r>
      <rPr>
        <sz val="16"/>
        <color indexed="8"/>
        <rFont val="Times New Roman"/>
        <charset val="134"/>
      </rPr>
      <t>=</t>
    </r>
  </si>
  <si>
    <r>
      <rPr>
        <sz val="16"/>
        <color rgb="FFFF0000"/>
        <rFont val="Arial Black"/>
        <charset val="134"/>
      </rPr>
      <t>A</t>
    </r>
    <r>
      <rPr>
        <vertAlign val="superscript"/>
        <sz val="16"/>
        <color rgb="FFFF0000"/>
        <rFont val="Arial Black"/>
        <charset val="134"/>
      </rPr>
      <t>2</t>
    </r>
    <r>
      <rPr>
        <sz val="16"/>
        <color rgb="FFFF0000"/>
        <rFont val="Arial Black"/>
        <charset val="134"/>
      </rPr>
      <t>(s)=</t>
    </r>
  </si>
  <si>
    <t>SD=</t>
  </si>
  <si>
    <t>BS</t>
  </si>
  <si>
    <t>NO</t>
  </si>
  <si>
    <t>Material</t>
  </si>
  <si>
    <t>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</si>
</sst>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6" formatCode="0.0_ "/>
    <numFmt numFmtId="167" formatCode="0.000_);[Red]\(0.000\)"/>
    <numFmt numFmtId="168" formatCode="0.00_ "/>
    <numFmt numFmtId="169" formatCode="0.00_);[Red]\(0.00\)"/>
    <numFmt numFmtId="170" formatCode="yyyy\-mm\-dd;@"/>
    <numFmt numFmtId="171" formatCode="0.000_ "/>
    <numFmt numFmtId="172" formatCode="yyyy/mm/dd;@"/>
    <numFmt numFmtId="173" formatCode="0.00000"/>
    <numFmt numFmtId="174" formatCode="[$-1045B]yyyy\-mm\-dd;@"/>
  </numFmts>
  <fonts count="35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color indexed="8"/>
      <name val="Times New Roman"/>
      <charset val="134"/>
    </font>
    <font>
      <sz val="20"/>
      <color theme="1"/>
      <name val="Arial"/>
      <charset val="134"/>
    </font>
    <font>
      <i/>
      <sz val="16"/>
      <color indexed="8"/>
      <name val="Times New Roman"/>
      <charset val="134"/>
    </font>
    <font>
      <sz val="16"/>
      <color indexed="8"/>
      <name val="Times New Roman"/>
      <charset val="134"/>
    </font>
    <font>
      <sz val="16"/>
      <color rgb="FF0070C0"/>
      <name val="Times New Roman"/>
      <charset val="134"/>
    </font>
    <font>
      <sz val="15"/>
      <color indexed="8"/>
      <name val="Times New Roman"/>
      <charset val="134"/>
    </font>
    <font>
      <b/>
      <sz val="12"/>
      <name val="Times New Roman"/>
      <charset val="134"/>
    </font>
    <font>
      <sz val="15"/>
      <name val="Times New Roman"/>
      <charset val="134"/>
    </font>
    <font>
      <sz val="16"/>
      <color indexed="60"/>
      <name val="Times New Roman"/>
      <charset val="134"/>
    </font>
    <font>
      <b/>
      <sz val="16"/>
      <color indexed="60"/>
      <name val="Arial Black"/>
      <charset val="134"/>
    </font>
    <font>
      <i/>
      <sz val="16"/>
      <color rgb="FFFF0000"/>
      <name val="Times New Roman"/>
      <charset val="134"/>
    </font>
    <font>
      <sz val="15"/>
      <color indexed="8"/>
      <name val="Cambria"/>
      <charset val="134"/>
      <scheme val="major"/>
    </font>
    <font>
      <sz val="16"/>
      <color rgb="FFFF0000"/>
      <name val="Arial Black"/>
      <charset val="134"/>
    </font>
    <font>
      <sz val="12"/>
      <name val="Times New Roman"/>
      <charset val="134"/>
    </font>
    <font>
      <b/>
      <sz val="11"/>
      <color theme="1"/>
      <name val="Calibri"/>
      <charset val="134"/>
      <scheme val="minor"/>
    </font>
    <font>
      <sz val="8"/>
      <name val="Times New Roman"/>
      <charset val="134"/>
    </font>
    <font>
      <b/>
      <sz val="10"/>
      <name val="Times New Roman"/>
      <charset val="134"/>
    </font>
    <font>
      <sz val="10"/>
      <name val="Times New Roman"/>
      <charset val="134"/>
    </font>
    <font>
      <sz val="12"/>
      <name val="宋体"/>
      <charset val="134"/>
    </font>
    <font>
      <sz val="8"/>
      <name val="宋体"/>
      <charset val="134"/>
    </font>
    <font>
      <sz val="10"/>
      <name val="Arial"/>
      <charset val="134"/>
    </font>
    <font>
      <sz val="30"/>
      <color theme="1"/>
      <name val="Arial"/>
      <charset val="134"/>
    </font>
    <font>
      <sz val="16"/>
      <color indexed="8"/>
      <name val="Arial Unicode MS"/>
      <charset val="134"/>
    </font>
    <font>
      <i/>
      <vertAlign val="subscript"/>
      <sz val="24"/>
      <color indexed="8"/>
      <name val="Times New Roman"/>
      <charset val="134"/>
    </font>
    <font>
      <sz val="16"/>
      <color indexed="30"/>
      <name val="宋体"/>
      <charset val="134"/>
    </font>
    <font>
      <vertAlign val="subscript"/>
      <sz val="24"/>
      <color indexed="8"/>
      <name val="Times New Roman"/>
      <charset val="134"/>
    </font>
    <font>
      <i/>
      <vertAlign val="subscript"/>
      <sz val="24"/>
      <color indexed="10"/>
      <name val="Times New Roman"/>
      <charset val="134"/>
    </font>
    <font>
      <vertAlign val="superscript"/>
      <sz val="16"/>
      <color rgb="FFFF0000"/>
      <name val="Arial Black"/>
      <charset val="134"/>
    </font>
    <font>
      <b/>
      <sz val="28"/>
      <color theme="1"/>
      <name val="Arial"/>
      <charset val="134"/>
    </font>
    <font>
      <sz val="11"/>
      <color theme="1"/>
      <name val="宋体"/>
      <charset val="134"/>
    </font>
    <font>
      <vertAlign val="superscript"/>
      <sz val="11"/>
      <color theme="1"/>
      <name val="宋体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7985778374584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79857783745845"/>
        <bgColor indexed="64"/>
      </patternFill>
    </fill>
    <fill>
      <patternFill patternType="solid">
        <fgColor theme="4" tint="0.3998229926450392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1">
    <xf numFmtId="0" fontId="0" fillId="0" borderId="0"/>
    <xf numFmtId="0" fontId="22" fillId="0" borderId="0"/>
    <xf numFmtId="0" fontId="22" fillId="0" borderId="0"/>
    <xf numFmtId="0" fontId="3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</cellStyleXfs>
  <cellXfs count="1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5" borderId="5" xfId="5" applyFont="1" applyFill="1" applyBorder="1" applyAlignment="1">
      <alignment horizontal="center" vertical="center" wrapText="1"/>
    </xf>
    <xf numFmtId="168" fontId="9" fillId="2" borderId="6" xfId="30" applyNumberFormat="1" applyFont="1" applyFill="1" applyBorder="1" applyAlignment="1">
      <alignment horizontal="center" vertical="center"/>
    </xf>
    <xf numFmtId="168" fontId="7" fillId="3" borderId="6" xfId="0" applyNumberFormat="1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167" fontId="7" fillId="0" borderId="6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169" fontId="7" fillId="0" borderId="6" xfId="0" applyNumberFormat="1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5" fillId="6" borderId="0" xfId="0" applyFont="1" applyFill="1" applyBorder="1" applyAlignment="1">
      <alignment horizontal="center" wrapText="1"/>
    </xf>
    <xf numFmtId="168" fontId="10" fillId="6" borderId="0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horizontal="center" vertical="center"/>
    </xf>
    <xf numFmtId="171" fontId="10" fillId="6" borderId="0" xfId="0" applyNumberFormat="1" applyFont="1" applyFill="1" applyBorder="1" applyAlignment="1">
      <alignment horizontal="center" vertical="center" wrapText="1"/>
    </xf>
    <xf numFmtId="168" fontId="11" fillId="6" borderId="0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horizontal="left" vertical="center"/>
    </xf>
    <xf numFmtId="0" fontId="12" fillId="7" borderId="8" xfId="0" applyFont="1" applyFill="1" applyBorder="1" applyAlignment="1">
      <alignment horizontal="center" vertical="center"/>
    </xf>
    <xf numFmtId="168" fontId="13" fillId="7" borderId="9" xfId="0" applyNumberFormat="1" applyFont="1" applyFill="1" applyBorder="1" applyAlignment="1">
      <alignment horizontal="center" vertical="center"/>
    </xf>
    <xf numFmtId="0" fontId="14" fillId="7" borderId="0" xfId="0" applyFont="1" applyFill="1" applyBorder="1" applyAlignment="1">
      <alignment horizontal="right" vertical="center"/>
    </xf>
    <xf numFmtId="171" fontId="14" fillId="7" borderId="0" xfId="0" applyNumberFormat="1" applyFont="1" applyFill="1" applyBorder="1" applyAlignment="1">
      <alignment horizontal="center" vertical="center"/>
    </xf>
    <xf numFmtId="0" fontId="0" fillId="8" borderId="0" xfId="0" applyFill="1"/>
    <xf numFmtId="0" fontId="8" fillId="9" borderId="5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left" vertical="center"/>
    </xf>
    <xf numFmtId="0" fontId="8" fillId="9" borderId="0" xfId="0" applyFont="1" applyFill="1" applyBorder="1" applyAlignment="1">
      <alignment horizontal="center" vertical="center" wrapText="1"/>
    </xf>
    <xf numFmtId="0" fontId="8" fillId="9" borderId="0" xfId="0" applyFont="1" applyFill="1" applyBorder="1" applyAlignment="1">
      <alignment horizontal="left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8" fillId="9" borderId="10" xfId="0" applyFont="1" applyFill="1" applyBorder="1" applyAlignment="1">
      <alignment horizontal="center" vertical="center"/>
    </xf>
    <xf numFmtId="0" fontId="0" fillId="9" borderId="10" xfId="0" applyFill="1" applyBorder="1" applyAlignment="1">
      <alignment horizontal="center"/>
    </xf>
    <xf numFmtId="172" fontId="0" fillId="9" borderId="10" xfId="0" applyNumberFormat="1" applyFill="1" applyBorder="1" applyAlignment="1"/>
    <xf numFmtId="173" fontId="8" fillId="9" borderId="11" xfId="0" applyNumberFormat="1" applyFont="1" applyFill="1" applyBorder="1" applyAlignment="1">
      <alignment horizontal="left" vertical="center" wrapText="1"/>
    </xf>
    <xf numFmtId="0" fontId="0" fillId="10" borderId="12" xfId="0" applyFill="1" applyBorder="1"/>
    <xf numFmtId="168" fontId="0" fillId="10" borderId="12" xfId="0" applyNumberFormat="1" applyFill="1" applyBorder="1"/>
    <xf numFmtId="0" fontId="15" fillId="5" borderId="11" xfId="0" applyFont="1" applyFill="1" applyBorder="1" applyAlignment="1">
      <alignment horizontal="center" vertical="center"/>
    </xf>
    <xf numFmtId="0" fontId="0" fillId="10" borderId="5" xfId="0" applyFill="1" applyBorder="1"/>
    <xf numFmtId="0" fontId="0" fillId="4" borderId="16" xfId="0" applyFill="1" applyBorder="1" applyAlignment="1"/>
    <xf numFmtId="0" fontId="0" fillId="4" borderId="1" xfId="0" applyFill="1" applyBorder="1" applyAlignment="1"/>
    <xf numFmtId="0" fontId="0" fillId="3" borderId="10" xfId="0" applyFill="1" applyBorder="1"/>
    <xf numFmtId="0" fontId="1" fillId="11" borderId="0" xfId="0" applyFont="1" applyFill="1" applyAlignment="1">
      <alignment horizontal="left" vertical="center"/>
    </xf>
    <xf numFmtId="14" fontId="8" fillId="9" borderId="17" xfId="5" applyNumberFormat="1" applyFont="1" applyFill="1" applyBorder="1" applyAlignment="1">
      <alignment vertical="center" wrapText="1"/>
    </xf>
    <xf numFmtId="16" fontId="0" fillId="9" borderId="18" xfId="0" applyNumberFormat="1" applyFill="1" applyBorder="1" applyAlignment="1">
      <alignment horizontal="center"/>
    </xf>
    <xf numFmtId="0" fontId="0" fillId="7" borderId="0" xfId="0" applyFill="1" applyBorder="1"/>
    <xf numFmtId="0" fontId="16" fillId="0" borderId="0" xfId="0" applyFont="1"/>
    <xf numFmtId="0" fontId="8" fillId="9" borderId="10" xfId="0" applyFont="1" applyFill="1" applyBorder="1" applyAlignment="1">
      <alignment horizontal="left" vertical="center"/>
    </xf>
    <xf numFmtId="0" fontId="8" fillId="9" borderId="13" xfId="0" applyFont="1" applyFill="1" applyBorder="1" applyAlignment="1">
      <alignment horizontal="left" vertical="center"/>
    </xf>
    <xf numFmtId="172" fontId="0" fillId="9" borderId="13" xfId="0" applyNumberFormat="1" applyFill="1" applyBorder="1" applyAlignment="1"/>
    <xf numFmtId="0" fontId="8" fillId="9" borderId="15" xfId="0" applyFont="1" applyFill="1" applyBorder="1" applyAlignment="1">
      <alignment horizontal="left" vertical="center"/>
    </xf>
    <xf numFmtId="0" fontId="15" fillId="4" borderId="21" xfId="0" applyFont="1" applyFill="1" applyBorder="1" applyAlignment="1">
      <alignment horizontal="center" vertical="center"/>
    </xf>
    <xf numFmtId="0" fontId="17" fillId="4" borderId="22" xfId="0" applyFont="1" applyFill="1" applyBorder="1" applyAlignment="1">
      <alignment vertical="center" wrapText="1"/>
    </xf>
    <xf numFmtId="0" fontId="17" fillId="4" borderId="21" xfId="0" applyFont="1" applyFill="1" applyBorder="1" applyAlignment="1">
      <alignment horizontal="center" vertical="center" wrapText="1"/>
    </xf>
    <xf numFmtId="0" fontId="20" fillId="4" borderId="21" xfId="0" applyFont="1" applyFill="1" applyBorder="1" applyAlignment="1">
      <alignment horizontal="center" vertical="center"/>
    </xf>
    <xf numFmtId="0" fontId="20" fillId="4" borderId="21" xfId="0" applyFont="1" applyFill="1" applyBorder="1" applyAlignment="1">
      <alignment horizontal="center" vertical="center" wrapText="1"/>
    </xf>
    <xf numFmtId="0" fontId="19" fillId="4" borderId="0" xfId="0" applyFont="1" applyFill="1" applyBorder="1" applyAlignment="1">
      <alignment horizontal="left" vertical="center"/>
    </xf>
    <xf numFmtId="0" fontId="0" fillId="3" borderId="10" xfId="0" applyFont="1" applyFill="1" applyBorder="1" applyAlignment="1"/>
    <xf numFmtId="0" fontId="21" fillId="4" borderId="22" xfId="0" applyFont="1" applyFill="1" applyBorder="1" applyAlignment="1">
      <alignment vertical="center" wrapText="1"/>
    </xf>
    <xf numFmtId="172" fontId="0" fillId="9" borderId="10" xfId="0" applyNumberFormat="1" applyFill="1" applyBorder="1" applyAlignment="1">
      <alignment horizontal="center" vertical="center"/>
    </xf>
    <xf numFmtId="172" fontId="0" fillId="9" borderId="13" xfId="0" applyNumberFormat="1" applyFill="1" applyBorder="1" applyAlignment="1">
      <alignment horizontal="center" vertical="center"/>
    </xf>
    <xf numFmtId="170" fontId="0" fillId="12" borderId="0" xfId="0" applyNumberFormat="1" applyFill="1"/>
    <xf numFmtId="0" fontId="0" fillId="0" borderId="21" xfId="0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1" xfId="0" applyBorder="1"/>
    <xf numFmtId="0" fontId="1" fillId="0" borderId="0" xfId="0" applyFont="1" applyAlignment="1">
      <alignment horizontal="left" vertical="center"/>
    </xf>
    <xf numFmtId="0" fontId="8" fillId="9" borderId="0" xfId="0" applyFont="1" applyFill="1" applyBorder="1" applyAlignment="1">
      <alignment horizontal="left" vertical="center" wrapText="1"/>
    </xf>
    <xf numFmtId="0" fontId="8" fillId="9" borderId="19" xfId="0" applyFont="1" applyFill="1" applyBorder="1" applyAlignment="1">
      <alignment horizontal="center" vertical="center"/>
    </xf>
    <xf numFmtId="0" fontId="8" fillId="9" borderId="20" xfId="0" applyFont="1" applyFill="1" applyBorder="1" applyAlignment="1">
      <alignment horizontal="center" vertical="center"/>
    </xf>
    <xf numFmtId="0" fontId="8" fillId="9" borderId="18" xfId="0" applyFont="1" applyFill="1" applyBorder="1" applyAlignment="1">
      <alignment horizontal="center" vertical="center"/>
    </xf>
    <xf numFmtId="173" fontId="8" fillId="4" borderId="21" xfId="0" applyNumberFormat="1" applyFont="1" applyFill="1" applyBorder="1" applyAlignment="1">
      <alignment horizontal="left" vertical="center" wrapText="1"/>
    </xf>
    <xf numFmtId="0" fontId="18" fillId="4" borderId="2" xfId="0" applyFont="1" applyFill="1" applyBorder="1" applyAlignment="1">
      <alignment horizontal="left" vertical="center"/>
    </xf>
    <xf numFmtId="0" fontId="18" fillId="4" borderId="3" xfId="0" applyFont="1" applyFill="1" applyBorder="1" applyAlignment="1">
      <alignment horizontal="left" vertical="center"/>
    </xf>
    <xf numFmtId="0" fontId="18" fillId="4" borderId="8" xfId="0" applyFont="1" applyFill="1" applyBorder="1" applyAlignment="1">
      <alignment horizontal="left" vertical="center"/>
    </xf>
    <xf numFmtId="0" fontId="19" fillId="4" borderId="2" xfId="0" applyFont="1" applyFill="1" applyBorder="1" applyAlignment="1">
      <alignment horizontal="left" vertical="center"/>
    </xf>
    <xf numFmtId="0" fontId="19" fillId="4" borderId="3" xfId="0" applyFont="1" applyFill="1" applyBorder="1" applyAlignment="1">
      <alignment horizontal="left" vertical="center"/>
    </xf>
    <xf numFmtId="0" fontId="19" fillId="4" borderId="8" xfId="0" applyFont="1" applyFill="1" applyBorder="1" applyAlignment="1">
      <alignment horizontal="left" vertical="center"/>
    </xf>
    <xf numFmtId="0" fontId="19" fillId="4" borderId="21" xfId="0" applyFont="1" applyFill="1" applyBorder="1" applyAlignment="1">
      <alignment horizontal="left" vertical="center"/>
    </xf>
    <xf numFmtId="0" fontId="18" fillId="4" borderId="21" xfId="0" applyFont="1" applyFill="1" applyBorder="1" applyAlignment="1">
      <alignment horizontal="left" vertical="center"/>
    </xf>
    <xf numFmtId="0" fontId="8" fillId="9" borderId="13" xfId="0" applyFont="1" applyFill="1" applyBorder="1" applyAlignment="1">
      <alignment horizontal="left" vertical="center"/>
    </xf>
    <xf numFmtId="0" fontId="8" fillId="9" borderId="14" xfId="0" applyFont="1" applyFill="1" applyBorder="1" applyAlignment="1">
      <alignment horizontal="left" vertical="center"/>
    </xf>
    <xf numFmtId="0" fontId="0" fillId="9" borderId="13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173" fontId="8" fillId="4" borderId="4" xfId="0" applyNumberFormat="1" applyFont="1" applyFill="1" applyBorder="1" applyAlignment="1">
      <alignment horizontal="left" vertical="center" wrapText="1"/>
    </xf>
    <xf numFmtId="173" fontId="8" fillId="4" borderId="6" xfId="0" applyNumberFormat="1" applyFont="1" applyFill="1" applyBorder="1" applyAlignment="1">
      <alignment horizontal="left" vertical="center" wrapText="1"/>
    </xf>
    <xf numFmtId="173" fontId="8" fillId="4" borderId="9" xfId="0" applyNumberFormat="1" applyFont="1" applyFill="1" applyBorder="1" applyAlignment="1">
      <alignment horizontal="left" vertical="center" wrapText="1"/>
    </xf>
    <xf numFmtId="173" fontId="8" fillId="4" borderId="16" xfId="0" applyNumberFormat="1" applyFont="1" applyFill="1" applyBorder="1" applyAlignment="1">
      <alignment horizontal="left" vertical="center" wrapText="1"/>
    </xf>
    <xf numFmtId="173" fontId="8" fillId="4" borderId="1" xfId="0" applyNumberFormat="1" applyFont="1" applyFill="1" applyBorder="1" applyAlignment="1">
      <alignment horizontal="left" vertical="center" wrapText="1"/>
    </xf>
    <xf numFmtId="173" fontId="8" fillId="4" borderId="23" xfId="0" applyNumberFormat="1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4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8" fillId="9" borderId="13" xfId="0" applyFont="1" applyFill="1" applyBorder="1" applyAlignment="1">
      <alignment horizontal="center" vertical="center"/>
    </xf>
    <xf numFmtId="0" fontId="8" fillId="9" borderId="14" xfId="0" applyFont="1" applyFill="1" applyBorder="1" applyAlignment="1">
      <alignment horizontal="center" vertical="center"/>
    </xf>
    <xf numFmtId="172" fontId="0" fillId="9" borderId="13" xfId="0" applyNumberFormat="1" applyFill="1" applyBorder="1" applyAlignment="1">
      <alignment horizontal="left"/>
    </xf>
    <xf numFmtId="172" fontId="0" fillId="9" borderId="14" xfId="0" applyNumberFormat="1" applyFill="1" applyBorder="1" applyAlignment="1">
      <alignment horizontal="left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74" fontId="0" fillId="0" borderId="21" xfId="0" applyNumberFormat="1" applyBorder="1" applyAlignment="1">
      <alignment horizontal="center" vertical="center"/>
    </xf>
    <xf numFmtId="174" fontId="0" fillId="0" borderId="21" xfId="0" applyNumberFormat="1" applyBorder="1"/>
    <xf numFmtId="0" fontId="34" fillId="0" borderId="21" xfId="0" applyFont="1" applyBorder="1" applyAlignment="1">
      <alignment horizontal="center" vertical="center"/>
    </xf>
  </cellXfs>
  <cellStyles count="31">
    <cellStyle name="Normal 10" xfId="6" xr:uid="{00000000-0005-0000-0000-00001A000000}"/>
    <cellStyle name="Normal 10 2" xfId="13" xr:uid="{00000000-0005-0000-0000-00003D000000}"/>
    <cellStyle name="Normal 10 3" xfId="14" xr:uid="{00000000-0005-0000-0000-00003E000000}"/>
    <cellStyle name="Normal 11" xfId="5" xr:uid="{00000000-0005-0000-0000-000012000000}"/>
    <cellStyle name="Normal 11 2" xfId="15" xr:uid="{00000000-0005-0000-0000-00003F000000}"/>
    <cellStyle name="Normal 12" xfId="3" xr:uid="{00000000-0005-0000-0000-00000B000000}"/>
    <cellStyle name="Normal 2" xfId="9" xr:uid="{00000000-0005-0000-0000-000032000000}"/>
    <cellStyle name="Normal 3" xfId="10" xr:uid="{00000000-0005-0000-0000-000035000000}"/>
    <cellStyle name="Normal 3 2" xfId="7" xr:uid="{00000000-0005-0000-0000-000029000000}"/>
    <cellStyle name="Normal 3 3" xfId="8" xr:uid="{00000000-0005-0000-0000-00002C000000}"/>
    <cellStyle name="Normal 4" xfId="11" xr:uid="{00000000-0005-0000-0000-000039000000}"/>
    <cellStyle name="Normal 4 2" xfId="12" xr:uid="{00000000-0005-0000-0000-00003B000000}"/>
    <cellStyle name="Normal 4 3" xfId="1" xr:uid="{00000000-0005-0000-0000-000005000000}"/>
    <cellStyle name="Normal 5" xfId="16" xr:uid="{00000000-0005-0000-0000-000040000000}"/>
    <cellStyle name="Normal 5 2" xfId="17" xr:uid="{00000000-0005-0000-0000-000041000000}"/>
    <cellStyle name="Normal 5 3" xfId="18" xr:uid="{00000000-0005-0000-0000-000042000000}"/>
    <cellStyle name="Normal 6" xfId="19" xr:uid="{00000000-0005-0000-0000-000043000000}"/>
    <cellStyle name="Normal 6 2" xfId="20" xr:uid="{00000000-0005-0000-0000-000044000000}"/>
    <cellStyle name="Normal 6 3" xfId="22" xr:uid="{00000000-0005-0000-0000-000046000000}"/>
    <cellStyle name="Normal 7" xfId="23" xr:uid="{00000000-0005-0000-0000-000047000000}"/>
    <cellStyle name="Normal 7 2" xfId="2" xr:uid="{00000000-0005-0000-0000-000006000000}"/>
    <cellStyle name="Normal 7 3" xfId="24" xr:uid="{00000000-0005-0000-0000-000048000000}"/>
    <cellStyle name="Normal 8" xfId="25" xr:uid="{00000000-0005-0000-0000-000049000000}"/>
    <cellStyle name="Normal 8 2" xfId="26" xr:uid="{00000000-0005-0000-0000-00004A000000}"/>
    <cellStyle name="Normal 8 3" xfId="27" xr:uid="{00000000-0005-0000-0000-00004B000000}"/>
    <cellStyle name="Normal 9" xfId="28" xr:uid="{00000000-0005-0000-0000-00004C000000}"/>
    <cellStyle name="Normal 9 2" xfId="4" xr:uid="{00000000-0005-0000-0000-00000D000000}"/>
    <cellStyle name="Normal 9 3" xfId="29" xr:uid="{00000000-0005-0000-0000-00004D000000}"/>
    <cellStyle name="常规" xfId="0" builtinId="0"/>
    <cellStyle name="常规 2" xfId="21" xr:uid="{00000000-0005-0000-0000-000045000000}"/>
    <cellStyle name="常规_可控与独立性评估-AD-A" xfId="30" xr:uid="{00000000-0005-0000-0000-00004E000000}"/>
  </cellStyles>
  <dxfs count="30">
    <dxf>
      <fill>
        <patternFill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7802008559749101E-2"/>
          <c:y val="2.1007852983256799E-2"/>
          <c:w val="0.94148537795514398"/>
          <c:h val="0.88965182948631005"/>
        </c:manualLayout>
      </c:layout>
      <c:scatterChart>
        <c:scatterStyle val="lineMarker"/>
        <c:varyColors val="0"/>
        <c:ser>
          <c:idx val="0"/>
          <c:order val="0"/>
          <c:tx>
            <c:v>Ave</c:v>
          </c:tx>
          <c:trendline>
            <c:name>Ave</c:name>
            <c:spPr>
              <a:ln w="31750" cap="rnd" cmpd="sng" algn="ctr">
                <a:solidFill>
                  <a:schemeClr val="accent1"/>
                </a:solidFill>
                <a:prstDash val="solid"/>
                <a:round/>
              </a:ln>
            </c:spPr>
            <c:trendlineType val="linear"/>
            <c:forward val="300"/>
            <c:dispRSqr val="0"/>
            <c:dispEq val="0"/>
          </c:trendline>
          <c:yVal>
            <c:numRef>
              <c:f>('控制用质控图—As&amp;Cd'!$C$19,'控制用质控图—As&amp;Cd'!$C$19)</c:f>
              <c:numCache>
                <c:formatCode>General</c:formatCode>
                <c:ptCount val="2"/>
                <c:pt idx="0">
                  <c:v>95.181818181818159</c:v>
                </c:pt>
                <c:pt idx="1">
                  <c:v>95.181818181818159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09-4DE1-A81D-2AA98D8E942C}"/>
            </c:ext>
          </c:extLst>
        </c:ser>
        <c:ser>
          <c:idx val="1"/>
          <c:order val="1"/>
          <c:tx>
            <c:v>UCL</c:v>
          </c:tx>
          <c:trendline>
            <c:name>UCL</c:name>
            <c:spPr>
              <a:ln w="31750" cap="rnd" cmpd="sng" algn="ctr">
                <a:solidFill>
                  <a:srgbClr val="C00000"/>
                </a:solidFill>
                <a:prstDash val="solid"/>
                <a:round/>
              </a:ln>
            </c:spPr>
            <c:trendlineType val="linear"/>
            <c:forward val="300"/>
            <c:dispRSqr val="0"/>
            <c:dispEq val="0"/>
          </c:trendline>
          <c:yVal>
            <c:numRef>
              <c:f>('控制用质控图—As&amp;Cd'!$D$19,'控制用质控图—As&amp;Cd'!$D$19)</c:f>
              <c:numCache>
                <c:formatCode>General</c:formatCode>
                <c:ptCount val="2"/>
                <c:pt idx="0">
                  <c:v>128.39535190975812</c:v>
                </c:pt>
                <c:pt idx="1">
                  <c:v>128.39535190975812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609-4DE1-A81D-2AA98D8E942C}"/>
            </c:ext>
          </c:extLst>
        </c:ser>
        <c:ser>
          <c:idx val="2"/>
          <c:order val="2"/>
          <c:tx>
            <c:v>LCL</c:v>
          </c:tx>
          <c:trendline>
            <c:name>LWL</c:name>
            <c:spPr>
              <a:ln w="31750" cap="rnd" cmpd="sng" algn="ctr">
                <a:solidFill>
                  <a:srgbClr val="9BBB59">
                    <a:lumMod val="75000"/>
                  </a:srgbClr>
                </a:solidFill>
                <a:prstDash val="solid"/>
                <a:round/>
              </a:ln>
            </c:spPr>
            <c:trendlineType val="linear"/>
            <c:forward val="300"/>
            <c:dispRSqr val="0"/>
            <c:dispEq val="0"/>
          </c:trendline>
          <c:yVal>
            <c:numRef>
              <c:f>('控制用质控图—As&amp;Cd'!$F$19,'控制用质控图—As&amp;Cd'!$F$19)</c:f>
              <c:numCache>
                <c:formatCode>General</c:formatCode>
                <c:ptCount val="2"/>
                <c:pt idx="0">
                  <c:v>73.039462363191518</c:v>
                </c:pt>
                <c:pt idx="1">
                  <c:v>73.039462363191518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609-4DE1-A81D-2AA98D8E942C}"/>
            </c:ext>
          </c:extLst>
        </c:ser>
        <c:ser>
          <c:idx val="3"/>
          <c:order val="3"/>
          <c:tx>
            <c:v>UWL</c:v>
          </c:tx>
          <c:trendline>
            <c:name>UWL</c:name>
            <c:spPr>
              <a:ln w="31750" cap="rnd" cmpd="sng" algn="ctr">
                <a:solidFill>
                  <a:schemeClr val="accent3">
                    <a:lumMod val="75000"/>
                  </a:schemeClr>
                </a:solidFill>
                <a:prstDash val="solid"/>
                <a:round/>
              </a:ln>
            </c:spPr>
            <c:trendlineType val="linear"/>
            <c:forward val="300"/>
            <c:dispRSqr val="0"/>
            <c:dispEq val="0"/>
          </c:trendline>
          <c:yVal>
            <c:numRef>
              <c:f>('控制用质控图—As&amp;Cd'!$E$19,'控制用质控图—As&amp;Cd'!$E$19)</c:f>
              <c:numCache>
                <c:formatCode>General</c:formatCode>
                <c:ptCount val="2"/>
                <c:pt idx="0">
                  <c:v>117.3241740004448</c:v>
                </c:pt>
                <c:pt idx="1">
                  <c:v>117.3241740004448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609-4DE1-A81D-2AA98D8E942C}"/>
            </c:ext>
          </c:extLst>
        </c:ser>
        <c:ser>
          <c:idx val="4"/>
          <c:order val="4"/>
          <c:tx>
            <c:v>LWL</c:v>
          </c:tx>
          <c:trendline>
            <c:name>LCL</c:name>
            <c:spPr>
              <a:ln w="31750" cap="rnd" cmpd="sng" algn="ctr">
                <a:solidFill>
                  <a:srgbClr val="C00000"/>
                </a:solidFill>
                <a:prstDash val="solid"/>
                <a:round/>
              </a:ln>
            </c:spPr>
            <c:trendlineType val="linear"/>
            <c:forward val="300"/>
            <c:dispRSqr val="0"/>
            <c:dispEq val="0"/>
          </c:trendline>
          <c:yVal>
            <c:numRef>
              <c:f>('控制用质控图—As&amp;Cd'!$G$19,'控制用质控图—As&amp;Cd'!$G$19)</c:f>
              <c:numCache>
                <c:formatCode>General</c:formatCode>
                <c:ptCount val="2"/>
                <c:pt idx="0">
                  <c:v>61.968284453878184</c:v>
                </c:pt>
                <c:pt idx="1">
                  <c:v>61.968284453878184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609-4DE1-A81D-2AA98D8E9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399104"/>
        <c:axId val="196400640"/>
      </c:scatterChart>
      <c:scatterChart>
        <c:scatterStyle val="lineMarker"/>
        <c:varyColors val="0"/>
        <c:ser>
          <c:idx val="5"/>
          <c:order val="5"/>
          <c:tx>
            <c:strRef>
              <c:f>'控制用质控图—As&amp;Cd'!$A$19</c:f>
              <c:strCache>
                <c:ptCount val="1"/>
                <c:pt idx="0">
                  <c:v>Cd</c:v>
                </c:pt>
              </c:strCache>
            </c:strRef>
          </c:tx>
          <c:spPr>
            <a:ln w="25400" cap="rnd" cmpd="sng" algn="ctr">
              <a:solidFill>
                <a:schemeClr val="accent6">
                  <a:shade val="76667"/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circle"/>
            <c:size val="4"/>
          </c:marker>
          <c:dPt>
            <c:idx val="54"/>
            <c:marker>
              <c:symbol val="circle"/>
              <c:size val="5"/>
            </c:marker>
            <c:bubble3D val="0"/>
            <c:extLst>
              <c:ext xmlns:c16="http://schemas.microsoft.com/office/drawing/2014/chart" uri="{C3380CC4-5D6E-409C-BE32-E72D297353CC}">
                <c16:uniqueId val="{0000000A-9609-4DE1-A81D-2AA98D8E942C}"/>
              </c:ext>
            </c:extLst>
          </c:dPt>
          <c:dPt>
            <c:idx val="242"/>
            <c:marker>
              <c:symbol val="circle"/>
              <c:size val="7"/>
            </c:marker>
            <c:bubble3D val="0"/>
            <c:extLst>
              <c:ext xmlns:c16="http://schemas.microsoft.com/office/drawing/2014/chart" uri="{C3380CC4-5D6E-409C-BE32-E72D297353CC}">
                <c16:uniqueId val="{0000000B-9609-4DE1-A81D-2AA98D8E942C}"/>
              </c:ext>
            </c:extLst>
          </c:dPt>
          <c:yVal>
            <c:numRef>
              <c:f>'控制用质控图—As&amp;Cd'!$H$19:$JQ$19</c:f>
              <c:numCache>
                <c:formatCode>General</c:formatCode>
                <c:ptCount val="270"/>
                <c:pt idx="0">
                  <c:v>95.7</c:v>
                </c:pt>
                <c:pt idx="1">
                  <c:v>117.14</c:v>
                </c:pt>
                <c:pt idx="2">
                  <c:v>104.76</c:v>
                </c:pt>
                <c:pt idx="3">
                  <c:v>103.17</c:v>
                </c:pt>
                <c:pt idx="4">
                  <c:v>98.94</c:v>
                </c:pt>
                <c:pt idx="5">
                  <c:v>120.41</c:v>
                </c:pt>
                <c:pt idx="6">
                  <c:v>100.25</c:v>
                </c:pt>
                <c:pt idx="7">
                  <c:v>109.96999999999998</c:v>
                </c:pt>
                <c:pt idx="8">
                  <c:v>99.75</c:v>
                </c:pt>
                <c:pt idx="9">
                  <c:v>84.71</c:v>
                </c:pt>
                <c:pt idx="10">
                  <c:v>100.11000000000001</c:v>
                </c:pt>
                <c:pt idx="11">
                  <c:v>101.36</c:v>
                </c:pt>
                <c:pt idx="12">
                  <c:v>92.58</c:v>
                </c:pt>
                <c:pt idx="13">
                  <c:v>97.17</c:v>
                </c:pt>
                <c:pt idx="14">
                  <c:v>81.42</c:v>
                </c:pt>
                <c:pt idx="15">
                  <c:v>103.46299999999999</c:v>
                </c:pt>
                <c:pt idx="16">
                  <c:v>110.36999999999999</c:v>
                </c:pt>
                <c:pt idx="17">
                  <c:v>99.56</c:v>
                </c:pt>
                <c:pt idx="18">
                  <c:v>87.22999999999999</c:v>
                </c:pt>
                <c:pt idx="19">
                  <c:v>92.42</c:v>
                </c:pt>
                <c:pt idx="20">
                  <c:v>85.64</c:v>
                </c:pt>
                <c:pt idx="21">
                  <c:v>96.98</c:v>
                </c:pt>
                <c:pt idx="22">
                  <c:v>90.45</c:v>
                </c:pt>
                <c:pt idx="23">
                  <c:v>95.05</c:v>
                </c:pt>
                <c:pt idx="24">
                  <c:v>103.92999999999999</c:v>
                </c:pt>
                <c:pt idx="25">
                  <c:v>85.21</c:v>
                </c:pt>
                <c:pt idx="26">
                  <c:v>95.960000000000008</c:v>
                </c:pt>
                <c:pt idx="27">
                  <c:v>87.37</c:v>
                </c:pt>
                <c:pt idx="28">
                  <c:v>106.47999999999999</c:v>
                </c:pt>
                <c:pt idx="29">
                  <c:v>99.02</c:v>
                </c:pt>
                <c:pt idx="30">
                  <c:v>90.28</c:v>
                </c:pt>
                <c:pt idx="31">
                  <c:v>76.42</c:v>
                </c:pt>
                <c:pt idx="32">
                  <c:v>75.89</c:v>
                </c:pt>
                <c:pt idx="33">
                  <c:v>73.33</c:v>
                </c:pt>
                <c:pt idx="34">
                  <c:v>129.61000000000001</c:v>
                </c:pt>
                <c:pt idx="35">
                  <c:v>81.650000000000006</c:v>
                </c:pt>
                <c:pt idx="36">
                  <c:v>90.41</c:v>
                </c:pt>
                <c:pt idx="37">
                  <c:v>95.42</c:v>
                </c:pt>
                <c:pt idx="38">
                  <c:v>76.55</c:v>
                </c:pt>
                <c:pt idx="39">
                  <c:v>97.14</c:v>
                </c:pt>
                <c:pt idx="40">
                  <c:v>90.4</c:v>
                </c:pt>
                <c:pt idx="41">
                  <c:v>104.5</c:v>
                </c:pt>
                <c:pt idx="42">
                  <c:v>92.320000000000007</c:v>
                </c:pt>
                <c:pt idx="43">
                  <c:v>96.82</c:v>
                </c:pt>
                <c:pt idx="44">
                  <c:v>101.30699999999999</c:v>
                </c:pt>
                <c:pt idx="45">
                  <c:v>110.57999999999998</c:v>
                </c:pt>
                <c:pt idx="46">
                  <c:v>93.410000000000011</c:v>
                </c:pt>
                <c:pt idx="47">
                  <c:v>90.97</c:v>
                </c:pt>
                <c:pt idx="48">
                  <c:v>88.56</c:v>
                </c:pt>
                <c:pt idx="49">
                  <c:v>95.98</c:v>
                </c:pt>
                <c:pt idx="50">
                  <c:v>91.17</c:v>
                </c:pt>
                <c:pt idx="51">
                  <c:v>84.38</c:v>
                </c:pt>
                <c:pt idx="52">
                  <c:v>82.04</c:v>
                </c:pt>
                <c:pt idx="53">
                  <c:v>92.05</c:v>
                </c:pt>
                <c:pt idx="54">
                  <c:v>87.24</c:v>
                </c:pt>
                <c:pt idx="55">
                  <c:v>77.81</c:v>
                </c:pt>
                <c:pt idx="56">
                  <c:v>94.89</c:v>
                </c:pt>
                <c:pt idx="57">
                  <c:v>63.44</c:v>
                </c:pt>
                <c:pt idx="58">
                  <c:v>77.81</c:v>
                </c:pt>
                <c:pt idx="59">
                  <c:v>90.78</c:v>
                </c:pt>
                <c:pt idx="60">
                  <c:v>94.94</c:v>
                </c:pt>
                <c:pt idx="61">
                  <c:v>87.33</c:v>
                </c:pt>
                <c:pt idx="62">
                  <c:v>77.990000000000009</c:v>
                </c:pt>
                <c:pt idx="63">
                  <c:v>85.47</c:v>
                </c:pt>
                <c:pt idx="64">
                  <c:v>90.69</c:v>
                </c:pt>
                <c:pt idx="65">
                  <c:v>86.71</c:v>
                </c:pt>
                <c:pt idx="66">
                  <c:v>78.44</c:v>
                </c:pt>
                <c:pt idx="67">
                  <c:v>100.8</c:v>
                </c:pt>
                <c:pt idx="68">
                  <c:v>80.760000000000005</c:v>
                </c:pt>
                <c:pt idx="69">
                  <c:v>85.11999999999999</c:v>
                </c:pt>
                <c:pt idx="70">
                  <c:v>104.13</c:v>
                </c:pt>
                <c:pt idx="71">
                  <c:v>77.739999999999995</c:v>
                </c:pt>
                <c:pt idx="72">
                  <c:v>90.46</c:v>
                </c:pt>
                <c:pt idx="73">
                  <c:v>83.37</c:v>
                </c:pt>
                <c:pt idx="74">
                  <c:v>76.900000000000006</c:v>
                </c:pt>
                <c:pt idx="75">
                  <c:v>99.050000000000011</c:v>
                </c:pt>
                <c:pt idx="76">
                  <c:v>71.009999999999991</c:v>
                </c:pt>
                <c:pt idx="77">
                  <c:v>51.66</c:v>
                </c:pt>
                <c:pt idx="78">
                  <c:v>77.69</c:v>
                </c:pt>
                <c:pt idx="79">
                  <c:v>78.23</c:v>
                </c:pt>
                <c:pt idx="80">
                  <c:v>100.42</c:v>
                </c:pt>
                <c:pt idx="81">
                  <c:v>101.41</c:v>
                </c:pt>
                <c:pt idx="82">
                  <c:v>92.300000000000011</c:v>
                </c:pt>
                <c:pt idx="83">
                  <c:v>91.47999999999999</c:v>
                </c:pt>
                <c:pt idx="84">
                  <c:v>108.23</c:v>
                </c:pt>
                <c:pt idx="85">
                  <c:v>76.81</c:v>
                </c:pt>
                <c:pt idx="86">
                  <c:v>95.23</c:v>
                </c:pt>
                <c:pt idx="87">
                  <c:v>127.57000000000001</c:v>
                </c:pt>
                <c:pt idx="88">
                  <c:v>84.45</c:v>
                </c:pt>
                <c:pt idx="89">
                  <c:v>96.34</c:v>
                </c:pt>
                <c:pt idx="90">
                  <c:v>99.32</c:v>
                </c:pt>
                <c:pt idx="91">
                  <c:v>98.87</c:v>
                </c:pt>
                <c:pt idx="92">
                  <c:v>93.58</c:v>
                </c:pt>
                <c:pt idx="93">
                  <c:v>64.86</c:v>
                </c:pt>
                <c:pt idx="94">
                  <c:v>83.73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609-4DE1-A81D-2AA98D8E942C}"/>
            </c:ext>
          </c:extLst>
        </c:ser>
        <c:ser>
          <c:idx val="6"/>
          <c:order val="6"/>
          <c:smooth val="0"/>
          <c:extLst>
            <c:ext xmlns:c16="http://schemas.microsoft.com/office/drawing/2014/chart" uri="{C3380CC4-5D6E-409C-BE32-E72D297353CC}">
              <c16:uniqueId val="{0000000D-9609-4DE1-A81D-2AA98D8E942C}"/>
            </c:ext>
          </c:extLst>
        </c:ser>
        <c:ser>
          <c:idx val="7"/>
          <c:order val="7"/>
          <c:smooth val="0"/>
          <c:extLst>
            <c:ext xmlns:c16="http://schemas.microsoft.com/office/drawing/2014/chart" uri="{C3380CC4-5D6E-409C-BE32-E72D297353CC}">
              <c16:uniqueId val="{0000000E-9609-4DE1-A81D-2AA98D8E9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30208"/>
        <c:axId val="196402176"/>
      </c:scatterChart>
      <c:valAx>
        <c:axId val="19639910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00640"/>
        <c:crosses val="autoZero"/>
        <c:crossBetween val="midCat"/>
      </c:valAx>
      <c:valAx>
        <c:axId val="196400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99104"/>
        <c:crosses val="autoZero"/>
        <c:crossBetween val="midCat"/>
      </c:valAx>
      <c:valAx>
        <c:axId val="1992302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96402176"/>
        <c:crosses val="autoZero"/>
        <c:crossBetween val="midCat"/>
      </c:valAx>
      <c:valAx>
        <c:axId val="196402176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one"/>
        <c:crossAx val="199230208"/>
        <c:crosses val="max"/>
        <c:crossBetween val="midCat"/>
      </c:valAx>
      <c:spPr>
        <a:ln>
          <a:noFill/>
        </a:ln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89956111002195005"/>
          <c:y val="0.14623919912838501"/>
          <c:w val="8.9590445006757002E-2"/>
          <c:h val="0.71321994493051899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7802008559749101E-2"/>
          <c:y val="2.1007852983256799E-2"/>
          <c:w val="0.94148537795514398"/>
          <c:h val="0.88965182948631005"/>
        </c:manualLayout>
      </c:layout>
      <c:scatterChart>
        <c:scatterStyle val="lineMarker"/>
        <c:varyColors val="0"/>
        <c:ser>
          <c:idx val="0"/>
          <c:order val="0"/>
          <c:tx>
            <c:v>Ave</c:v>
          </c:tx>
          <c:trendline>
            <c:name>Ave</c:name>
            <c:spPr>
              <a:ln w="31750" cap="rnd" cmpd="sng" algn="ctr">
                <a:solidFill>
                  <a:schemeClr val="accent1"/>
                </a:solidFill>
                <a:prstDash val="solid"/>
                <a:round/>
              </a:ln>
            </c:spPr>
            <c:trendlineType val="linear"/>
            <c:forward val="300"/>
            <c:dispRSqr val="0"/>
            <c:dispEq val="0"/>
          </c:trendline>
          <c:yVal>
            <c:numRef>
              <c:f>(控制用质控图—Hg!$C$17,控制用质控图—Hg!$C$17)</c:f>
              <c:numCache>
                <c:formatCode>General</c:formatCode>
                <c:ptCount val="2"/>
                <c:pt idx="0">
                  <c:v>80.112195121951245</c:v>
                </c:pt>
                <c:pt idx="1">
                  <c:v>80.112195121951245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C5-4305-B251-27AE8AE5F397}"/>
            </c:ext>
          </c:extLst>
        </c:ser>
        <c:ser>
          <c:idx val="1"/>
          <c:order val="1"/>
          <c:tx>
            <c:v>UCL</c:v>
          </c:tx>
          <c:trendline>
            <c:name>UCL</c:name>
            <c:spPr>
              <a:ln w="31750" cap="rnd" cmpd="sng" algn="ctr">
                <a:solidFill>
                  <a:srgbClr val="C00000"/>
                </a:solidFill>
                <a:prstDash val="solid"/>
                <a:round/>
              </a:ln>
            </c:spPr>
            <c:trendlineType val="linear"/>
            <c:forward val="300"/>
            <c:dispRSqr val="0"/>
            <c:dispEq val="0"/>
          </c:trendline>
          <c:yVal>
            <c:numRef>
              <c:f>(控制用质控图—Hg!$D$17,控制用质控图—Hg!$D$17)</c:f>
              <c:numCache>
                <c:formatCode>General</c:formatCode>
                <c:ptCount val="2"/>
                <c:pt idx="0">
                  <c:v>150.14550105954601</c:v>
                </c:pt>
                <c:pt idx="1">
                  <c:v>150.14550105954601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1C5-4305-B251-27AE8AE5F397}"/>
            </c:ext>
          </c:extLst>
        </c:ser>
        <c:ser>
          <c:idx val="2"/>
          <c:order val="2"/>
          <c:tx>
            <c:v>LCL</c:v>
          </c:tx>
          <c:trendline>
            <c:name>LWL</c:name>
            <c:spPr>
              <a:ln w="31750" cap="rnd" cmpd="sng" algn="ctr">
                <a:solidFill>
                  <a:srgbClr val="9BBB59">
                    <a:lumMod val="75000"/>
                  </a:srgbClr>
                </a:solidFill>
                <a:prstDash val="solid"/>
                <a:round/>
              </a:ln>
            </c:spPr>
            <c:trendlineType val="linear"/>
            <c:forward val="300"/>
            <c:dispRSqr val="0"/>
            <c:dispEq val="0"/>
          </c:trendline>
          <c:yVal>
            <c:numRef>
              <c:f>(控制用质控图—Hg!$F$17,控制用质控图—Hg!$F$17)</c:f>
              <c:numCache>
                <c:formatCode>General</c:formatCode>
                <c:ptCount val="2"/>
                <c:pt idx="0">
                  <c:v>33.423324496888085</c:v>
                </c:pt>
                <c:pt idx="1">
                  <c:v>33.423324496888085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1C5-4305-B251-27AE8AE5F397}"/>
            </c:ext>
          </c:extLst>
        </c:ser>
        <c:ser>
          <c:idx val="3"/>
          <c:order val="3"/>
          <c:tx>
            <c:v>UWL</c:v>
          </c:tx>
          <c:trendline>
            <c:name>UWL</c:name>
            <c:spPr>
              <a:ln w="31750" cap="rnd" cmpd="sng" algn="ctr">
                <a:solidFill>
                  <a:schemeClr val="accent3">
                    <a:lumMod val="75000"/>
                  </a:schemeClr>
                </a:solidFill>
                <a:prstDash val="solid"/>
                <a:round/>
              </a:ln>
            </c:spPr>
            <c:trendlineType val="linear"/>
            <c:forward val="300"/>
            <c:dispRSqr val="0"/>
            <c:dispEq val="0"/>
          </c:trendline>
          <c:yVal>
            <c:numRef>
              <c:f>(控制用质控图—Hg!$E$17,控制用质控图—Hg!$E$17)</c:f>
              <c:numCache>
                <c:formatCode>General</c:formatCode>
                <c:ptCount val="2"/>
                <c:pt idx="0">
                  <c:v>126.80106574701441</c:v>
                </c:pt>
                <c:pt idx="1">
                  <c:v>126.80106574701441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1C5-4305-B251-27AE8AE5F397}"/>
            </c:ext>
          </c:extLst>
        </c:ser>
        <c:ser>
          <c:idx val="4"/>
          <c:order val="4"/>
          <c:tx>
            <c:v>LWL</c:v>
          </c:tx>
          <c:trendline>
            <c:name>LCL</c:name>
            <c:spPr>
              <a:ln w="31750" cap="rnd" cmpd="sng" algn="ctr">
                <a:solidFill>
                  <a:srgbClr val="C00000"/>
                </a:solidFill>
                <a:prstDash val="solid"/>
                <a:round/>
              </a:ln>
            </c:spPr>
            <c:trendlineType val="linear"/>
            <c:forward val="300"/>
            <c:dispRSqr val="0"/>
            <c:dispEq val="0"/>
          </c:trendline>
          <c:yVal>
            <c:numRef>
              <c:f>(控制用质控图—Hg!$G$17,控制用质控图—Hg!$G$17)</c:f>
              <c:numCache>
                <c:formatCode>General</c:formatCode>
                <c:ptCount val="2"/>
                <c:pt idx="0">
                  <c:v>10.078889184356498</c:v>
                </c:pt>
                <c:pt idx="1">
                  <c:v>10.078889184356498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1C5-4305-B251-27AE8AE5F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399104"/>
        <c:axId val="196400640"/>
      </c:scatterChart>
      <c:scatterChart>
        <c:scatterStyle val="lineMarker"/>
        <c:varyColors val="0"/>
        <c:ser>
          <c:idx val="5"/>
          <c:order val="5"/>
          <c:tx>
            <c:strRef>
              <c:f>控制用质控图—Hg!$A$17</c:f>
              <c:strCache>
                <c:ptCount val="1"/>
                <c:pt idx="0">
                  <c:v>Hg</c:v>
                </c:pt>
              </c:strCache>
            </c:strRef>
          </c:tx>
          <c:spPr>
            <a:ln w="25400" cap="rnd" cmpd="sng" algn="ctr">
              <a:solidFill>
                <a:schemeClr val="accent6">
                  <a:shade val="76667"/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circle"/>
            <c:size val="4"/>
          </c:marker>
          <c:dPt>
            <c:idx val="54"/>
            <c:marker>
              <c:symbol val="circle"/>
              <c:size val="5"/>
            </c:marker>
            <c:bubble3D val="0"/>
            <c:extLst>
              <c:ext xmlns:c16="http://schemas.microsoft.com/office/drawing/2014/chart" uri="{C3380CC4-5D6E-409C-BE32-E72D297353CC}">
                <c16:uniqueId val="{0000000A-A1C5-4305-B251-27AE8AE5F397}"/>
              </c:ext>
            </c:extLst>
          </c:dPt>
          <c:dPt>
            <c:idx val="242"/>
            <c:marker>
              <c:symbol val="circle"/>
              <c:size val="7"/>
            </c:marker>
            <c:bubble3D val="0"/>
            <c:extLst>
              <c:ext xmlns:c16="http://schemas.microsoft.com/office/drawing/2014/chart" uri="{C3380CC4-5D6E-409C-BE32-E72D297353CC}">
                <c16:uniqueId val="{0000000B-A1C5-4305-B251-27AE8AE5F397}"/>
              </c:ext>
            </c:extLst>
          </c:dPt>
          <c:yVal>
            <c:numRef>
              <c:f>控制用质控图—Hg!$H$17:$JQ$17</c:f>
              <c:numCache>
                <c:formatCode>General</c:formatCode>
                <c:ptCount val="270"/>
                <c:pt idx="0">
                  <c:v>108.72499999999999</c:v>
                </c:pt>
                <c:pt idx="1">
                  <c:v>97.949999999999989</c:v>
                </c:pt>
                <c:pt idx="2">
                  <c:v>99.474999999999994</c:v>
                </c:pt>
                <c:pt idx="3">
                  <c:v>98.074999999999989</c:v>
                </c:pt>
                <c:pt idx="4">
                  <c:v>83.924999999999997</c:v>
                </c:pt>
                <c:pt idx="5">
                  <c:v>106.05</c:v>
                </c:pt>
                <c:pt idx="6">
                  <c:v>93.549999999999983</c:v>
                </c:pt>
                <c:pt idx="7">
                  <c:v>95.2</c:v>
                </c:pt>
                <c:pt idx="8">
                  <c:v>107.07499999999999</c:v>
                </c:pt>
                <c:pt idx="9">
                  <c:v>91.325000000000003</c:v>
                </c:pt>
                <c:pt idx="10">
                  <c:v>99.674999999999983</c:v>
                </c:pt>
                <c:pt idx="11">
                  <c:v>87.275000000000006</c:v>
                </c:pt>
                <c:pt idx="12">
                  <c:v>84.25</c:v>
                </c:pt>
                <c:pt idx="13">
                  <c:v>90.524999999999991</c:v>
                </c:pt>
                <c:pt idx="14">
                  <c:v>47.974999999999994</c:v>
                </c:pt>
                <c:pt idx="15">
                  <c:v>93.75</c:v>
                </c:pt>
                <c:pt idx="16">
                  <c:v>56.175000000000004</c:v>
                </c:pt>
                <c:pt idx="17">
                  <c:v>48.5</c:v>
                </c:pt>
                <c:pt idx="18">
                  <c:v>47.324999999999996</c:v>
                </c:pt>
                <c:pt idx="19">
                  <c:v>52.5</c:v>
                </c:pt>
                <c:pt idx="20">
                  <c:v>57.949999999999996</c:v>
                </c:pt>
                <c:pt idx="21">
                  <c:v>109.95</c:v>
                </c:pt>
                <c:pt idx="22">
                  <c:v>40.174999999999997</c:v>
                </c:pt>
                <c:pt idx="23">
                  <c:v>87.949999999999989</c:v>
                </c:pt>
                <c:pt idx="24">
                  <c:v>83.3</c:v>
                </c:pt>
                <c:pt idx="25">
                  <c:v>55.524999999999999</c:v>
                </c:pt>
                <c:pt idx="26">
                  <c:v>55.174999999999997</c:v>
                </c:pt>
                <c:pt idx="27">
                  <c:v>68.399999999999991</c:v>
                </c:pt>
                <c:pt idx="28">
                  <c:v>47.35</c:v>
                </c:pt>
                <c:pt idx="29">
                  <c:v>67.399999999999991</c:v>
                </c:pt>
                <c:pt idx="30">
                  <c:v>59.199999999999996</c:v>
                </c:pt>
                <c:pt idx="31">
                  <c:v>70.150000000000006</c:v>
                </c:pt>
                <c:pt idx="32">
                  <c:v>53.699999999999996</c:v>
                </c:pt>
                <c:pt idx="33">
                  <c:v>87.65</c:v>
                </c:pt>
                <c:pt idx="34">
                  <c:v>57.7</c:v>
                </c:pt>
                <c:pt idx="35">
                  <c:v>84.15</c:v>
                </c:pt>
                <c:pt idx="36">
                  <c:v>108.9</c:v>
                </c:pt>
                <c:pt idx="37">
                  <c:v>103.6</c:v>
                </c:pt>
                <c:pt idx="38">
                  <c:v>108.05</c:v>
                </c:pt>
                <c:pt idx="39">
                  <c:v>89.474999999999994</c:v>
                </c:pt>
                <c:pt idx="40">
                  <c:v>111.75</c:v>
                </c:pt>
                <c:pt idx="41">
                  <c:v>50.125</c:v>
                </c:pt>
                <c:pt idx="42">
                  <c:v>82.324999999999989</c:v>
                </c:pt>
                <c:pt idx="43">
                  <c:v>101.74999999999999</c:v>
                </c:pt>
                <c:pt idx="44">
                  <c:v>102.55</c:v>
                </c:pt>
                <c:pt idx="45">
                  <c:v>52.249999999999993</c:v>
                </c:pt>
                <c:pt idx="46">
                  <c:v>52.475000000000001</c:v>
                </c:pt>
                <c:pt idx="47">
                  <c:v>114.15</c:v>
                </c:pt>
                <c:pt idx="48">
                  <c:v>89.7</c:v>
                </c:pt>
                <c:pt idx="49">
                  <c:v>49.9</c:v>
                </c:pt>
                <c:pt idx="50">
                  <c:v>67.125</c:v>
                </c:pt>
                <c:pt idx="51">
                  <c:v>132.02500000000001</c:v>
                </c:pt>
                <c:pt idx="52">
                  <c:v>66.549999999999983</c:v>
                </c:pt>
                <c:pt idx="53">
                  <c:v>102.05</c:v>
                </c:pt>
                <c:pt idx="54">
                  <c:v>87.749999999999986</c:v>
                </c:pt>
                <c:pt idx="55">
                  <c:v>116.62500000000001</c:v>
                </c:pt>
                <c:pt idx="56">
                  <c:v>43.3</c:v>
                </c:pt>
                <c:pt idx="57">
                  <c:v>92.949999999999989</c:v>
                </c:pt>
                <c:pt idx="58">
                  <c:v>73</c:v>
                </c:pt>
                <c:pt idx="59">
                  <c:v>122.64999999999998</c:v>
                </c:pt>
                <c:pt idx="60">
                  <c:v>81.674999999999997</c:v>
                </c:pt>
                <c:pt idx="61">
                  <c:v>46.975000000000001</c:v>
                </c:pt>
                <c:pt idx="62">
                  <c:v>66.174999999999997</c:v>
                </c:pt>
                <c:pt idx="63">
                  <c:v>88.499999999999986</c:v>
                </c:pt>
                <c:pt idx="64">
                  <c:v>77.099999999999994</c:v>
                </c:pt>
                <c:pt idx="65">
                  <c:v>109</c:v>
                </c:pt>
                <c:pt idx="66">
                  <c:v>66.024999999999991</c:v>
                </c:pt>
                <c:pt idx="67">
                  <c:v>67.774999999999991</c:v>
                </c:pt>
                <c:pt idx="68">
                  <c:v>47.724999999999994</c:v>
                </c:pt>
                <c:pt idx="69">
                  <c:v>38.074999999999996</c:v>
                </c:pt>
                <c:pt idx="70">
                  <c:v>36.424999999999997</c:v>
                </c:pt>
                <c:pt idx="71">
                  <c:v>63.29999999999999</c:v>
                </c:pt>
                <c:pt idx="72">
                  <c:v>59.774999999999999</c:v>
                </c:pt>
                <c:pt idx="73">
                  <c:v>83.125</c:v>
                </c:pt>
                <c:pt idx="74">
                  <c:v>56.749999999999993</c:v>
                </c:pt>
                <c:pt idx="75">
                  <c:v>23.974999999999998</c:v>
                </c:pt>
                <c:pt idx="76">
                  <c:v>59.624999999999993</c:v>
                </c:pt>
                <c:pt idx="77">
                  <c:v>65.674999999999997</c:v>
                </c:pt>
                <c:pt idx="78">
                  <c:v>68.849999999999994</c:v>
                </c:pt>
                <c:pt idx="79">
                  <c:v>86.4</c:v>
                </c:pt>
                <c:pt idx="80">
                  <c:v>37.174999999999997</c:v>
                </c:pt>
                <c:pt idx="81">
                  <c:v>92.899999999999991</c:v>
                </c:pt>
                <c:pt idx="82">
                  <c:v>40.425000000000004</c:v>
                </c:pt>
                <c:pt idx="83">
                  <c:v>17.024999999999999</c:v>
                </c:pt>
                <c:pt idx="84">
                  <c:v>15.8</c:v>
                </c:pt>
                <c:pt idx="85">
                  <c:v>42.875</c:v>
                </c:pt>
                <c:pt idx="86">
                  <c:v>23.774999999999999</c:v>
                </c:pt>
                <c:pt idx="87">
                  <c:v>59.349999999999994</c:v>
                </c:pt>
                <c:pt idx="88">
                  <c:v>28.025000000000002</c:v>
                </c:pt>
                <c:pt idx="89">
                  <c:v>24.674999999999997</c:v>
                </c:pt>
                <c:pt idx="90">
                  <c:v>24.524999999999999</c:v>
                </c:pt>
                <c:pt idx="91">
                  <c:v>60.8</c:v>
                </c:pt>
                <c:pt idx="92">
                  <c:v>32.599999999999994</c:v>
                </c:pt>
                <c:pt idx="93">
                  <c:v>30.525000000000002</c:v>
                </c:pt>
                <c:pt idx="94">
                  <c:v>24.624999999999996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1C5-4305-B251-27AE8AE5F397}"/>
            </c:ext>
          </c:extLst>
        </c:ser>
        <c:ser>
          <c:idx val="6"/>
          <c:order val="6"/>
          <c:smooth val="0"/>
          <c:extLst>
            <c:ext xmlns:c16="http://schemas.microsoft.com/office/drawing/2014/chart" uri="{C3380CC4-5D6E-409C-BE32-E72D297353CC}">
              <c16:uniqueId val="{0000000D-A1C5-4305-B251-27AE8AE5F397}"/>
            </c:ext>
          </c:extLst>
        </c:ser>
        <c:ser>
          <c:idx val="7"/>
          <c:order val="7"/>
          <c:smooth val="0"/>
          <c:extLst>
            <c:ext xmlns:c16="http://schemas.microsoft.com/office/drawing/2014/chart" uri="{C3380CC4-5D6E-409C-BE32-E72D297353CC}">
              <c16:uniqueId val="{0000000E-A1C5-4305-B251-27AE8AE5F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30208"/>
        <c:axId val="196402176"/>
      </c:scatterChart>
      <c:valAx>
        <c:axId val="19639910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00640"/>
        <c:crosses val="autoZero"/>
        <c:crossBetween val="midCat"/>
      </c:valAx>
      <c:valAx>
        <c:axId val="196400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99104"/>
        <c:crosses val="autoZero"/>
        <c:crossBetween val="midCat"/>
      </c:valAx>
      <c:valAx>
        <c:axId val="1992302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96402176"/>
        <c:crosses val="autoZero"/>
        <c:crossBetween val="midCat"/>
      </c:valAx>
      <c:valAx>
        <c:axId val="196402176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one"/>
        <c:crossAx val="199230208"/>
        <c:crosses val="max"/>
        <c:crossBetween val="midCat"/>
      </c:valAx>
      <c:spPr>
        <a:ln>
          <a:noFill/>
        </a:ln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89956111002195005"/>
          <c:y val="0.14623919912838501"/>
          <c:w val="8.9590445006757002E-2"/>
          <c:h val="0.71321994493051899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696761012970998E-2"/>
          <c:y val="2.7754437494309302E-2"/>
          <c:w val="0.94148537795514398"/>
          <c:h val="0.88965182948631005"/>
        </c:manualLayout>
      </c:layout>
      <c:scatterChart>
        <c:scatterStyle val="lineMarker"/>
        <c:varyColors val="0"/>
        <c:ser>
          <c:idx val="0"/>
          <c:order val="0"/>
          <c:tx>
            <c:v>Ave</c:v>
          </c:tx>
          <c:trendline>
            <c:name>Ave</c:name>
            <c:spPr>
              <a:ln w="31750" cap="rnd" cmpd="sng" algn="ctr">
                <a:solidFill>
                  <a:schemeClr val="accent1"/>
                </a:solidFill>
                <a:prstDash val="solid"/>
                <a:round/>
              </a:ln>
            </c:spPr>
            <c:trendlineType val="linear"/>
            <c:forward val="300"/>
            <c:dispRSqr val="0"/>
            <c:dispEq val="0"/>
          </c:trendline>
          <c:yVal>
            <c:numRef>
              <c:f>('控制用质控图—(others)'!$C$27,'控制用质控图—(others)'!$C$27)</c:f>
              <c:numCache>
                <c:formatCode>General</c:formatCode>
                <c:ptCount val="2"/>
                <c:pt idx="0">
                  <c:v>98.135311111111108</c:v>
                </c:pt>
                <c:pt idx="1">
                  <c:v>98.135311111111108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F5-4399-A910-5800B15A2F15}"/>
            </c:ext>
          </c:extLst>
        </c:ser>
        <c:ser>
          <c:idx val="1"/>
          <c:order val="1"/>
          <c:tx>
            <c:v>UCL</c:v>
          </c:tx>
          <c:trendline>
            <c:name>UCL</c:name>
            <c:spPr>
              <a:ln w="31750" cap="rnd" cmpd="sng" algn="ctr">
                <a:solidFill>
                  <a:srgbClr val="C00000"/>
                </a:solidFill>
                <a:prstDash val="solid"/>
                <a:round/>
              </a:ln>
            </c:spPr>
            <c:trendlineType val="linear"/>
            <c:forward val="300"/>
            <c:dispRSqr val="0"/>
            <c:dispEq val="0"/>
          </c:trendline>
          <c:yVal>
            <c:numRef>
              <c:f>('控制用质控图—(others)'!$D$27,'控制用质控图—(others)'!$D$27)</c:f>
              <c:numCache>
                <c:formatCode>General</c:formatCode>
                <c:ptCount val="2"/>
                <c:pt idx="0">
                  <c:v>123.39765876293907</c:v>
                </c:pt>
                <c:pt idx="1">
                  <c:v>123.39765876293907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F5-4399-A910-5800B15A2F15}"/>
            </c:ext>
          </c:extLst>
        </c:ser>
        <c:ser>
          <c:idx val="2"/>
          <c:order val="2"/>
          <c:tx>
            <c:v>LCL</c:v>
          </c:tx>
          <c:trendline>
            <c:name>LWL</c:name>
            <c:spPr>
              <a:ln w="31750" cap="rnd" cmpd="sng" algn="ctr">
                <a:solidFill>
                  <a:srgbClr val="9BBB59">
                    <a:lumMod val="75000"/>
                  </a:srgbClr>
                </a:solidFill>
                <a:prstDash val="solid"/>
                <a:round/>
              </a:ln>
            </c:spPr>
            <c:trendlineType val="linear"/>
            <c:forward val="300"/>
            <c:dispRSqr val="0"/>
            <c:dispEq val="0"/>
          </c:trendline>
          <c:yVal>
            <c:numRef>
              <c:f>('控制用质控图—(others)'!$F$27,'控制用质控图—(others)'!$F$27)</c:f>
              <c:numCache>
                <c:formatCode>General</c:formatCode>
                <c:ptCount val="2"/>
                <c:pt idx="0">
                  <c:v>81.293746009892459</c:v>
                </c:pt>
                <c:pt idx="1">
                  <c:v>81.293746009892459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AF5-4399-A910-5800B15A2F15}"/>
            </c:ext>
          </c:extLst>
        </c:ser>
        <c:ser>
          <c:idx val="3"/>
          <c:order val="3"/>
          <c:tx>
            <c:v>UWL</c:v>
          </c:tx>
          <c:trendline>
            <c:name>UWL</c:name>
            <c:spPr>
              <a:ln w="31750" cap="rnd" cmpd="sng" algn="ctr">
                <a:solidFill>
                  <a:schemeClr val="accent3">
                    <a:lumMod val="75000"/>
                  </a:schemeClr>
                </a:solidFill>
                <a:prstDash val="solid"/>
                <a:round/>
              </a:ln>
            </c:spPr>
            <c:trendlineType val="linear"/>
            <c:forward val="300"/>
            <c:dispRSqr val="0"/>
            <c:dispEq val="0"/>
          </c:trendline>
          <c:yVal>
            <c:numRef>
              <c:f>('控制用质控图—(others)'!$E$27,'控制用质控图—(others)'!$E$27)</c:f>
              <c:numCache>
                <c:formatCode>General</c:formatCode>
                <c:ptCount val="2"/>
                <c:pt idx="0">
                  <c:v>114.97687621232976</c:v>
                </c:pt>
                <c:pt idx="1">
                  <c:v>114.97687621232976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AF5-4399-A910-5800B15A2F15}"/>
            </c:ext>
          </c:extLst>
        </c:ser>
        <c:ser>
          <c:idx val="4"/>
          <c:order val="4"/>
          <c:tx>
            <c:v>LWL</c:v>
          </c:tx>
          <c:trendline>
            <c:name>LCL</c:name>
            <c:spPr>
              <a:ln w="31750" cap="rnd" cmpd="sng" algn="ctr">
                <a:solidFill>
                  <a:srgbClr val="C00000"/>
                </a:solidFill>
                <a:prstDash val="solid"/>
                <a:round/>
              </a:ln>
            </c:spPr>
            <c:trendlineType val="linear"/>
            <c:forward val="300"/>
            <c:dispRSqr val="0"/>
            <c:dispEq val="0"/>
          </c:trendline>
          <c:yVal>
            <c:numRef>
              <c:f>('控制用质控图—(others)'!$G$27,'控制用质控图—(others)'!$G$27)</c:f>
              <c:numCache>
                <c:formatCode>General</c:formatCode>
                <c:ptCount val="2"/>
                <c:pt idx="0">
                  <c:v>72.872963459283142</c:v>
                </c:pt>
                <c:pt idx="1">
                  <c:v>72.872963459283142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AF5-4399-A910-5800B15A2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399104"/>
        <c:axId val="196400640"/>
      </c:scatterChart>
      <c:scatterChart>
        <c:scatterStyle val="lineMarker"/>
        <c:varyColors val="0"/>
        <c:ser>
          <c:idx val="5"/>
          <c:order val="5"/>
          <c:tx>
            <c:strRef>
              <c:f>'控制用质控图—(others)'!$A$27</c:f>
              <c:strCache>
                <c:ptCount val="1"/>
                <c:pt idx="0">
                  <c:v>Ni</c:v>
                </c:pt>
              </c:strCache>
            </c:strRef>
          </c:tx>
          <c:spPr>
            <a:ln w="25400" cap="rnd" cmpd="sng" algn="ctr">
              <a:solidFill>
                <a:schemeClr val="accent6">
                  <a:shade val="76667"/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circle"/>
            <c:size val="4"/>
          </c:marker>
          <c:dPt>
            <c:idx val="54"/>
            <c:marker>
              <c:symbol val="circle"/>
              <c:size val="5"/>
            </c:marker>
            <c:bubble3D val="0"/>
            <c:extLst>
              <c:ext xmlns:c16="http://schemas.microsoft.com/office/drawing/2014/chart" uri="{C3380CC4-5D6E-409C-BE32-E72D297353CC}">
                <c16:uniqueId val="{0000000A-5AF5-4399-A910-5800B15A2F15}"/>
              </c:ext>
            </c:extLst>
          </c:dPt>
          <c:dPt>
            <c:idx val="242"/>
            <c:marker>
              <c:symbol val="circle"/>
              <c:size val="7"/>
            </c:marker>
            <c:bubble3D val="0"/>
            <c:extLst>
              <c:ext xmlns:c16="http://schemas.microsoft.com/office/drawing/2014/chart" uri="{C3380CC4-5D6E-409C-BE32-E72D297353CC}">
                <c16:uniqueId val="{0000000B-5AF5-4399-A910-5800B15A2F15}"/>
              </c:ext>
            </c:extLst>
          </c:dPt>
          <c:yVal>
            <c:numRef>
              <c:f>'控制用质控图—(others)'!$H$27:$JP$27</c:f>
              <c:numCache>
                <c:formatCode>General</c:formatCode>
                <c:ptCount val="269"/>
                <c:pt idx="0">
                  <c:v>93.712000000000003</c:v>
                </c:pt>
                <c:pt idx="1">
                  <c:v>101.84100000000001</c:v>
                </c:pt>
                <c:pt idx="2">
                  <c:v>100.502</c:v>
                </c:pt>
                <c:pt idx="3">
                  <c:v>109.76699999999998</c:v>
                </c:pt>
                <c:pt idx="4">
                  <c:v>76.795000000000002</c:v>
                </c:pt>
                <c:pt idx="5">
                  <c:v>113.06800000000001</c:v>
                </c:pt>
                <c:pt idx="6">
                  <c:v>102.66600000000001</c:v>
                </c:pt>
                <c:pt idx="7">
                  <c:v>107.40799999999999</c:v>
                </c:pt>
                <c:pt idx="8">
                  <c:v>98.969000000000008</c:v>
                </c:pt>
                <c:pt idx="9">
                  <c:v>100.84400000000001</c:v>
                </c:pt>
                <c:pt idx="10">
                  <c:v>94.106999999999999</c:v>
                </c:pt>
                <c:pt idx="11">
                  <c:v>90.846000000000004</c:v>
                </c:pt>
                <c:pt idx="12">
                  <c:v>92.777000000000001</c:v>
                </c:pt>
                <c:pt idx="13">
                  <c:v>109.524</c:v>
                </c:pt>
                <c:pt idx="14">
                  <c:v>110.46</c:v>
                </c:pt>
                <c:pt idx="15">
                  <c:v>104.66599999999998</c:v>
                </c:pt>
                <c:pt idx="16">
                  <c:v>111.6378</c:v>
                </c:pt>
                <c:pt idx="17">
                  <c:v>111.869</c:v>
                </c:pt>
                <c:pt idx="18">
                  <c:v>106.126</c:v>
                </c:pt>
                <c:pt idx="19">
                  <c:v>104.49000000000001</c:v>
                </c:pt>
                <c:pt idx="20">
                  <c:v>101.878</c:v>
                </c:pt>
                <c:pt idx="21">
                  <c:v>105.55199999999999</c:v>
                </c:pt>
                <c:pt idx="22">
                  <c:v>101.03400000000001</c:v>
                </c:pt>
                <c:pt idx="23">
                  <c:v>104.623</c:v>
                </c:pt>
                <c:pt idx="24">
                  <c:v>98.241</c:v>
                </c:pt>
                <c:pt idx="25">
                  <c:v>92.205999999999989</c:v>
                </c:pt>
                <c:pt idx="26">
                  <c:v>106.26899999999998</c:v>
                </c:pt>
                <c:pt idx="27">
                  <c:v>97.757000000000005</c:v>
                </c:pt>
                <c:pt idx="28">
                  <c:v>96.265999999999991</c:v>
                </c:pt>
                <c:pt idx="29">
                  <c:v>100.92999999999999</c:v>
                </c:pt>
                <c:pt idx="30">
                  <c:v>90.318000000000012</c:v>
                </c:pt>
                <c:pt idx="31">
                  <c:v>93.238</c:v>
                </c:pt>
                <c:pt idx="32">
                  <c:v>91.929000000000002</c:v>
                </c:pt>
                <c:pt idx="33">
                  <c:v>91.553000000000011</c:v>
                </c:pt>
                <c:pt idx="34">
                  <c:v>82.768000000000001</c:v>
                </c:pt>
                <c:pt idx="35">
                  <c:v>92.828000000000003</c:v>
                </c:pt>
                <c:pt idx="36">
                  <c:v>90.675000000000011</c:v>
                </c:pt>
                <c:pt idx="37">
                  <c:v>85.972000000000008</c:v>
                </c:pt>
                <c:pt idx="38">
                  <c:v>90.933999999999997</c:v>
                </c:pt>
                <c:pt idx="39">
                  <c:v>98.080999999999989</c:v>
                </c:pt>
                <c:pt idx="40">
                  <c:v>114.83</c:v>
                </c:pt>
                <c:pt idx="41">
                  <c:v>104.646</c:v>
                </c:pt>
                <c:pt idx="42">
                  <c:v>92.393000000000001</c:v>
                </c:pt>
                <c:pt idx="43">
                  <c:v>111.825</c:v>
                </c:pt>
                <c:pt idx="44">
                  <c:v>115.101</c:v>
                </c:pt>
                <c:pt idx="45">
                  <c:v>103.979</c:v>
                </c:pt>
                <c:pt idx="46">
                  <c:v>93.278999999999996</c:v>
                </c:pt>
                <c:pt idx="47">
                  <c:v>94.603999999999999</c:v>
                </c:pt>
                <c:pt idx="48">
                  <c:v>91.290999999999997</c:v>
                </c:pt>
                <c:pt idx="49">
                  <c:v>93.815000000000012</c:v>
                </c:pt>
                <c:pt idx="50">
                  <c:v>93.638000000000005</c:v>
                </c:pt>
                <c:pt idx="51">
                  <c:v>116.08800000000001</c:v>
                </c:pt>
                <c:pt idx="52">
                  <c:v>114.654</c:v>
                </c:pt>
                <c:pt idx="53">
                  <c:v>105.60899999999999</c:v>
                </c:pt>
                <c:pt idx="54">
                  <c:v>74.465999999999994</c:v>
                </c:pt>
                <c:pt idx="55">
                  <c:v>95.272999999999996</c:v>
                </c:pt>
                <c:pt idx="56">
                  <c:v>91.591000000000008</c:v>
                </c:pt>
                <c:pt idx="57">
                  <c:v>87.222999999999999</c:v>
                </c:pt>
                <c:pt idx="58">
                  <c:v>91.462999999999994</c:v>
                </c:pt>
                <c:pt idx="59">
                  <c:v>84.492999999999995</c:v>
                </c:pt>
                <c:pt idx="60">
                  <c:v>104.13500000000002</c:v>
                </c:pt>
                <c:pt idx="61">
                  <c:v>90.888000000000005</c:v>
                </c:pt>
                <c:pt idx="62">
                  <c:v>101.038</c:v>
                </c:pt>
                <c:pt idx="63">
                  <c:v>89.099000000000004</c:v>
                </c:pt>
                <c:pt idx="64">
                  <c:v>97.390000000000015</c:v>
                </c:pt>
                <c:pt idx="65">
                  <c:v>89.548000000000002</c:v>
                </c:pt>
                <c:pt idx="66">
                  <c:v>91.146999999999991</c:v>
                </c:pt>
                <c:pt idx="67">
                  <c:v>89.192999999999998</c:v>
                </c:pt>
                <c:pt idx="68">
                  <c:v>89.811999999999983</c:v>
                </c:pt>
                <c:pt idx="69">
                  <c:v>103.099</c:v>
                </c:pt>
                <c:pt idx="70">
                  <c:v>82.624999999999986</c:v>
                </c:pt>
                <c:pt idx="71">
                  <c:v>81.784000000000006</c:v>
                </c:pt>
                <c:pt idx="72">
                  <c:v>84.674000000000007</c:v>
                </c:pt>
                <c:pt idx="73">
                  <c:v>82.871000000000009</c:v>
                </c:pt>
                <c:pt idx="74">
                  <c:v>116.35799999999999</c:v>
                </c:pt>
                <c:pt idx="75">
                  <c:v>77.338999999999999</c:v>
                </c:pt>
                <c:pt idx="76">
                  <c:v>76.544999999999987</c:v>
                </c:pt>
                <c:pt idx="77">
                  <c:v>79.603999999999999</c:v>
                </c:pt>
                <c:pt idx="78">
                  <c:v>89.907000000000011</c:v>
                </c:pt>
                <c:pt idx="79">
                  <c:v>100.572</c:v>
                </c:pt>
                <c:pt idx="80">
                  <c:v>109.425</c:v>
                </c:pt>
                <c:pt idx="81">
                  <c:v>108.59</c:v>
                </c:pt>
                <c:pt idx="82">
                  <c:v>106.90299999999999</c:v>
                </c:pt>
                <c:pt idx="83">
                  <c:v>103.99600000000001</c:v>
                </c:pt>
                <c:pt idx="84">
                  <c:v>94.967000000000013</c:v>
                </c:pt>
                <c:pt idx="85">
                  <c:v>103.27200000000001</c:v>
                </c:pt>
                <c:pt idx="86">
                  <c:v>121.82000000000001</c:v>
                </c:pt>
                <c:pt idx="87">
                  <c:v>83.172999999999988</c:v>
                </c:pt>
                <c:pt idx="88">
                  <c:v>82.835000000000008</c:v>
                </c:pt>
                <c:pt idx="89">
                  <c:v>87.353000000000009</c:v>
                </c:pt>
                <c:pt idx="90">
                  <c:v>94.853000000000009</c:v>
                </c:pt>
                <c:pt idx="91">
                  <c:v>96.951999999999998</c:v>
                </c:pt>
                <c:pt idx="92">
                  <c:v>95.852000000000004</c:v>
                </c:pt>
                <c:pt idx="93">
                  <c:v>92.655000000000001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AF5-4399-A910-5800B15A2F15}"/>
            </c:ext>
          </c:extLst>
        </c:ser>
        <c:ser>
          <c:idx val="6"/>
          <c:order val="6"/>
          <c:smooth val="0"/>
          <c:extLst>
            <c:ext xmlns:c16="http://schemas.microsoft.com/office/drawing/2014/chart" uri="{C3380CC4-5D6E-409C-BE32-E72D297353CC}">
              <c16:uniqueId val="{0000000D-5AF5-4399-A910-5800B15A2F15}"/>
            </c:ext>
          </c:extLst>
        </c:ser>
        <c:ser>
          <c:idx val="7"/>
          <c:order val="7"/>
          <c:smooth val="0"/>
          <c:extLst>
            <c:ext xmlns:c16="http://schemas.microsoft.com/office/drawing/2014/chart" uri="{C3380CC4-5D6E-409C-BE32-E72D297353CC}">
              <c16:uniqueId val="{0000000E-5AF5-4399-A910-5800B15A2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30208"/>
        <c:axId val="196402176"/>
      </c:scatterChart>
      <c:valAx>
        <c:axId val="19639910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00640"/>
        <c:crosses val="autoZero"/>
        <c:crossBetween val="midCat"/>
      </c:valAx>
      <c:valAx>
        <c:axId val="196400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99104"/>
        <c:crosses val="autoZero"/>
        <c:crossBetween val="midCat"/>
      </c:valAx>
      <c:valAx>
        <c:axId val="1992302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96402176"/>
        <c:crosses val="autoZero"/>
        <c:crossBetween val="midCat"/>
      </c:valAx>
      <c:valAx>
        <c:axId val="196402176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one"/>
        <c:crossAx val="199230208"/>
        <c:crosses val="max"/>
        <c:crossBetween val="midCat"/>
      </c:valAx>
      <c:spPr>
        <a:ln>
          <a:noFill/>
        </a:ln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89956111002195005"/>
          <c:y val="0.14623919912838501"/>
          <c:w val="8.9590445006757002E-2"/>
          <c:h val="0.71321994493051899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Lines="26" dropStyle="combo" dx="16" fmlaLink="$A$18" fmlaRange="$A$16:$A$17" noThreeD="1" sel="2" val="0"/>
</file>

<file path=xl/ctrlProps/ctrlProp2.xml><?xml version="1.0" encoding="utf-8"?>
<formControlPr xmlns="http://schemas.microsoft.com/office/spreadsheetml/2009/9/main" objectType="Drop" dropLines="26" dropStyle="combo" dx="16" fmlaLink="$A$16" fmlaRange="$A$15:$A$15" noThreeD="1" sel="1" val="0"/>
</file>

<file path=xl/ctrlProps/ctrlProp3.xml><?xml version="1.0" encoding="utf-8"?>
<formControlPr xmlns="http://schemas.microsoft.com/office/spreadsheetml/2009/9/main" objectType="Drop" dropLines="26" dropStyle="combo" dx="16" fmlaLink="$A$26" fmlaRange="$A$20:$A$25" noThreeD="1" sel="3" val="0"/>
</file>

<file path=xl/ctrlProps/ctrlProp4.xml><?xml version="1.0" encoding="utf-8"?>
<formControlPr xmlns="http://schemas.microsoft.com/office/spreadsheetml/2009/9/main" objectType="Drop" dropLines="26" dropStyle="combo" dx="16" fmlaLink="$A$16" fmlaRange="$A$14:$A$15" noThreeD="1" sel="2" val="0"/>
</file>

<file path=xl/ctrlProps/ctrlProp5.xml><?xml version="1.0" encoding="utf-8"?>
<formControlPr xmlns="http://schemas.microsoft.com/office/spreadsheetml/2009/9/main" objectType="Drop" dropLines="26" dropStyle="combo" dx="16" fmlaLink="$A$16" fmlaRange="$A$14:$A$15" noThreeD="1" sel="2" val="0"/>
</file>

<file path=xl/ctrlProps/ctrlProp6.xml><?xml version="1.0" encoding="utf-8"?>
<formControlPr xmlns="http://schemas.microsoft.com/office/spreadsheetml/2009/9/main" objectType="Drop" dropLines="26" dropStyle="combo" dx="16" fmlaLink="$A$16" fmlaRange="$A$14:$A$15" noThreeD="1" sel="2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46796</xdr:colOff>
      <xdr:row>24</xdr:row>
      <xdr:rowOff>167307</xdr:rowOff>
    </xdr:from>
    <xdr:to>
      <xdr:col>25</xdr:col>
      <xdr:colOff>400050</xdr:colOff>
      <xdr:row>45</xdr:row>
      <xdr:rowOff>142875</xdr:rowOff>
    </xdr:to>
    <xdr:graphicFrame macro="">
      <xdr:nvGraphicFramePr>
        <xdr:cNvPr id="2" name="Chart 6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209550</xdr:colOff>
          <xdr:row>26</xdr:row>
          <xdr:rowOff>28575</xdr:rowOff>
        </xdr:from>
        <xdr:to>
          <xdr:col>12</xdr:col>
          <xdr:colOff>238125</xdr:colOff>
          <xdr:row>27</xdr:row>
          <xdr:rowOff>85725</xdr:rowOff>
        </xdr:to>
        <xdr:sp macro="" textlink="">
          <xdr:nvSpPr>
            <xdr:cNvPr id="17409" name="Drop Down 1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00000000-0008-0000-0100-00000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156882</xdr:colOff>
      <xdr:row>0</xdr:row>
      <xdr:rowOff>212912</xdr:rowOff>
    </xdr:from>
    <xdr:to>
      <xdr:col>0</xdr:col>
      <xdr:colOff>1318932</xdr:colOff>
      <xdr:row>0</xdr:row>
      <xdr:rowOff>1390837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r="4687" b="19697"/>
        <a:stretch>
          <a:fillRect/>
        </a:stretch>
      </xdr:blipFill>
      <xdr:spPr>
        <a:xfrm>
          <a:off x="156845" y="212725"/>
          <a:ext cx="1162050" cy="1177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46796</xdr:colOff>
      <xdr:row>22</xdr:row>
      <xdr:rowOff>167307</xdr:rowOff>
    </xdr:from>
    <xdr:to>
      <xdr:col>25</xdr:col>
      <xdr:colOff>400050</xdr:colOff>
      <xdr:row>43</xdr:row>
      <xdr:rowOff>142875</xdr:rowOff>
    </xdr:to>
    <xdr:graphicFrame macro="">
      <xdr:nvGraphicFramePr>
        <xdr:cNvPr id="2" name="Chart 6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209550</xdr:colOff>
          <xdr:row>24</xdr:row>
          <xdr:rowOff>28575</xdr:rowOff>
        </xdr:from>
        <xdr:to>
          <xdr:col>12</xdr:col>
          <xdr:colOff>238125</xdr:colOff>
          <xdr:row>25</xdr:row>
          <xdr:rowOff>85725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2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156882</xdr:colOff>
      <xdr:row>0</xdr:row>
      <xdr:rowOff>212912</xdr:rowOff>
    </xdr:from>
    <xdr:to>
      <xdr:col>0</xdr:col>
      <xdr:colOff>1318932</xdr:colOff>
      <xdr:row>0</xdr:row>
      <xdr:rowOff>1390837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r="4687" b="19697"/>
        <a:stretch>
          <a:fillRect/>
        </a:stretch>
      </xdr:blipFill>
      <xdr:spPr>
        <a:xfrm>
          <a:off x="156845" y="212725"/>
          <a:ext cx="1162050" cy="1177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46796</xdr:colOff>
      <xdr:row>32</xdr:row>
      <xdr:rowOff>167307</xdr:rowOff>
    </xdr:from>
    <xdr:to>
      <xdr:col>25</xdr:col>
      <xdr:colOff>400050</xdr:colOff>
      <xdr:row>53</xdr:row>
      <xdr:rowOff>142875</xdr:rowOff>
    </xdr:to>
    <xdr:graphicFrame macro="">
      <xdr:nvGraphicFramePr>
        <xdr:cNvPr id="2" name="Chart 6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209550</xdr:colOff>
          <xdr:row>34</xdr:row>
          <xdr:rowOff>28575</xdr:rowOff>
        </xdr:from>
        <xdr:to>
          <xdr:col>12</xdr:col>
          <xdr:colOff>238125</xdr:colOff>
          <xdr:row>35</xdr:row>
          <xdr:rowOff>85725</xdr:rowOff>
        </xdr:to>
        <xdr:sp macro="" textlink="">
          <xdr:nvSpPr>
            <xdr:cNvPr id="9217" name="Drop Down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3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156882</xdr:colOff>
      <xdr:row>0</xdr:row>
      <xdr:rowOff>212912</xdr:rowOff>
    </xdr:from>
    <xdr:to>
      <xdr:col>0</xdr:col>
      <xdr:colOff>1318932</xdr:colOff>
      <xdr:row>0</xdr:row>
      <xdr:rowOff>1390837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r="4687" b="19697"/>
        <a:stretch>
          <a:fillRect/>
        </a:stretch>
      </xdr:blipFill>
      <xdr:spPr>
        <a:xfrm>
          <a:off x="156845" y="212725"/>
          <a:ext cx="1162050" cy="1177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16</xdr:row>
          <xdr:rowOff>0</xdr:rowOff>
        </xdr:from>
        <xdr:to>
          <xdr:col>12</xdr:col>
          <xdr:colOff>28575</xdr:colOff>
          <xdr:row>16</xdr:row>
          <xdr:rowOff>0</xdr:rowOff>
        </xdr:to>
        <xdr:sp macro="" textlink="">
          <xdr:nvSpPr>
            <xdr:cNvPr id="4097" name="Drop Dow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4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156882</xdr:colOff>
      <xdr:row>0</xdr:row>
      <xdr:rowOff>212912</xdr:rowOff>
    </xdr:from>
    <xdr:to>
      <xdr:col>0</xdr:col>
      <xdr:colOff>1318932</xdr:colOff>
      <xdr:row>0</xdr:row>
      <xdr:rowOff>1390837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4687" b="19697"/>
        <a:stretch>
          <a:fillRect/>
        </a:stretch>
      </xdr:blipFill>
      <xdr:spPr>
        <a:xfrm>
          <a:off x="156845" y="212725"/>
          <a:ext cx="1162050" cy="1177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34</xdr:row>
          <xdr:rowOff>0</xdr:rowOff>
        </xdr:from>
        <xdr:to>
          <xdr:col>12</xdr:col>
          <xdr:colOff>28575</xdr:colOff>
          <xdr:row>34</xdr:row>
          <xdr:rowOff>0</xdr:rowOff>
        </xdr:to>
        <xdr:sp macro="" textlink="">
          <xdr:nvSpPr>
            <xdr:cNvPr id="4098" name="Drop Dow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4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63</xdr:row>
          <xdr:rowOff>0</xdr:rowOff>
        </xdr:from>
        <xdr:to>
          <xdr:col>12</xdr:col>
          <xdr:colOff>28575</xdr:colOff>
          <xdr:row>63</xdr:row>
          <xdr:rowOff>0</xdr:rowOff>
        </xdr:to>
        <xdr:sp macro="" textlink="">
          <xdr:nvSpPr>
            <xdr:cNvPr id="4099" name="Drop Down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4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134022</xdr:colOff>
      <xdr:row>0</xdr:row>
      <xdr:rowOff>212913</xdr:rowOff>
    </xdr:from>
    <xdr:to>
      <xdr:col>1</xdr:col>
      <xdr:colOff>457200</xdr:colOff>
      <xdr:row>0</xdr:row>
      <xdr:rowOff>1234441</xdr:rowOff>
    </xdr:to>
    <xdr:pic>
      <xdr:nvPicPr>
        <xdr:cNvPr id="6" name="Picture 3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4687" b="19697"/>
        <a:stretch>
          <a:fillRect/>
        </a:stretch>
      </xdr:blipFill>
      <xdr:spPr>
        <a:xfrm>
          <a:off x="133985" y="212725"/>
          <a:ext cx="1101725" cy="1021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21771</xdr:colOff>
      <xdr:row>1</xdr:row>
      <xdr:rowOff>43543</xdr:rowOff>
    </xdr:from>
    <xdr:to>
      <xdr:col>9</xdr:col>
      <xdr:colOff>1029788</xdr:colOff>
      <xdr:row>1</xdr:row>
      <xdr:rowOff>1396639</xdr:rowOff>
    </xdr:to>
    <xdr:pic>
      <xdr:nvPicPr>
        <xdr:cNvPr id="8" name="Object 10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320" r="24866"/>
        <a:stretch>
          <a:fillRect/>
        </a:stretch>
      </xdr:blipFill>
      <xdr:spPr>
        <a:xfrm>
          <a:off x="5684520" y="1414780"/>
          <a:ext cx="4359910" cy="1353185"/>
        </a:xfrm>
        <a:prstGeom prst="rect">
          <a:avLst/>
        </a:prstGeom>
        <a:solidFill>
          <a:srgbClr val="FFFF00"/>
        </a:solidFill>
        <a:ln>
          <a:noFill/>
        </a:ln>
        <a:extLs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21771</xdr:colOff>
      <xdr:row>1</xdr:row>
      <xdr:rowOff>43543</xdr:rowOff>
    </xdr:from>
    <xdr:to>
      <xdr:col>20</xdr:col>
      <xdr:colOff>1029788</xdr:colOff>
      <xdr:row>1</xdr:row>
      <xdr:rowOff>1396639</xdr:rowOff>
    </xdr:to>
    <xdr:pic>
      <xdr:nvPicPr>
        <xdr:cNvPr id="13" name="Object 10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320" r="24866"/>
        <a:stretch>
          <a:fillRect/>
        </a:stretch>
      </xdr:blipFill>
      <xdr:spPr>
        <a:xfrm>
          <a:off x="16960215" y="1414780"/>
          <a:ext cx="4673600" cy="1353185"/>
        </a:xfrm>
        <a:prstGeom prst="rect">
          <a:avLst/>
        </a:prstGeom>
        <a:solidFill>
          <a:srgbClr val="FFFF00"/>
        </a:solidFill>
        <a:ln>
          <a:noFill/>
        </a:ln>
        <a:extLs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43543</xdr:colOff>
      <xdr:row>61</xdr:row>
      <xdr:rowOff>108857</xdr:rowOff>
    </xdr:from>
    <xdr:to>
      <xdr:col>9</xdr:col>
      <xdr:colOff>1051560</xdr:colOff>
      <xdr:row>62</xdr:row>
      <xdr:rowOff>1132116</xdr:rowOff>
    </xdr:to>
    <xdr:pic>
      <xdr:nvPicPr>
        <xdr:cNvPr id="15" name="Object 10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320" r="24866"/>
        <a:stretch>
          <a:fillRect/>
        </a:stretch>
      </xdr:blipFill>
      <xdr:spPr>
        <a:xfrm>
          <a:off x="5706110" y="15325725"/>
          <a:ext cx="4360545" cy="1194435"/>
        </a:xfrm>
        <a:prstGeom prst="rect">
          <a:avLst/>
        </a:prstGeom>
        <a:solidFill>
          <a:srgbClr val="FFFF00"/>
        </a:solidFill>
        <a:ln>
          <a:noFill/>
        </a:ln>
        <a:extLs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21771</xdr:colOff>
      <xdr:row>122</xdr:row>
      <xdr:rowOff>43543</xdr:rowOff>
    </xdr:from>
    <xdr:to>
      <xdr:col>9</xdr:col>
      <xdr:colOff>1029788</xdr:colOff>
      <xdr:row>122</xdr:row>
      <xdr:rowOff>1396639</xdr:rowOff>
    </xdr:to>
    <xdr:pic>
      <xdr:nvPicPr>
        <xdr:cNvPr id="18" name="Object 10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320" r="24866"/>
        <a:stretch>
          <a:fillRect/>
        </a:stretch>
      </xdr:blipFill>
      <xdr:spPr>
        <a:xfrm>
          <a:off x="5684520" y="31607125"/>
          <a:ext cx="4359910" cy="1353185"/>
        </a:xfrm>
        <a:prstGeom prst="rect">
          <a:avLst/>
        </a:prstGeom>
        <a:solidFill>
          <a:srgbClr val="FFFF00"/>
        </a:solidFill>
        <a:ln>
          <a:noFill/>
        </a:ln>
        <a:extLs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21771</xdr:colOff>
      <xdr:row>122</xdr:row>
      <xdr:rowOff>43543</xdr:rowOff>
    </xdr:from>
    <xdr:to>
      <xdr:col>20</xdr:col>
      <xdr:colOff>1029788</xdr:colOff>
      <xdr:row>122</xdr:row>
      <xdr:rowOff>1396639</xdr:rowOff>
    </xdr:to>
    <xdr:pic>
      <xdr:nvPicPr>
        <xdr:cNvPr id="19" name="Object 10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320" r="24866"/>
        <a:stretch>
          <a:fillRect/>
        </a:stretch>
      </xdr:blipFill>
      <xdr:spPr>
        <a:xfrm>
          <a:off x="16960215" y="31607125"/>
          <a:ext cx="4673600" cy="1353185"/>
        </a:xfrm>
        <a:prstGeom prst="rect">
          <a:avLst/>
        </a:prstGeom>
        <a:solidFill>
          <a:srgbClr val="FFFF00"/>
        </a:solidFill>
        <a:ln>
          <a:noFill/>
        </a:ln>
        <a:extLs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21771</xdr:colOff>
      <xdr:row>173</xdr:row>
      <xdr:rowOff>43543</xdr:rowOff>
    </xdr:from>
    <xdr:to>
      <xdr:col>9</xdr:col>
      <xdr:colOff>1029788</xdr:colOff>
      <xdr:row>173</xdr:row>
      <xdr:rowOff>1396639</xdr:rowOff>
    </xdr:to>
    <xdr:pic>
      <xdr:nvPicPr>
        <xdr:cNvPr id="9" name="Object 10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320" r="24866"/>
        <a:stretch>
          <a:fillRect/>
        </a:stretch>
      </xdr:blipFill>
      <xdr:spPr>
        <a:xfrm>
          <a:off x="5684520" y="45721270"/>
          <a:ext cx="4359910" cy="1353185"/>
        </a:xfrm>
        <a:prstGeom prst="rect">
          <a:avLst/>
        </a:prstGeom>
        <a:solidFill>
          <a:srgbClr val="FFFF00"/>
        </a:solidFill>
        <a:ln>
          <a:noFill/>
        </a:ln>
        <a:extLs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21771</xdr:colOff>
      <xdr:row>173</xdr:row>
      <xdr:rowOff>43543</xdr:rowOff>
    </xdr:from>
    <xdr:to>
      <xdr:col>20</xdr:col>
      <xdr:colOff>1029788</xdr:colOff>
      <xdr:row>173</xdr:row>
      <xdr:rowOff>1396639</xdr:rowOff>
    </xdr:to>
    <xdr:pic>
      <xdr:nvPicPr>
        <xdr:cNvPr id="10" name="Object 10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320" r="24866"/>
        <a:stretch>
          <a:fillRect/>
        </a:stretch>
      </xdr:blipFill>
      <xdr:spPr>
        <a:xfrm>
          <a:off x="16960215" y="45721270"/>
          <a:ext cx="4673600" cy="1353185"/>
        </a:xfrm>
        <a:prstGeom prst="rect">
          <a:avLst/>
        </a:prstGeom>
        <a:solidFill>
          <a:srgbClr val="FFFF00"/>
        </a:solidFill>
        <a:ln>
          <a:noFill/>
        </a:ln>
        <a:extLs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21771</xdr:colOff>
      <xdr:row>225</xdr:row>
      <xdr:rowOff>43543</xdr:rowOff>
    </xdr:from>
    <xdr:to>
      <xdr:col>9</xdr:col>
      <xdr:colOff>1029788</xdr:colOff>
      <xdr:row>225</xdr:row>
      <xdr:rowOff>1396639</xdr:rowOff>
    </xdr:to>
    <xdr:pic>
      <xdr:nvPicPr>
        <xdr:cNvPr id="11" name="Object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320" r="24866"/>
        <a:stretch>
          <a:fillRect/>
        </a:stretch>
      </xdr:blipFill>
      <xdr:spPr>
        <a:xfrm>
          <a:off x="5684520" y="60006865"/>
          <a:ext cx="4359910" cy="1353185"/>
        </a:xfrm>
        <a:prstGeom prst="rect">
          <a:avLst/>
        </a:prstGeom>
        <a:solidFill>
          <a:srgbClr val="FFFF00"/>
        </a:solidFill>
        <a:ln>
          <a:noFill/>
        </a:ln>
        <a:extLs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21771</xdr:colOff>
      <xdr:row>225</xdr:row>
      <xdr:rowOff>43543</xdr:rowOff>
    </xdr:from>
    <xdr:to>
      <xdr:col>20</xdr:col>
      <xdr:colOff>1029788</xdr:colOff>
      <xdr:row>225</xdr:row>
      <xdr:rowOff>1396639</xdr:rowOff>
    </xdr:to>
    <xdr:pic>
      <xdr:nvPicPr>
        <xdr:cNvPr id="12" name="Object 10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320" r="24866"/>
        <a:stretch>
          <a:fillRect/>
        </a:stretch>
      </xdr:blipFill>
      <xdr:spPr>
        <a:xfrm>
          <a:off x="16960215" y="60006865"/>
          <a:ext cx="4673600" cy="1353185"/>
        </a:xfrm>
        <a:prstGeom prst="rect">
          <a:avLst/>
        </a:prstGeom>
        <a:solidFill>
          <a:srgbClr val="FFFF00"/>
        </a:solidFill>
        <a:ln>
          <a:noFill/>
        </a:ln>
        <a:extLs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23"/>
  <sheetViews>
    <sheetView tabSelected="1" workbookViewId="0">
      <pane xSplit="3" topLeftCell="D1" activePane="topRight" state="frozen"/>
      <selection pane="topRight" activeCell="I14" sqref="I14"/>
    </sheetView>
  </sheetViews>
  <sheetFormatPr defaultColWidth="9" defaultRowHeight="15"/>
  <cols>
    <col min="1" max="1" width="10.42578125" bestFit="1" customWidth="1"/>
    <col min="4" max="4" width="16.7109375" customWidth="1"/>
    <col min="5" max="5" width="11.42578125" customWidth="1"/>
    <col min="6" max="6" width="16.7109375" customWidth="1"/>
    <col min="7" max="8" width="11.7109375" customWidth="1"/>
    <col min="9" max="9" width="12.42578125" customWidth="1"/>
    <col min="10" max="11" width="13.28515625" customWidth="1"/>
    <col min="12" max="12" width="11.7109375" customWidth="1"/>
    <col min="13" max="13" width="13.7109375" customWidth="1"/>
    <col min="14" max="16" width="11.7109375" customWidth="1"/>
    <col min="17" max="26" width="14.42578125" customWidth="1"/>
    <col min="27" max="27" width="11.42578125" customWidth="1"/>
    <col min="28" max="28" width="12.85546875" customWidth="1"/>
    <col min="29" max="29" width="13.85546875" customWidth="1"/>
    <col min="30" max="30" width="11.85546875" customWidth="1"/>
    <col min="31" max="51" width="11.7109375" customWidth="1"/>
    <col min="52" max="58" width="10.140625" customWidth="1"/>
    <col min="59" max="76" width="11.7109375" customWidth="1"/>
    <col min="77" max="98" width="11.42578125"/>
  </cols>
  <sheetData>
    <row r="1" spans="1:98">
      <c r="A1" s="64" t="s">
        <v>178</v>
      </c>
      <c r="B1" s="64" t="s">
        <v>179</v>
      </c>
      <c r="C1" s="64" t="s">
        <v>1</v>
      </c>
    </row>
    <row r="2" spans="1:98" s="109" customFormat="1">
      <c r="A2" s="67">
        <v>1</v>
      </c>
      <c r="B2" s="65" t="s">
        <v>0</v>
      </c>
      <c r="C2" s="65" t="s">
        <v>177</v>
      </c>
      <c r="D2" s="108">
        <v>44690</v>
      </c>
      <c r="E2" s="108">
        <v>44690</v>
      </c>
      <c r="F2" s="108">
        <v>44690</v>
      </c>
      <c r="G2" s="108">
        <v>44690</v>
      </c>
      <c r="H2" s="108">
        <v>44690</v>
      </c>
      <c r="I2" s="108">
        <v>44691</v>
      </c>
      <c r="J2" s="108">
        <v>44691</v>
      </c>
      <c r="K2" s="108">
        <v>44691</v>
      </c>
      <c r="L2" s="108">
        <v>44692</v>
      </c>
      <c r="M2" s="108">
        <v>44692</v>
      </c>
      <c r="N2" s="108">
        <v>44692</v>
      </c>
      <c r="O2" s="108">
        <v>44692</v>
      </c>
      <c r="P2" s="109">
        <v>44692</v>
      </c>
      <c r="Q2" s="109">
        <v>44693</v>
      </c>
      <c r="R2" s="109">
        <v>44693</v>
      </c>
      <c r="S2" s="109">
        <v>44693</v>
      </c>
      <c r="T2" s="109">
        <v>44693</v>
      </c>
      <c r="U2" s="109">
        <v>44693</v>
      </c>
      <c r="V2" s="109">
        <v>44694</v>
      </c>
      <c r="W2" s="109">
        <v>44694</v>
      </c>
      <c r="X2" s="109">
        <v>44694</v>
      </c>
      <c r="Y2" s="109">
        <v>44697</v>
      </c>
      <c r="Z2" s="109">
        <v>44697</v>
      </c>
      <c r="AA2" s="109">
        <v>44697</v>
      </c>
      <c r="AB2" s="109">
        <v>44698</v>
      </c>
      <c r="AC2" s="109">
        <v>44698</v>
      </c>
      <c r="AD2" s="109">
        <v>44698</v>
      </c>
      <c r="AE2" s="109">
        <v>44699</v>
      </c>
      <c r="AF2" s="109">
        <v>44699</v>
      </c>
      <c r="AG2" s="109">
        <v>44699</v>
      </c>
      <c r="AH2" s="109">
        <v>44699</v>
      </c>
      <c r="AI2" s="109">
        <v>44700</v>
      </c>
      <c r="AJ2" s="109">
        <v>44700</v>
      </c>
      <c r="AK2" s="109">
        <v>44700</v>
      </c>
      <c r="AL2" s="109">
        <v>44700</v>
      </c>
      <c r="AM2" s="109">
        <v>44701</v>
      </c>
      <c r="AN2" s="109">
        <v>44701</v>
      </c>
      <c r="AO2" s="109">
        <v>44701</v>
      </c>
      <c r="AP2" s="109">
        <v>44703</v>
      </c>
      <c r="AQ2" s="109">
        <v>44703</v>
      </c>
      <c r="AR2" s="109">
        <v>44703</v>
      </c>
      <c r="AS2" s="109">
        <v>44703</v>
      </c>
      <c r="AT2" s="109">
        <v>44703</v>
      </c>
      <c r="AU2" s="109">
        <v>44704</v>
      </c>
      <c r="AV2" s="109">
        <v>44704</v>
      </c>
      <c r="AW2" s="109">
        <v>44704</v>
      </c>
      <c r="AX2" s="109">
        <v>44704</v>
      </c>
      <c r="AY2" s="109">
        <v>44705</v>
      </c>
      <c r="AZ2" s="109">
        <v>44705</v>
      </c>
      <c r="BA2" s="109">
        <v>44705</v>
      </c>
      <c r="BB2" s="109">
        <v>44705</v>
      </c>
      <c r="BC2" s="109">
        <v>44706</v>
      </c>
      <c r="BD2" s="109">
        <v>44706</v>
      </c>
      <c r="BE2" s="109">
        <v>44706</v>
      </c>
      <c r="BF2" s="109">
        <v>44706</v>
      </c>
      <c r="BG2" s="109">
        <v>44707</v>
      </c>
      <c r="BH2" s="109">
        <v>44707</v>
      </c>
      <c r="BI2" s="109">
        <v>44707</v>
      </c>
      <c r="BJ2" s="109">
        <v>44707</v>
      </c>
      <c r="BK2" s="109">
        <v>44708</v>
      </c>
      <c r="BL2" s="109">
        <v>44708</v>
      </c>
      <c r="BM2" s="109">
        <v>44709</v>
      </c>
      <c r="BN2" s="109">
        <v>44710</v>
      </c>
      <c r="BO2" s="109">
        <v>44710</v>
      </c>
      <c r="BP2" s="109">
        <v>44710</v>
      </c>
      <c r="BQ2" s="109">
        <v>44711</v>
      </c>
      <c r="BR2" s="109">
        <v>44711</v>
      </c>
      <c r="BS2" s="109">
        <v>44711</v>
      </c>
      <c r="BT2" s="109">
        <v>44711</v>
      </c>
      <c r="BU2" s="109">
        <v>44711</v>
      </c>
      <c r="BV2" s="109">
        <v>44712</v>
      </c>
      <c r="BW2" s="109">
        <v>44712</v>
      </c>
      <c r="BX2" s="109">
        <v>44712</v>
      </c>
      <c r="BY2" s="109">
        <v>44713</v>
      </c>
      <c r="BZ2" s="109">
        <v>44713</v>
      </c>
      <c r="CA2" s="109">
        <v>44713</v>
      </c>
      <c r="CB2" s="109">
        <v>44713</v>
      </c>
      <c r="CC2" s="109">
        <v>44713</v>
      </c>
      <c r="CD2" s="109">
        <v>44714</v>
      </c>
      <c r="CE2" s="109">
        <v>44714</v>
      </c>
      <c r="CF2" s="109">
        <v>44714</v>
      </c>
      <c r="CG2" s="109">
        <v>44714</v>
      </c>
      <c r="CH2" s="109">
        <v>44714</v>
      </c>
      <c r="CI2" s="109">
        <v>44714</v>
      </c>
      <c r="CJ2" s="109">
        <v>44718</v>
      </c>
      <c r="CK2" s="109">
        <v>44718</v>
      </c>
      <c r="CL2" s="109">
        <v>44718</v>
      </c>
      <c r="CM2" s="109">
        <v>44719</v>
      </c>
      <c r="CN2" s="109">
        <v>44719</v>
      </c>
      <c r="CO2" s="109">
        <v>44719</v>
      </c>
      <c r="CP2" s="109">
        <v>44719</v>
      </c>
      <c r="CQ2" s="109">
        <v>44720</v>
      </c>
      <c r="CR2" s="109">
        <v>44720</v>
      </c>
      <c r="CS2" s="109">
        <v>44720</v>
      </c>
      <c r="CT2" s="109">
        <v>44720</v>
      </c>
    </row>
    <row r="3" spans="1:98" s="67" customFormat="1">
      <c r="A3" s="67">
        <v>2</v>
      </c>
      <c r="B3" s="65" t="s">
        <v>2</v>
      </c>
      <c r="C3" s="65" t="s">
        <v>177</v>
      </c>
      <c r="D3" s="65" t="s">
        <v>3</v>
      </c>
      <c r="E3" s="65" t="s">
        <v>4</v>
      </c>
      <c r="F3" s="65" t="s">
        <v>5</v>
      </c>
      <c r="G3" s="65" t="s">
        <v>6</v>
      </c>
      <c r="H3" s="65" t="s">
        <v>7</v>
      </c>
      <c r="I3" s="65" t="s">
        <v>8</v>
      </c>
      <c r="J3" s="65" t="s">
        <v>9</v>
      </c>
      <c r="K3" s="65" t="s">
        <v>10</v>
      </c>
      <c r="L3" s="65" t="s">
        <v>11</v>
      </c>
      <c r="M3" s="65" t="s">
        <v>12</v>
      </c>
      <c r="N3" s="65" t="s">
        <v>13</v>
      </c>
      <c r="O3" s="65" t="s">
        <v>14</v>
      </c>
      <c r="P3" s="67" t="s">
        <v>15</v>
      </c>
      <c r="Q3" s="67" t="s">
        <v>16</v>
      </c>
      <c r="R3" s="67" t="s">
        <v>17</v>
      </c>
      <c r="S3" s="67" t="s">
        <v>18</v>
      </c>
      <c r="T3" s="67" t="s">
        <v>19</v>
      </c>
      <c r="U3" s="67" t="s">
        <v>20</v>
      </c>
      <c r="V3" s="67" t="s">
        <v>21</v>
      </c>
      <c r="W3" s="67" t="s">
        <v>22</v>
      </c>
      <c r="X3" s="67" t="s">
        <v>23</v>
      </c>
      <c r="Y3" s="67" t="s">
        <v>24</v>
      </c>
      <c r="Z3" s="67" t="s">
        <v>25</v>
      </c>
      <c r="AA3" s="67" t="s">
        <v>26</v>
      </c>
      <c r="AB3" s="67" t="s">
        <v>27</v>
      </c>
      <c r="AC3" s="67" t="s">
        <v>28</v>
      </c>
      <c r="AD3" s="67" t="s">
        <v>29</v>
      </c>
      <c r="AE3" s="67" t="s">
        <v>30</v>
      </c>
      <c r="AF3" s="67" t="s">
        <v>31</v>
      </c>
      <c r="AG3" s="67" t="s">
        <v>32</v>
      </c>
      <c r="AH3" s="67" t="s">
        <v>33</v>
      </c>
      <c r="AI3" s="67" t="s">
        <v>34</v>
      </c>
      <c r="AJ3" s="67" t="s">
        <v>35</v>
      </c>
      <c r="AK3" s="67" t="s">
        <v>36</v>
      </c>
      <c r="AL3" s="67" t="s">
        <v>37</v>
      </c>
      <c r="AM3" s="67" t="s">
        <v>38</v>
      </c>
      <c r="AN3" s="67" t="s">
        <v>39</v>
      </c>
      <c r="AO3" s="67" t="s">
        <v>40</v>
      </c>
      <c r="AP3" s="67" t="s">
        <v>41</v>
      </c>
      <c r="AQ3" s="67" t="s">
        <v>42</v>
      </c>
      <c r="AR3" s="67" t="s">
        <v>43</v>
      </c>
      <c r="AS3" s="67" t="s">
        <v>44</v>
      </c>
      <c r="AT3" s="67" t="s">
        <v>45</v>
      </c>
      <c r="AU3" s="67" t="s">
        <v>46</v>
      </c>
      <c r="AV3" s="67" t="s">
        <v>47</v>
      </c>
      <c r="AW3" s="67" t="s">
        <v>48</v>
      </c>
      <c r="AX3" s="67" t="s">
        <v>49</v>
      </c>
      <c r="AY3" s="67" t="s">
        <v>50</v>
      </c>
      <c r="AZ3" s="67" t="s">
        <v>51</v>
      </c>
      <c r="BA3" s="67" t="s">
        <v>52</v>
      </c>
      <c r="BB3" s="67" t="s">
        <v>53</v>
      </c>
      <c r="BC3" s="67" t="s">
        <v>54</v>
      </c>
      <c r="BD3" s="67" t="s">
        <v>55</v>
      </c>
      <c r="BE3" s="67" t="s">
        <v>56</v>
      </c>
      <c r="BF3" s="67" t="s">
        <v>57</v>
      </c>
      <c r="BG3" s="67" t="s">
        <v>57</v>
      </c>
      <c r="BH3" s="67" t="s">
        <v>58</v>
      </c>
      <c r="BI3" s="67" t="s">
        <v>59</v>
      </c>
      <c r="BJ3" s="67" t="s">
        <v>60</v>
      </c>
      <c r="BK3" s="67" t="s">
        <v>61</v>
      </c>
      <c r="BL3" s="67" t="s">
        <v>62</v>
      </c>
      <c r="BM3" s="67" t="s">
        <v>63</v>
      </c>
      <c r="BN3" s="67" t="s">
        <v>64</v>
      </c>
      <c r="BO3" s="67" t="s">
        <v>65</v>
      </c>
      <c r="BP3" s="67" t="s">
        <v>66</v>
      </c>
      <c r="BQ3" s="67" t="s">
        <v>67</v>
      </c>
      <c r="BR3" s="67" t="s">
        <v>68</v>
      </c>
      <c r="BS3" s="67" t="s">
        <v>69</v>
      </c>
      <c r="BT3" s="67" t="s">
        <v>70</v>
      </c>
      <c r="BU3" s="67" t="s">
        <v>71</v>
      </c>
      <c r="BV3" s="67" t="s">
        <v>72</v>
      </c>
      <c r="BW3" s="67" t="s">
        <v>73</v>
      </c>
      <c r="BX3" s="67" t="s">
        <v>74</v>
      </c>
      <c r="BY3" s="67" t="s">
        <v>73</v>
      </c>
      <c r="BZ3" s="67" t="s">
        <v>74</v>
      </c>
      <c r="CA3" s="67" t="s">
        <v>75</v>
      </c>
      <c r="CB3" s="67" t="s">
        <v>76</v>
      </c>
      <c r="CC3" s="67" t="s">
        <v>77</v>
      </c>
      <c r="CD3" s="67" t="s">
        <v>78</v>
      </c>
      <c r="CE3" s="67" t="s">
        <v>79</v>
      </c>
      <c r="CF3" s="67" t="s">
        <v>80</v>
      </c>
      <c r="CG3" s="67" t="s">
        <v>81</v>
      </c>
      <c r="CH3" s="67" t="s">
        <v>82</v>
      </c>
      <c r="CI3" s="67" t="s">
        <v>83</v>
      </c>
      <c r="CJ3" s="67" t="s">
        <v>84</v>
      </c>
      <c r="CK3" s="67" t="s">
        <v>85</v>
      </c>
      <c r="CL3" s="67" t="s">
        <v>86</v>
      </c>
      <c r="CM3" s="67" t="s">
        <v>87</v>
      </c>
      <c r="CN3" s="67" t="s">
        <v>88</v>
      </c>
      <c r="CO3" s="67" t="s">
        <v>89</v>
      </c>
      <c r="CP3" s="67" t="s">
        <v>90</v>
      </c>
      <c r="CQ3" s="67" t="s">
        <v>91</v>
      </c>
      <c r="CR3" s="67" t="s">
        <v>92</v>
      </c>
      <c r="CS3" s="67" t="s">
        <v>93</v>
      </c>
      <c r="CT3" s="67" t="s">
        <v>94</v>
      </c>
    </row>
    <row r="4" spans="1:98" s="67" customFormat="1">
      <c r="A4" s="67">
        <v>3</v>
      </c>
      <c r="B4" s="65" t="s">
        <v>177</v>
      </c>
      <c r="C4" s="65" t="s">
        <v>95</v>
      </c>
      <c r="D4" s="65">
        <v>1.0952999999999999</v>
      </c>
      <c r="E4" s="65">
        <v>1.0271999999999999</v>
      </c>
      <c r="F4" s="65">
        <v>1.0813999999999999</v>
      </c>
      <c r="G4" s="65">
        <v>1.3431</v>
      </c>
      <c r="H4" s="65">
        <v>0.91410000000000002</v>
      </c>
      <c r="I4" s="65">
        <v>0.9264</v>
      </c>
      <c r="J4" s="65">
        <v>0.8528</v>
      </c>
      <c r="K4" s="65">
        <v>1.2813000000000001</v>
      </c>
      <c r="L4" s="65">
        <v>0.95850000000000002</v>
      </c>
      <c r="M4" s="65">
        <v>0.82410000000000005</v>
      </c>
      <c r="N4" s="65">
        <v>0.97089999999999999</v>
      </c>
      <c r="O4" s="65">
        <v>0.83840000000000003</v>
      </c>
      <c r="P4" s="67">
        <v>0.8276</v>
      </c>
      <c r="Q4" s="67">
        <v>0.90139999999999998</v>
      </c>
      <c r="R4" s="67">
        <v>0.73609999999999998</v>
      </c>
      <c r="S4" s="67">
        <v>1.0155000000000001</v>
      </c>
      <c r="T4" s="67">
        <v>1.0043</v>
      </c>
      <c r="U4" s="67">
        <v>0.9022</v>
      </c>
      <c r="V4" s="67">
        <v>1.1105</v>
      </c>
      <c r="W4" s="67">
        <v>0.95530000000000004</v>
      </c>
      <c r="X4" s="67">
        <v>0.97709999999999997</v>
      </c>
      <c r="Y4" s="67">
        <v>0.73070000000000002</v>
      </c>
      <c r="Z4" s="67">
        <v>1.0546</v>
      </c>
      <c r="AA4" s="67">
        <v>0.89770000000000005</v>
      </c>
      <c r="AB4" s="67">
        <v>0.96579999999999999</v>
      </c>
      <c r="AC4" s="67">
        <v>0.93010000000000004</v>
      </c>
      <c r="AD4" s="67">
        <v>0.91690000000000005</v>
      </c>
      <c r="AE4" s="67">
        <v>1.0243</v>
      </c>
      <c r="AF4" s="67">
        <v>0.9617</v>
      </c>
      <c r="AG4" s="67">
        <v>0.87470000000000003</v>
      </c>
      <c r="AH4" s="67">
        <v>0.90490000000000004</v>
      </c>
      <c r="AI4" s="67">
        <v>0.91320000000000001</v>
      </c>
      <c r="AJ4" s="67">
        <v>0.82979999999999998</v>
      </c>
      <c r="AK4" s="67">
        <v>0.90480000000000005</v>
      </c>
      <c r="AL4" s="67">
        <v>1.1051</v>
      </c>
      <c r="AM4" s="67">
        <v>0.91059999999999997</v>
      </c>
      <c r="AN4" s="67">
        <v>1.0404</v>
      </c>
      <c r="AO4" s="67">
        <v>0.86519999999999997</v>
      </c>
      <c r="AP4" s="67">
        <v>0.85470000000000002</v>
      </c>
      <c r="AQ4" s="67">
        <v>0.9012</v>
      </c>
      <c r="AR4" s="67">
        <v>0.80379999999999996</v>
      </c>
      <c r="AS4" s="67">
        <v>0.86450000000000005</v>
      </c>
      <c r="AT4" s="67">
        <v>0.64800000000000002</v>
      </c>
      <c r="AU4" s="67">
        <v>0.92110000000000003</v>
      </c>
      <c r="AV4" s="67">
        <v>1.0134099999999999</v>
      </c>
      <c r="AW4" s="67">
        <v>0.97109999999999996</v>
      </c>
      <c r="AX4" s="67">
        <v>0.75980000000000003</v>
      </c>
      <c r="AY4" s="67">
        <v>1.0765</v>
      </c>
      <c r="AZ4" s="67">
        <v>0.89690000000000003</v>
      </c>
      <c r="BA4" s="67">
        <v>0.88229999999999997</v>
      </c>
      <c r="BB4" s="67">
        <v>1.0298</v>
      </c>
      <c r="BC4" s="67">
        <v>1.1427</v>
      </c>
      <c r="BD4" s="67">
        <v>0.85089999999999999</v>
      </c>
      <c r="BE4" s="67">
        <v>0.7964</v>
      </c>
      <c r="BF4" s="67">
        <v>0.86599999999999999</v>
      </c>
      <c r="BG4" s="67">
        <v>0.70309999999999995</v>
      </c>
      <c r="BH4" s="67">
        <v>1.0616000000000001</v>
      </c>
      <c r="BI4" s="67">
        <v>0.63439999999999996</v>
      </c>
      <c r="BJ4" s="67">
        <v>0.77810000000000001</v>
      </c>
      <c r="BK4" s="67">
        <v>0.90780000000000005</v>
      </c>
      <c r="BL4" s="67">
        <v>0.94940000000000002</v>
      </c>
      <c r="BM4" s="67">
        <v>0.87329999999999997</v>
      </c>
      <c r="BN4" s="67">
        <v>0.77990000000000004</v>
      </c>
      <c r="BO4" s="67">
        <v>0.85470000000000002</v>
      </c>
      <c r="BP4" s="67">
        <v>0.90690000000000004</v>
      </c>
      <c r="BQ4" s="67">
        <v>0.86709999999999998</v>
      </c>
      <c r="BR4" s="67">
        <v>0.78439999999999999</v>
      </c>
      <c r="BS4" s="67">
        <v>1.008</v>
      </c>
      <c r="BT4" s="67">
        <v>0.80759999999999998</v>
      </c>
      <c r="BU4" s="67">
        <v>0.85119999999999996</v>
      </c>
      <c r="BV4" s="67">
        <v>1.0412999999999999</v>
      </c>
      <c r="BW4" s="67">
        <v>0.77739999999999998</v>
      </c>
      <c r="BX4" s="67">
        <v>0.90459999999999996</v>
      </c>
      <c r="BY4" s="67">
        <v>0.8337</v>
      </c>
      <c r="BZ4" s="67">
        <v>0.76900000000000002</v>
      </c>
      <c r="CA4" s="67">
        <v>0.99050000000000005</v>
      </c>
      <c r="CB4" s="67">
        <v>0.71009999999999995</v>
      </c>
      <c r="CC4" s="67">
        <v>0.51659999999999995</v>
      </c>
      <c r="CD4" s="67">
        <v>0.77690000000000003</v>
      </c>
      <c r="CE4" s="67">
        <v>0.7823</v>
      </c>
      <c r="CF4" s="67">
        <v>1.0042</v>
      </c>
      <c r="CG4" s="67">
        <v>1.0141</v>
      </c>
      <c r="CH4" s="67">
        <v>0.92300000000000004</v>
      </c>
      <c r="CI4" s="67">
        <v>0.91479999999999995</v>
      </c>
      <c r="CJ4" s="67">
        <v>1.0823</v>
      </c>
      <c r="CK4" s="67">
        <v>0.7681</v>
      </c>
      <c r="CL4" s="67">
        <v>0.95230000000000004</v>
      </c>
      <c r="CM4" s="67">
        <v>1.2757000000000001</v>
      </c>
      <c r="CN4" s="67">
        <v>0.84450000000000003</v>
      </c>
      <c r="CO4" s="67">
        <v>0.96340000000000003</v>
      </c>
      <c r="CP4" s="67">
        <v>0.99319999999999997</v>
      </c>
      <c r="CQ4" s="67">
        <v>0.98870000000000002</v>
      </c>
      <c r="CR4" s="67">
        <v>0.93579999999999997</v>
      </c>
      <c r="CS4" s="67">
        <v>0.64859999999999995</v>
      </c>
      <c r="CT4" s="67">
        <v>0.83730000000000004</v>
      </c>
    </row>
    <row r="5" spans="1:98" s="67" customFormat="1">
      <c r="A5" s="67">
        <v>4</v>
      </c>
      <c r="B5" s="65" t="s">
        <v>177</v>
      </c>
      <c r="C5" s="65" t="s">
        <v>96</v>
      </c>
      <c r="D5" s="65">
        <v>0.95699999999999996</v>
      </c>
      <c r="E5" s="65">
        <v>1.1714</v>
      </c>
      <c r="F5" s="65">
        <v>1.0476000000000001</v>
      </c>
      <c r="G5" s="65">
        <v>1.0317000000000001</v>
      </c>
      <c r="H5" s="65">
        <v>0.98939999999999995</v>
      </c>
      <c r="I5" s="65">
        <v>1.2040999999999999</v>
      </c>
      <c r="J5" s="65">
        <v>1.0024999999999999</v>
      </c>
      <c r="K5" s="65">
        <v>1.0996999999999999</v>
      </c>
      <c r="L5" s="65">
        <v>0.99750000000000005</v>
      </c>
      <c r="M5" s="65">
        <v>0.84709999999999996</v>
      </c>
      <c r="N5" s="65">
        <v>1.0011000000000001</v>
      </c>
      <c r="O5" s="65">
        <v>1.0136000000000001</v>
      </c>
      <c r="P5" s="67">
        <v>0.92579999999999996</v>
      </c>
      <c r="Q5" s="67">
        <v>0.97170000000000001</v>
      </c>
      <c r="R5" s="67">
        <v>0.81420000000000003</v>
      </c>
      <c r="S5" s="67">
        <v>1.0346299999999999</v>
      </c>
      <c r="T5" s="67">
        <v>1.1036999999999999</v>
      </c>
      <c r="U5" s="67">
        <v>0.99560000000000004</v>
      </c>
      <c r="V5" s="67">
        <v>0.87229999999999996</v>
      </c>
      <c r="W5" s="67">
        <v>0.92420000000000002</v>
      </c>
      <c r="X5" s="67">
        <v>0.85640000000000005</v>
      </c>
      <c r="Y5" s="67">
        <v>0.9698</v>
      </c>
      <c r="Z5" s="67">
        <v>0.90449999999999997</v>
      </c>
      <c r="AA5" s="67">
        <v>0.95050000000000001</v>
      </c>
      <c r="AB5" s="67">
        <v>1.0392999999999999</v>
      </c>
      <c r="AC5" s="67">
        <v>0.85209999999999997</v>
      </c>
      <c r="AD5" s="67">
        <v>0.95960000000000001</v>
      </c>
      <c r="AE5" s="67">
        <v>0.87370000000000003</v>
      </c>
      <c r="AF5" s="67">
        <v>1.0648</v>
      </c>
      <c r="AG5" s="67">
        <v>0.99019999999999997</v>
      </c>
      <c r="AH5" s="67">
        <v>0.90280000000000005</v>
      </c>
      <c r="AI5" s="67">
        <v>0.76419999999999999</v>
      </c>
      <c r="AJ5" s="67">
        <v>0.75890000000000002</v>
      </c>
      <c r="AK5" s="67">
        <v>0.73329999999999995</v>
      </c>
      <c r="AL5" s="67">
        <v>1.2961</v>
      </c>
      <c r="AM5" s="67">
        <v>0.8165</v>
      </c>
      <c r="AN5" s="67">
        <v>0.90410000000000001</v>
      </c>
      <c r="AO5" s="67">
        <v>0.95420000000000005</v>
      </c>
      <c r="AP5" s="67">
        <v>0.76549999999999996</v>
      </c>
      <c r="AQ5" s="67">
        <v>0.97140000000000004</v>
      </c>
      <c r="AR5" s="67">
        <v>0.90400000000000003</v>
      </c>
      <c r="AS5" s="67">
        <v>1.0449999999999999</v>
      </c>
      <c r="AT5" s="67">
        <v>0.92320000000000002</v>
      </c>
      <c r="AU5" s="67">
        <v>0.96819999999999995</v>
      </c>
      <c r="AV5" s="67">
        <v>1.0130699999999999</v>
      </c>
      <c r="AW5" s="67">
        <v>1.1057999999999999</v>
      </c>
      <c r="AX5" s="67">
        <v>0.93410000000000004</v>
      </c>
      <c r="AY5" s="67">
        <v>0.90969999999999995</v>
      </c>
      <c r="AZ5" s="67">
        <v>0.88560000000000005</v>
      </c>
      <c r="BA5" s="67">
        <v>0.95979999999999999</v>
      </c>
      <c r="BB5" s="67">
        <v>0.91169999999999995</v>
      </c>
      <c r="BC5" s="67">
        <v>0.84379999999999999</v>
      </c>
      <c r="BD5" s="67">
        <v>0.82040000000000002</v>
      </c>
      <c r="BE5" s="67">
        <v>0.92049999999999998</v>
      </c>
      <c r="BF5" s="67">
        <v>0.87239999999999995</v>
      </c>
      <c r="BG5" s="67">
        <v>0.77810000000000001</v>
      </c>
      <c r="BH5" s="67">
        <v>0.94889999999999997</v>
      </c>
      <c r="BI5" s="67">
        <v>0.95420000000000005</v>
      </c>
      <c r="BJ5" s="67">
        <v>0.84119999999999995</v>
      </c>
      <c r="BK5" s="67">
        <v>0.91739999999999999</v>
      </c>
      <c r="BL5" s="67">
        <v>0.86539999999999995</v>
      </c>
      <c r="BM5" s="67">
        <v>0.88219999999999998</v>
      </c>
      <c r="BN5" s="67">
        <v>0.83099999999999996</v>
      </c>
      <c r="BO5" s="67">
        <v>1.0954999999999999</v>
      </c>
      <c r="BP5" s="67">
        <v>0.88239999999999996</v>
      </c>
      <c r="BQ5" s="67">
        <v>0.88580000000000003</v>
      </c>
      <c r="BR5" s="67">
        <v>0.96579999999999999</v>
      </c>
      <c r="BS5" s="67">
        <v>0.79349999999999998</v>
      </c>
      <c r="BT5" s="67">
        <v>0.80049999999999999</v>
      </c>
      <c r="BU5" s="67">
        <v>0.82950000000000002</v>
      </c>
      <c r="BV5" s="67">
        <v>1.1278999999999999</v>
      </c>
      <c r="BW5" s="67">
        <v>0.87529999999999997</v>
      </c>
      <c r="BX5" s="67">
        <v>0.76090000000000002</v>
      </c>
      <c r="BY5" s="67">
        <v>0.8226</v>
      </c>
      <c r="BZ5" s="67">
        <v>0.86250000000000004</v>
      </c>
      <c r="CA5" s="67">
        <v>0.89729999999999999</v>
      </c>
      <c r="CB5" s="67">
        <v>0.84870000000000001</v>
      </c>
      <c r="CC5" s="67">
        <v>0.82450000000000001</v>
      </c>
      <c r="CD5" s="67">
        <v>0.8095</v>
      </c>
      <c r="CE5" s="67">
        <v>0.79730000000000001</v>
      </c>
      <c r="CF5" s="67">
        <v>1.1188</v>
      </c>
      <c r="CG5" s="67">
        <v>1.0086999999999999</v>
      </c>
      <c r="CH5" s="67">
        <v>1.0811999999999999</v>
      </c>
      <c r="CI5" s="67">
        <v>1.0951</v>
      </c>
      <c r="CJ5" s="67">
        <v>0.92789999999999995</v>
      </c>
      <c r="CK5" s="67">
        <v>0.91979999999999995</v>
      </c>
      <c r="CL5" s="67">
        <v>0.94689999999999996</v>
      </c>
      <c r="CM5" s="67">
        <v>1.1919999999999999</v>
      </c>
      <c r="CN5" s="67">
        <v>0.78820000000000001</v>
      </c>
      <c r="CO5" s="67">
        <v>0.74080000000000001</v>
      </c>
      <c r="CP5" s="67">
        <v>0.78449999999999998</v>
      </c>
      <c r="CQ5" s="67">
        <v>0.91349999999999998</v>
      </c>
      <c r="CR5" s="67">
        <v>0.91569999999999996</v>
      </c>
      <c r="CS5" s="67">
        <v>1.1903999999999999</v>
      </c>
      <c r="CT5" s="67">
        <v>1.0677000000000001</v>
      </c>
    </row>
    <row r="6" spans="1:98" s="67" customFormat="1">
      <c r="A6" s="67">
        <v>5</v>
      </c>
      <c r="B6" s="65" t="s">
        <v>177</v>
      </c>
      <c r="C6" s="65" t="s">
        <v>97</v>
      </c>
      <c r="D6" s="65">
        <v>0.43490000000000001</v>
      </c>
      <c r="E6" s="65">
        <v>0.39179999999999998</v>
      </c>
      <c r="F6" s="65">
        <v>0.39789999999999998</v>
      </c>
      <c r="G6" s="65">
        <v>0.39229999999999998</v>
      </c>
      <c r="H6" s="65">
        <v>0.3357</v>
      </c>
      <c r="I6" s="65">
        <v>0.42420000000000002</v>
      </c>
      <c r="J6" s="65">
        <v>0.37419999999999998</v>
      </c>
      <c r="K6" s="65">
        <v>0.38080000000000003</v>
      </c>
      <c r="L6" s="65">
        <v>0.42830000000000001</v>
      </c>
      <c r="M6" s="65">
        <v>0.36530000000000001</v>
      </c>
      <c r="N6" s="65">
        <v>0.3987</v>
      </c>
      <c r="O6" s="65">
        <v>0.34910000000000002</v>
      </c>
      <c r="P6" s="67">
        <v>0.33700000000000002</v>
      </c>
      <c r="Q6" s="67">
        <v>0.36209999999999998</v>
      </c>
      <c r="R6" s="67">
        <v>0.19189999999999999</v>
      </c>
      <c r="S6" s="67">
        <v>0.375</v>
      </c>
      <c r="T6" s="67">
        <v>0.22470000000000001</v>
      </c>
      <c r="U6" s="67">
        <v>0.19400000000000001</v>
      </c>
      <c r="V6" s="67">
        <v>0.1893</v>
      </c>
      <c r="W6" s="67">
        <v>0.21</v>
      </c>
      <c r="X6" s="67">
        <v>0.23180000000000001</v>
      </c>
      <c r="Y6" s="67">
        <v>0.43980000000000002</v>
      </c>
      <c r="Z6" s="67">
        <v>0.16070000000000001</v>
      </c>
      <c r="AA6" s="67">
        <v>0.3518</v>
      </c>
      <c r="AB6" s="67">
        <v>0.3332</v>
      </c>
      <c r="AC6" s="67">
        <v>0.22209999999999999</v>
      </c>
      <c r="AD6" s="67">
        <v>0.22070000000000001</v>
      </c>
      <c r="AE6" s="67">
        <v>0.27360000000000001</v>
      </c>
      <c r="AF6" s="67">
        <v>0.18940000000000001</v>
      </c>
      <c r="AG6" s="67">
        <v>0.26960000000000001</v>
      </c>
      <c r="AH6" s="67">
        <v>0.23680000000000001</v>
      </c>
      <c r="AI6" s="67">
        <v>0.28060000000000002</v>
      </c>
      <c r="AJ6" s="67">
        <v>0.21479999999999999</v>
      </c>
      <c r="AK6" s="67">
        <v>0.35060000000000002</v>
      </c>
      <c r="AL6" s="67">
        <v>0.23080000000000001</v>
      </c>
      <c r="AM6" s="67">
        <v>0.33660000000000001</v>
      </c>
      <c r="AN6" s="67">
        <v>0.43559999999999999</v>
      </c>
      <c r="AO6" s="67">
        <v>0.41439999999999999</v>
      </c>
      <c r="AP6" s="67">
        <v>0.43219999999999997</v>
      </c>
      <c r="AQ6" s="67">
        <v>0.3579</v>
      </c>
      <c r="AR6" s="67">
        <v>0.44700000000000001</v>
      </c>
      <c r="AS6" s="67">
        <v>0.20050000000000001</v>
      </c>
      <c r="AT6" s="67">
        <v>0.32929999999999998</v>
      </c>
      <c r="AU6" s="67">
        <v>0.40699999999999997</v>
      </c>
      <c r="AV6" s="67">
        <v>0.41020000000000001</v>
      </c>
      <c r="AW6" s="67">
        <v>0.20899999999999999</v>
      </c>
      <c r="AX6" s="67">
        <v>0.2099</v>
      </c>
      <c r="AY6" s="67">
        <v>0.45660000000000001</v>
      </c>
      <c r="AZ6" s="67">
        <v>0.35880000000000001</v>
      </c>
      <c r="BA6" s="67">
        <v>0.1996</v>
      </c>
      <c r="BB6" s="67">
        <v>0.26850000000000002</v>
      </c>
      <c r="BC6" s="67">
        <v>0.52810000000000001</v>
      </c>
      <c r="BD6" s="67">
        <v>0.26619999999999999</v>
      </c>
      <c r="BE6" s="67">
        <v>0.40820000000000001</v>
      </c>
      <c r="BF6" s="67">
        <v>0.35099999999999998</v>
      </c>
      <c r="BG6" s="67">
        <v>0.46650000000000003</v>
      </c>
      <c r="BH6" s="67">
        <v>0.17319999999999999</v>
      </c>
      <c r="BI6" s="67">
        <v>0.37180000000000002</v>
      </c>
      <c r="BJ6" s="67">
        <v>0.29199999999999998</v>
      </c>
      <c r="BK6" s="67">
        <v>0.49059999999999998</v>
      </c>
      <c r="BL6" s="67">
        <v>0.32669999999999999</v>
      </c>
      <c r="BM6" s="67">
        <v>0.18790000000000001</v>
      </c>
      <c r="BN6" s="67">
        <v>0.26469999999999999</v>
      </c>
      <c r="BO6" s="67">
        <v>0.35399999999999998</v>
      </c>
      <c r="BP6" s="67">
        <v>0.30840000000000001</v>
      </c>
      <c r="BQ6" s="67">
        <v>0.436</v>
      </c>
      <c r="BR6" s="67">
        <v>0.2641</v>
      </c>
      <c r="BS6" s="67">
        <v>0.27110000000000001</v>
      </c>
      <c r="BT6" s="67">
        <v>0.19089999999999999</v>
      </c>
      <c r="BU6" s="67">
        <v>0.15229999999999999</v>
      </c>
      <c r="BV6" s="67">
        <v>0.1457</v>
      </c>
      <c r="BW6" s="67">
        <v>0.25319999999999998</v>
      </c>
      <c r="BX6" s="67">
        <v>0.23910000000000001</v>
      </c>
      <c r="BY6" s="67">
        <v>0.33250000000000002</v>
      </c>
      <c r="BZ6" s="67">
        <v>0.22700000000000001</v>
      </c>
      <c r="CA6" s="67">
        <v>9.5899999999999999E-2</v>
      </c>
      <c r="CB6" s="67">
        <v>0.23849999999999999</v>
      </c>
      <c r="CC6" s="67">
        <v>0.26269999999999999</v>
      </c>
      <c r="CD6" s="67">
        <v>0.27539999999999998</v>
      </c>
      <c r="CE6" s="67">
        <v>0.34560000000000002</v>
      </c>
      <c r="CF6" s="67">
        <v>0.1487</v>
      </c>
      <c r="CG6" s="67">
        <v>0.37159999999999999</v>
      </c>
      <c r="CH6" s="67">
        <v>0.16170000000000001</v>
      </c>
      <c r="CI6" s="67">
        <v>6.8099999999999994E-2</v>
      </c>
      <c r="CJ6" s="67">
        <v>6.3200000000000006E-2</v>
      </c>
      <c r="CK6" s="67">
        <v>0.17150000000000001</v>
      </c>
      <c r="CL6" s="67">
        <v>9.5100000000000004E-2</v>
      </c>
      <c r="CM6" s="67">
        <v>0.2374</v>
      </c>
      <c r="CN6" s="67">
        <v>0.11210000000000001</v>
      </c>
      <c r="CO6" s="67">
        <v>9.8699999999999996E-2</v>
      </c>
      <c r="CP6" s="67">
        <v>9.8100000000000007E-2</v>
      </c>
      <c r="CQ6" s="67">
        <v>0.2432</v>
      </c>
      <c r="CR6" s="67">
        <v>0.13039999999999999</v>
      </c>
      <c r="CS6" s="67">
        <v>0.1221</v>
      </c>
      <c r="CT6" s="67">
        <v>9.8500000000000004E-2</v>
      </c>
    </row>
    <row r="7" spans="1:98" s="67" customFormat="1">
      <c r="A7" s="67">
        <v>6</v>
      </c>
      <c r="B7" s="65" t="s">
        <v>177</v>
      </c>
      <c r="C7" s="65" t="s">
        <v>98</v>
      </c>
      <c r="D7" s="65">
        <v>9.9989000000000008</v>
      </c>
      <c r="E7" s="65">
        <v>10.1782</v>
      </c>
      <c r="F7" s="65">
        <v>10.6168</v>
      </c>
      <c r="G7" s="65">
        <v>10.308400000000001</v>
      </c>
      <c r="H7" s="65">
        <v>10.7805</v>
      </c>
      <c r="I7" s="65">
        <v>11.15353</v>
      </c>
      <c r="J7" s="65">
        <v>10.061</v>
      </c>
      <c r="K7" s="65">
        <v>10.8018</v>
      </c>
      <c r="L7" s="65">
        <v>9.9052000000000007</v>
      </c>
      <c r="M7" s="65">
        <v>9.9601000000000006</v>
      </c>
      <c r="N7" s="65">
        <v>9.5690000000000008</v>
      </c>
      <c r="O7" s="65">
        <v>9.9258000000000006</v>
      </c>
      <c r="P7" s="67">
        <v>9.3980999999999995</v>
      </c>
      <c r="Q7" s="67">
        <v>9.9678000000000004</v>
      </c>
      <c r="R7" s="67">
        <v>10.120699999999999</v>
      </c>
      <c r="S7" s="67">
        <v>10.0335</v>
      </c>
      <c r="T7" s="67">
        <v>10.0784</v>
      </c>
      <c r="U7" s="67">
        <v>10.286300000000001</v>
      </c>
      <c r="V7" s="67">
        <v>10.3696</v>
      </c>
      <c r="W7" s="67">
        <v>9.8561999999999994</v>
      </c>
      <c r="X7" s="67">
        <v>9.3600999999999992</v>
      </c>
      <c r="Y7" s="67">
        <v>9.7870000000000008</v>
      </c>
      <c r="Z7" s="67">
        <v>10.149800000000001</v>
      </c>
      <c r="AA7" s="67">
        <v>9.2047000000000008</v>
      </c>
      <c r="AB7" s="67">
        <v>10.0219</v>
      </c>
      <c r="AC7" s="67">
        <v>8.9908000000000001</v>
      </c>
      <c r="AD7" s="67">
        <v>9.2622</v>
      </c>
      <c r="AE7" s="67">
        <v>9.5187000000000008</v>
      </c>
      <c r="AF7" s="67">
        <v>9.4201999999999995</v>
      </c>
      <c r="AG7" s="67">
        <v>10.119</v>
      </c>
      <c r="AH7" s="67">
        <v>9.9650999999999996</v>
      </c>
      <c r="AI7" s="67">
        <v>9.1592000000000002</v>
      </c>
      <c r="AJ7" s="67">
        <v>9.3589000000000002</v>
      </c>
      <c r="AK7" s="67">
        <v>8.7050000000000001</v>
      </c>
      <c r="AL7" s="67">
        <v>10.0686</v>
      </c>
      <c r="AM7" s="67">
        <v>9.1189</v>
      </c>
      <c r="AN7" s="67">
        <v>9.2012999999999998</v>
      </c>
      <c r="AO7" s="67">
        <v>9.1418999999999997</v>
      </c>
      <c r="AP7" s="67">
        <v>9.4039999999999999</v>
      </c>
      <c r="AQ7" s="67">
        <v>9.7078000000000007</v>
      </c>
      <c r="AR7" s="67">
        <v>9.3475000000000001</v>
      </c>
      <c r="AS7" s="67">
        <v>10.4955</v>
      </c>
      <c r="AT7" s="67">
        <v>9.1882000000000001</v>
      </c>
      <c r="AU7" s="67">
        <v>9.6493000000000002</v>
      </c>
      <c r="AV7" s="67">
        <v>10.4216</v>
      </c>
      <c r="AW7" s="67">
        <v>10.439299999999999</v>
      </c>
      <c r="AX7" s="67">
        <v>8.86</v>
      </c>
      <c r="AY7" s="67">
        <v>9.7161000000000008</v>
      </c>
      <c r="AZ7" s="67">
        <v>9.3737999999999992</v>
      </c>
      <c r="BA7" s="67">
        <v>10.193</v>
      </c>
      <c r="BB7" s="67">
        <v>9.0131999999999994</v>
      </c>
      <c r="BC7" s="67">
        <v>9.0984999999999996</v>
      </c>
      <c r="BD7" s="67">
        <v>9.3699999999999992</v>
      </c>
      <c r="BE7" s="67">
        <v>9.0443999999999996</v>
      </c>
      <c r="BF7" s="67">
        <v>8.6902000000000008</v>
      </c>
      <c r="BG7" s="67">
        <v>9.4764999999999997</v>
      </c>
      <c r="BH7" s="67">
        <v>9.6908999999999992</v>
      </c>
      <c r="BI7" s="67">
        <v>9.2367000000000008</v>
      </c>
      <c r="BJ7" s="67">
        <v>8.5670999999999999</v>
      </c>
      <c r="BK7" s="67">
        <v>9.2956000000000003</v>
      </c>
      <c r="BL7" s="67">
        <v>9.0335999999999999</v>
      </c>
      <c r="BM7" s="67">
        <v>10.1363</v>
      </c>
      <c r="BN7" s="67">
        <v>9.1813000000000002</v>
      </c>
      <c r="BO7" s="67">
        <v>10.462</v>
      </c>
      <c r="BP7" s="67">
        <v>9.3030000000000008</v>
      </c>
      <c r="BQ7" s="67">
        <v>9.0764999999999993</v>
      </c>
      <c r="BR7" s="67">
        <v>9.4535</v>
      </c>
      <c r="BS7" s="67">
        <v>9.1861999999999995</v>
      </c>
      <c r="BT7" s="67">
        <v>9.3902000000000001</v>
      </c>
      <c r="BU7" s="67">
        <v>8.9550999999999998</v>
      </c>
      <c r="BV7" s="67">
        <v>10.433400000000001</v>
      </c>
      <c r="BW7" s="67">
        <v>8.3914000000000009</v>
      </c>
      <c r="BX7" s="67">
        <v>8.5968</v>
      </c>
      <c r="BY7" s="67">
        <v>8.5267999999999997</v>
      </c>
      <c r="BZ7" s="67">
        <v>8.7432999999999996</v>
      </c>
      <c r="CA7" s="67">
        <v>9.7304999999999993</v>
      </c>
      <c r="CB7" s="67">
        <v>8.6814</v>
      </c>
      <c r="CC7" s="67">
        <v>8.2990999999999993</v>
      </c>
      <c r="CD7" s="67">
        <v>8.7673000000000005</v>
      </c>
      <c r="CE7" s="67">
        <v>7.3301999999999996</v>
      </c>
      <c r="CF7" s="67">
        <v>9.9848999999999997</v>
      </c>
      <c r="CG7" s="67">
        <v>11.6318</v>
      </c>
      <c r="CH7" s="67">
        <v>9.7103000000000002</v>
      </c>
      <c r="CI7" s="67">
        <v>10.726599999999999</v>
      </c>
      <c r="CJ7" s="67">
        <v>11.629300000000001</v>
      </c>
      <c r="CK7" s="67">
        <v>9.5554000000000006</v>
      </c>
      <c r="CL7" s="67">
        <v>9.5904000000000007</v>
      </c>
      <c r="CM7" s="67">
        <v>12.211600000000001</v>
      </c>
      <c r="CN7" s="67">
        <v>8.3681999999999999</v>
      </c>
      <c r="CO7" s="67">
        <v>9.1819000000000006</v>
      </c>
      <c r="CP7" s="67">
        <v>9.5001999999999995</v>
      </c>
      <c r="CQ7" s="67">
        <v>10.7369</v>
      </c>
      <c r="CR7" s="67">
        <v>10.169700000000001</v>
      </c>
      <c r="CS7" s="67">
        <v>9.3859999999999992</v>
      </c>
      <c r="CT7" s="67">
        <v>9.6417999999999999</v>
      </c>
    </row>
    <row r="8" spans="1:98" s="67" customFormat="1">
      <c r="A8" s="67">
        <v>7</v>
      </c>
      <c r="B8" s="65" t="s">
        <v>177</v>
      </c>
      <c r="C8" s="65" t="s">
        <v>99</v>
      </c>
      <c r="D8" s="65">
        <v>9.3763000000000005</v>
      </c>
      <c r="E8" s="65">
        <v>10.016500000000001</v>
      </c>
      <c r="F8" s="65">
        <v>10.1195</v>
      </c>
      <c r="G8" s="65">
        <v>10.993600000000001</v>
      </c>
      <c r="H8" s="65">
        <v>10.754</v>
      </c>
      <c r="I8" s="65">
        <v>11.32</v>
      </c>
      <c r="J8" s="65">
        <v>10.112399999999999</v>
      </c>
      <c r="K8" s="65">
        <v>10.711499999999999</v>
      </c>
      <c r="L8" s="65">
        <v>9.6439000000000004</v>
      </c>
      <c r="M8" s="65">
        <v>9.4930000000000003</v>
      </c>
      <c r="N8" s="65">
        <v>9.2996999999999996</v>
      </c>
      <c r="O8" s="65">
        <v>9.2359000000000009</v>
      </c>
      <c r="P8" s="67">
        <v>9.1706000000000003</v>
      </c>
      <c r="Q8" s="67">
        <v>8.8718000000000004</v>
      </c>
      <c r="R8" s="67">
        <v>9.1877999999999993</v>
      </c>
      <c r="S8" s="67">
        <v>11.0962</v>
      </c>
      <c r="T8" s="67">
        <v>10.907500000000001</v>
      </c>
      <c r="U8" s="67">
        <v>9.6100999999999992</v>
      </c>
      <c r="V8" s="67">
        <v>9.9495000000000005</v>
      </c>
      <c r="W8" s="67">
        <v>9.1975999999999996</v>
      </c>
      <c r="X8" s="67">
        <v>9.6190999999999995</v>
      </c>
      <c r="Y8" s="67">
        <v>9.5489999999999995</v>
      </c>
      <c r="Z8" s="67">
        <v>9.5770999999999997</v>
      </c>
      <c r="AA8" s="67">
        <v>9.5752000000000006</v>
      </c>
      <c r="AB8" s="67">
        <v>9.0885999999999996</v>
      </c>
      <c r="AC8" s="67">
        <v>8.7363999999999997</v>
      </c>
      <c r="AD8" s="67">
        <v>8.6879000000000008</v>
      </c>
      <c r="AE8" s="67">
        <v>9.0104000000000006</v>
      </c>
      <c r="AF8" s="67">
        <v>8.9849999999999994</v>
      </c>
      <c r="AG8" s="67">
        <v>10.706</v>
      </c>
      <c r="AH8" s="67">
        <v>9.0464000000000002</v>
      </c>
      <c r="AI8" s="67">
        <v>9.3638999999999992</v>
      </c>
      <c r="AJ8" s="67">
        <v>9.1686999999999994</v>
      </c>
      <c r="AK8" s="67">
        <v>9.4571000000000005</v>
      </c>
      <c r="AL8" s="67">
        <v>11.1568</v>
      </c>
      <c r="AM8" s="67">
        <v>8.3492999999999995</v>
      </c>
      <c r="AN8" s="67">
        <v>8.9913000000000007</v>
      </c>
      <c r="AO8" s="67">
        <v>8.9994999999999994</v>
      </c>
      <c r="AP8" s="67">
        <v>8.5329999999999995</v>
      </c>
      <c r="AQ8" s="67">
        <v>10.4948</v>
      </c>
      <c r="AR8" s="67">
        <v>9.7073999999999998</v>
      </c>
      <c r="AS8" s="67">
        <v>10.7377</v>
      </c>
      <c r="AT8" s="67">
        <v>9.7060999999999993</v>
      </c>
      <c r="AU8" s="67">
        <v>9.0215999999999994</v>
      </c>
      <c r="AV8" s="67">
        <v>10.6897</v>
      </c>
      <c r="AW8" s="67">
        <v>11.3019</v>
      </c>
      <c r="AX8" s="67">
        <v>9.8446999999999996</v>
      </c>
      <c r="AY8" s="67">
        <v>8.8849999999999998</v>
      </c>
      <c r="AZ8" s="67">
        <v>9.5623000000000005</v>
      </c>
      <c r="BA8" s="67">
        <v>9.1601999999999997</v>
      </c>
      <c r="BB8" s="67">
        <v>9.2870000000000008</v>
      </c>
      <c r="BC8" s="67">
        <v>8.8909000000000002</v>
      </c>
      <c r="BD8" s="67">
        <v>9.4507999999999992</v>
      </c>
      <c r="BE8" s="67">
        <v>9.3445</v>
      </c>
      <c r="BF8" s="67">
        <v>8.8079000000000001</v>
      </c>
      <c r="BG8" s="67">
        <v>8.0777999999999999</v>
      </c>
      <c r="BH8" s="67">
        <v>9.2487999999999992</v>
      </c>
      <c r="BI8" s="67">
        <v>9.3390000000000004</v>
      </c>
      <c r="BJ8" s="67">
        <v>8.7012</v>
      </c>
      <c r="BK8" s="67">
        <v>9.0487000000000002</v>
      </c>
      <c r="BL8" s="67">
        <v>8.4604999999999997</v>
      </c>
      <c r="BM8" s="67">
        <v>9.2675000000000001</v>
      </c>
      <c r="BN8" s="67">
        <v>9.0977999999999994</v>
      </c>
      <c r="BO8" s="67">
        <v>10.939500000000001</v>
      </c>
      <c r="BP8" s="67">
        <v>9.1961999999999993</v>
      </c>
      <c r="BQ8" s="67">
        <v>8.7666000000000004</v>
      </c>
      <c r="BR8" s="67">
        <v>9.1377000000000006</v>
      </c>
      <c r="BS8" s="67">
        <v>8.0686</v>
      </c>
      <c r="BT8" s="67">
        <v>8.4219000000000008</v>
      </c>
      <c r="BU8" s="67">
        <v>8.1403999999999996</v>
      </c>
      <c r="BV8" s="67">
        <v>9.4482999999999997</v>
      </c>
      <c r="BW8" s="67">
        <v>8.2174999999999994</v>
      </c>
      <c r="BX8" s="67">
        <v>8.2248000000000001</v>
      </c>
      <c r="BY8" s="67">
        <v>8.0914999999999999</v>
      </c>
      <c r="BZ8" s="67">
        <v>8.0376999999999992</v>
      </c>
      <c r="CA8" s="67">
        <v>8.2706999999999997</v>
      </c>
      <c r="CB8" s="67">
        <v>7.2336999999999998</v>
      </c>
      <c r="CC8" s="67">
        <v>7.0941000000000001</v>
      </c>
      <c r="CD8" s="67">
        <v>7.8822999999999999</v>
      </c>
      <c r="CE8" s="67">
        <v>8.8192000000000004</v>
      </c>
      <c r="CF8" s="67">
        <v>9.8652999999999995</v>
      </c>
      <c r="CG8" s="67">
        <v>9.5597999999999992</v>
      </c>
      <c r="CH8" s="67">
        <v>10.435700000000001</v>
      </c>
      <c r="CI8" s="67">
        <v>10.6061</v>
      </c>
      <c r="CJ8" s="67">
        <v>9.5103000000000009</v>
      </c>
      <c r="CK8" s="67">
        <v>8.8521999999999998</v>
      </c>
      <c r="CL8" s="67">
        <v>9.5962999999999994</v>
      </c>
      <c r="CM8" s="67">
        <v>11.8512</v>
      </c>
      <c r="CN8" s="67">
        <v>8.5524000000000004</v>
      </c>
      <c r="CO8" s="67">
        <v>8.5508000000000006</v>
      </c>
      <c r="CP8" s="67">
        <v>8.3634000000000004</v>
      </c>
      <c r="CQ8" s="67">
        <v>9.3123000000000005</v>
      </c>
      <c r="CR8" s="67">
        <v>9.8576999999999995</v>
      </c>
      <c r="CS8" s="67">
        <v>9.8882999999999992</v>
      </c>
      <c r="CT8" s="67">
        <v>9.2594999999999992</v>
      </c>
    </row>
    <row r="9" spans="1:98" s="67" customFormat="1">
      <c r="A9" s="67">
        <v>8</v>
      </c>
      <c r="B9" s="65" t="s">
        <v>177</v>
      </c>
      <c r="C9" s="65" t="s">
        <v>100</v>
      </c>
      <c r="D9" s="65">
        <v>9.3712</v>
      </c>
      <c r="E9" s="65">
        <v>10.184100000000001</v>
      </c>
      <c r="F9" s="65">
        <v>10.0502</v>
      </c>
      <c r="G9" s="65">
        <v>10.976699999999999</v>
      </c>
      <c r="H9" s="65">
        <v>7.6795</v>
      </c>
      <c r="I9" s="65">
        <v>11.306800000000001</v>
      </c>
      <c r="J9" s="65">
        <v>10.2666</v>
      </c>
      <c r="K9" s="65">
        <v>10.7408</v>
      </c>
      <c r="L9" s="65">
        <v>9.8969000000000005</v>
      </c>
      <c r="M9" s="65">
        <v>10.0844</v>
      </c>
      <c r="N9" s="65">
        <v>9.4107000000000003</v>
      </c>
      <c r="O9" s="65">
        <v>9.0846</v>
      </c>
      <c r="P9" s="67">
        <v>9.2776999999999994</v>
      </c>
      <c r="Q9" s="67">
        <v>10.952400000000001</v>
      </c>
      <c r="R9" s="67">
        <v>11.045999999999999</v>
      </c>
      <c r="S9" s="67">
        <v>10.4666</v>
      </c>
      <c r="T9" s="67">
        <v>11.163779999999999</v>
      </c>
      <c r="U9" s="67">
        <v>11.1869</v>
      </c>
      <c r="V9" s="67">
        <v>10.6126</v>
      </c>
      <c r="W9" s="67">
        <v>10.449</v>
      </c>
      <c r="X9" s="67">
        <v>10.187799999999999</v>
      </c>
      <c r="Y9" s="67">
        <v>10.555199999999999</v>
      </c>
      <c r="Z9" s="67">
        <v>10.103400000000001</v>
      </c>
      <c r="AA9" s="67">
        <v>10.462300000000001</v>
      </c>
      <c r="AB9" s="67">
        <v>9.8240999999999996</v>
      </c>
      <c r="AC9" s="67">
        <v>9.2205999999999992</v>
      </c>
      <c r="AD9" s="67">
        <v>10.626899999999999</v>
      </c>
      <c r="AE9" s="67">
        <v>9.7757000000000005</v>
      </c>
      <c r="AF9" s="67">
        <v>9.6265999999999998</v>
      </c>
      <c r="AG9" s="67">
        <v>10.093</v>
      </c>
      <c r="AH9" s="67">
        <v>9.0318000000000005</v>
      </c>
      <c r="AI9" s="67">
        <v>9.3238000000000003</v>
      </c>
      <c r="AJ9" s="67">
        <v>9.1928999999999998</v>
      </c>
      <c r="AK9" s="67">
        <v>9.1553000000000004</v>
      </c>
      <c r="AL9" s="67">
        <v>10.6107</v>
      </c>
      <c r="AM9" s="67">
        <v>8.2767999999999997</v>
      </c>
      <c r="AN9" s="67">
        <v>9.2827999999999999</v>
      </c>
      <c r="AO9" s="67">
        <v>9.0675000000000008</v>
      </c>
      <c r="AP9" s="67">
        <v>8.5972000000000008</v>
      </c>
      <c r="AQ9" s="67">
        <v>9.0934000000000008</v>
      </c>
      <c r="AR9" s="67">
        <v>9.8080999999999996</v>
      </c>
      <c r="AS9" s="67">
        <v>11.483000000000001</v>
      </c>
      <c r="AT9" s="67">
        <v>10.464600000000001</v>
      </c>
      <c r="AU9" s="67">
        <v>9.2393000000000001</v>
      </c>
      <c r="AV9" s="67">
        <v>11.182499999999999</v>
      </c>
      <c r="AW9" s="67">
        <v>11.5101</v>
      </c>
      <c r="AX9" s="67">
        <v>10.3979</v>
      </c>
      <c r="AY9" s="67">
        <v>9.3278999999999996</v>
      </c>
      <c r="AZ9" s="67">
        <v>9.4603999999999999</v>
      </c>
      <c r="BA9" s="67">
        <v>9.1290999999999993</v>
      </c>
      <c r="BB9" s="67">
        <v>9.3815000000000008</v>
      </c>
      <c r="BC9" s="67">
        <v>9.3637999999999995</v>
      </c>
      <c r="BD9" s="67">
        <v>11.6088</v>
      </c>
      <c r="BE9" s="67">
        <v>11.465400000000001</v>
      </c>
      <c r="BF9" s="67">
        <v>10.5609</v>
      </c>
      <c r="BG9" s="67">
        <v>7.4466000000000001</v>
      </c>
      <c r="BH9" s="67">
        <v>9.5273000000000003</v>
      </c>
      <c r="BI9" s="67">
        <v>9.1591000000000005</v>
      </c>
      <c r="BJ9" s="67">
        <v>8.7223000000000006</v>
      </c>
      <c r="BK9" s="67">
        <v>9.1463000000000001</v>
      </c>
      <c r="BL9" s="67">
        <v>8.4492999999999991</v>
      </c>
      <c r="BM9" s="67">
        <v>10.413500000000001</v>
      </c>
      <c r="BN9" s="67">
        <v>9.0888000000000009</v>
      </c>
      <c r="BO9" s="67">
        <v>10.1038</v>
      </c>
      <c r="BP9" s="67">
        <v>8.9099000000000004</v>
      </c>
      <c r="BQ9" s="67">
        <v>9.7390000000000008</v>
      </c>
      <c r="BR9" s="67">
        <v>8.9548000000000005</v>
      </c>
      <c r="BS9" s="67">
        <v>9.1146999999999991</v>
      </c>
      <c r="BT9" s="67">
        <v>8.9192999999999998</v>
      </c>
      <c r="BU9" s="67">
        <v>8.9811999999999994</v>
      </c>
      <c r="BV9" s="67">
        <v>10.309900000000001</v>
      </c>
      <c r="BW9" s="67">
        <v>8.2624999999999993</v>
      </c>
      <c r="BX9" s="67">
        <v>8.1783999999999999</v>
      </c>
      <c r="BY9" s="67">
        <v>8.4673999999999996</v>
      </c>
      <c r="BZ9" s="67">
        <v>8.2871000000000006</v>
      </c>
      <c r="CA9" s="67">
        <v>11.6358</v>
      </c>
      <c r="CB9" s="67">
        <v>7.7339000000000002</v>
      </c>
      <c r="CC9" s="67">
        <v>7.6544999999999996</v>
      </c>
      <c r="CD9" s="67">
        <v>7.9603999999999999</v>
      </c>
      <c r="CE9" s="67">
        <v>8.9907000000000004</v>
      </c>
      <c r="CF9" s="67">
        <v>10.0572</v>
      </c>
      <c r="CG9" s="67">
        <v>10.942500000000001</v>
      </c>
      <c r="CH9" s="67">
        <v>10.859</v>
      </c>
      <c r="CI9" s="67">
        <v>10.690300000000001</v>
      </c>
      <c r="CJ9" s="67">
        <v>10.3996</v>
      </c>
      <c r="CK9" s="67">
        <v>9.4967000000000006</v>
      </c>
      <c r="CL9" s="67">
        <v>10.327199999999999</v>
      </c>
      <c r="CM9" s="67">
        <v>12.182</v>
      </c>
      <c r="CN9" s="67">
        <v>8.3172999999999995</v>
      </c>
      <c r="CO9" s="67">
        <v>8.2835000000000001</v>
      </c>
      <c r="CP9" s="67">
        <v>8.7353000000000005</v>
      </c>
      <c r="CQ9" s="67">
        <v>9.4853000000000005</v>
      </c>
      <c r="CR9" s="67">
        <v>9.6951999999999998</v>
      </c>
      <c r="CS9" s="67">
        <v>9.5852000000000004</v>
      </c>
      <c r="CT9" s="67">
        <v>9.2654999999999994</v>
      </c>
    </row>
    <row r="10" spans="1:98" s="67" customFormat="1">
      <c r="A10" s="67">
        <v>9</v>
      </c>
      <c r="B10" s="65" t="s">
        <v>177</v>
      </c>
      <c r="C10" s="65" t="s">
        <v>101</v>
      </c>
      <c r="D10" s="65">
        <v>9.4464000000000006</v>
      </c>
      <c r="E10" s="65">
        <v>9.7003000000000004</v>
      </c>
      <c r="F10" s="65">
        <v>10.2555</v>
      </c>
      <c r="G10" s="65">
        <v>10.6349</v>
      </c>
      <c r="H10" s="65">
        <v>9.4123000000000001</v>
      </c>
      <c r="I10" s="65">
        <v>11.526400000000001</v>
      </c>
      <c r="J10" s="65">
        <v>10.0549</v>
      </c>
      <c r="K10" s="65">
        <v>10.9114</v>
      </c>
      <c r="L10" s="65">
        <v>9.41</v>
      </c>
      <c r="M10" s="65">
        <v>11.02336</v>
      </c>
      <c r="N10" s="65">
        <v>8.1431000000000004</v>
      </c>
      <c r="O10" s="65">
        <v>9.3917000000000002</v>
      </c>
      <c r="P10" s="67">
        <v>10.1492</v>
      </c>
      <c r="Q10" s="67">
        <v>11.935700000000001</v>
      </c>
      <c r="R10" s="67">
        <v>10.5588</v>
      </c>
      <c r="S10" s="67">
        <v>10.5838</v>
      </c>
      <c r="T10" s="67">
        <v>11.157299999999999</v>
      </c>
      <c r="U10" s="67">
        <v>11.385</v>
      </c>
      <c r="V10" s="67">
        <v>9.9934999999999992</v>
      </c>
      <c r="W10" s="67">
        <v>9.0591000000000008</v>
      </c>
      <c r="X10" s="67">
        <v>7.6700999999999997</v>
      </c>
      <c r="Y10" s="67">
        <v>10.356400000000001</v>
      </c>
      <c r="Z10" s="67">
        <v>14.064399999999999</v>
      </c>
      <c r="AA10" s="67">
        <v>10.019</v>
      </c>
      <c r="AB10" s="67">
        <v>10.8421</v>
      </c>
      <c r="AC10" s="67">
        <v>9.2661999999999995</v>
      </c>
      <c r="AD10" s="67">
        <v>9.3993000000000002</v>
      </c>
      <c r="AE10" s="67">
        <v>9.4114000000000004</v>
      </c>
      <c r="AF10" s="67">
        <v>10.040800000000001</v>
      </c>
      <c r="AG10" s="67">
        <v>9.8445999999999998</v>
      </c>
      <c r="AH10" s="67">
        <v>8.8360000000000003</v>
      </c>
      <c r="AI10" s="67">
        <v>8.1156000000000006</v>
      </c>
      <c r="AJ10" s="67">
        <v>8.6035000000000004</v>
      </c>
      <c r="AK10" s="67">
        <v>7.1215000000000002</v>
      </c>
      <c r="AL10" s="67">
        <v>9.6470000000000002</v>
      </c>
      <c r="AM10" s="67">
        <v>8.3055000000000003</v>
      </c>
      <c r="AN10" s="67">
        <v>8.9742999999999995</v>
      </c>
      <c r="AO10" s="67">
        <v>8.8231999999999999</v>
      </c>
      <c r="AP10" s="67">
        <v>8.3459000000000003</v>
      </c>
      <c r="AQ10" s="67">
        <v>7.4779</v>
      </c>
      <c r="AR10" s="67">
        <v>8.6973000000000003</v>
      </c>
      <c r="AS10" s="67">
        <v>10.0893</v>
      </c>
      <c r="AT10" s="67">
        <v>8.8817000000000004</v>
      </c>
      <c r="AU10" s="67">
        <v>9.1831999999999994</v>
      </c>
      <c r="AV10" s="67">
        <v>11.0977</v>
      </c>
      <c r="AW10" s="67">
        <v>10.2704</v>
      </c>
      <c r="AX10" s="67">
        <v>8.9002999999999997</v>
      </c>
      <c r="AY10" s="67">
        <v>8.5960000000000001</v>
      </c>
      <c r="AZ10" s="67">
        <v>8.7439999999999998</v>
      </c>
      <c r="BA10" s="67">
        <v>9.2506000000000004</v>
      </c>
      <c r="BB10" s="67">
        <v>8.7421000000000006</v>
      </c>
      <c r="BC10" s="67">
        <v>8.8979999999999997</v>
      </c>
      <c r="BD10" s="67">
        <v>8.7485999999999997</v>
      </c>
      <c r="BE10" s="67">
        <v>8.6211000000000002</v>
      </c>
      <c r="BF10" s="67">
        <v>8.5663999999999998</v>
      </c>
      <c r="BG10" s="67">
        <v>8.5324000000000009</v>
      </c>
      <c r="BH10" s="67">
        <v>9.3741000000000003</v>
      </c>
      <c r="BI10" s="67">
        <v>8.8277999999999999</v>
      </c>
      <c r="BJ10" s="67">
        <v>8.0071999999999992</v>
      </c>
      <c r="BK10" s="67">
        <v>9.32</v>
      </c>
      <c r="BL10" s="67">
        <v>8.5482999999999993</v>
      </c>
      <c r="BM10" s="67">
        <v>9.5477000000000007</v>
      </c>
      <c r="BN10" s="67">
        <v>8.7339000000000002</v>
      </c>
      <c r="BO10" s="67">
        <v>10.933199999999999</v>
      </c>
      <c r="BP10" s="67">
        <v>9.5968999999999998</v>
      </c>
      <c r="BQ10" s="67">
        <v>9.1056000000000008</v>
      </c>
      <c r="BR10" s="67">
        <v>9.2423999999999999</v>
      </c>
      <c r="BS10" s="67">
        <v>8.5658999999999992</v>
      </c>
      <c r="BT10" s="67">
        <v>8.8495000000000008</v>
      </c>
      <c r="BU10" s="67">
        <v>8.3495000000000008</v>
      </c>
      <c r="BV10" s="67">
        <v>11.2774</v>
      </c>
      <c r="BW10" s="67">
        <v>7.9195000000000002</v>
      </c>
      <c r="BX10" s="67">
        <v>8.0440000000000005</v>
      </c>
      <c r="BY10" s="67">
        <v>8.3504000000000005</v>
      </c>
      <c r="BZ10" s="67">
        <v>8.2581000000000007</v>
      </c>
      <c r="CA10" s="67">
        <v>8.3879999999999999</v>
      </c>
      <c r="CB10" s="67">
        <v>8.1629000000000005</v>
      </c>
      <c r="CC10" s="67">
        <v>7.6409000000000002</v>
      </c>
      <c r="CD10" s="67">
        <v>8.1560000000000006</v>
      </c>
      <c r="CE10" s="67">
        <v>6.4114000000000004</v>
      </c>
      <c r="CF10" s="67">
        <v>12.023099999999999</v>
      </c>
      <c r="CG10" s="67">
        <v>10.331300000000001</v>
      </c>
      <c r="CH10" s="67">
        <v>10.219200000000001</v>
      </c>
      <c r="CI10" s="67">
        <v>9.8445</v>
      </c>
      <c r="CJ10" s="67">
        <v>9.7136999999999993</v>
      </c>
      <c r="CK10" s="67">
        <v>8.4695</v>
      </c>
      <c r="CL10" s="67">
        <v>9.1990999999999996</v>
      </c>
      <c r="CM10" s="67">
        <v>12.016299999999999</v>
      </c>
      <c r="CN10" s="67">
        <v>7.9057000000000004</v>
      </c>
      <c r="CO10" s="67">
        <v>8.7776999999999994</v>
      </c>
      <c r="CP10" s="67">
        <v>8.8346</v>
      </c>
      <c r="CQ10" s="67">
        <v>9.4384999999999994</v>
      </c>
      <c r="CR10" s="67">
        <v>9.5861999999999998</v>
      </c>
      <c r="CS10" s="67">
        <v>8.9557000000000002</v>
      </c>
      <c r="CT10" s="67">
        <v>8.6791</v>
      </c>
    </row>
    <row r="11" spans="1:98" s="67" customFormat="1">
      <c r="A11" s="67">
        <v>10</v>
      </c>
      <c r="B11" s="65" t="s">
        <v>177</v>
      </c>
      <c r="C11" s="65" t="s">
        <v>102</v>
      </c>
      <c r="D11" s="65">
        <v>9.6388999999999996</v>
      </c>
      <c r="E11" s="65">
        <v>9.8282000000000007</v>
      </c>
      <c r="F11" s="65">
        <v>10.0886</v>
      </c>
      <c r="G11" s="65">
        <v>11.3819</v>
      </c>
      <c r="H11" s="65">
        <v>10.876200000000001</v>
      </c>
      <c r="I11" s="65">
        <v>11.0832</v>
      </c>
      <c r="J11" s="65">
        <v>10.1839</v>
      </c>
      <c r="K11" s="65">
        <v>10.161899999999999</v>
      </c>
      <c r="L11" s="65">
        <v>9.4198000000000004</v>
      </c>
      <c r="M11" s="65">
        <v>9.6422000000000008</v>
      </c>
      <c r="N11" s="65">
        <v>9.4581999999999997</v>
      </c>
      <c r="O11" s="65">
        <v>9.9261999999999997</v>
      </c>
      <c r="P11" s="67">
        <v>9.5462000000000007</v>
      </c>
      <c r="Q11" s="67">
        <v>9.1394000000000002</v>
      </c>
      <c r="R11" s="67">
        <v>9.0935000000000006</v>
      </c>
      <c r="S11" s="67">
        <v>10.045299999999999</v>
      </c>
      <c r="T11" s="67">
        <v>10.724600000000001</v>
      </c>
      <c r="U11" s="67">
        <v>9.4636999999999993</v>
      </c>
      <c r="V11" s="67">
        <v>9.3216999999999999</v>
      </c>
      <c r="W11" s="67">
        <v>9.5556999999999999</v>
      </c>
      <c r="X11" s="67">
        <v>9.5574999999999992</v>
      </c>
      <c r="Y11" s="67">
        <v>9.8861000000000008</v>
      </c>
      <c r="Z11" s="67">
        <v>9.7847000000000008</v>
      </c>
      <c r="AA11" s="67">
        <v>9.4725000000000001</v>
      </c>
      <c r="AB11" s="67">
        <v>9.7982999999999993</v>
      </c>
      <c r="AC11" s="67">
        <v>9.0100999999999996</v>
      </c>
      <c r="AD11" s="67">
        <v>9.1562000000000001</v>
      </c>
      <c r="AE11" s="67">
        <v>9.0510999999999999</v>
      </c>
      <c r="AF11" s="67">
        <v>9.0906000000000002</v>
      </c>
      <c r="AG11" s="67">
        <v>9.8143999999999991</v>
      </c>
      <c r="AH11" s="67">
        <v>8.9766999999999992</v>
      </c>
      <c r="AI11" s="67">
        <v>9.0119000000000007</v>
      </c>
      <c r="AJ11" s="67">
        <v>9.1488999999999994</v>
      </c>
      <c r="AK11" s="67">
        <v>9.4381000000000004</v>
      </c>
      <c r="AL11" s="67">
        <v>10.015700000000001</v>
      </c>
      <c r="AM11" s="67">
        <v>8.6608999999999998</v>
      </c>
      <c r="AN11" s="67">
        <v>9.0455000000000005</v>
      </c>
      <c r="AO11" s="67">
        <v>8.9360999999999997</v>
      </c>
      <c r="AP11" s="67">
        <v>8.43</v>
      </c>
      <c r="AQ11" s="67">
        <v>8.8838000000000008</v>
      </c>
      <c r="AR11" s="67">
        <v>9.1571999999999996</v>
      </c>
      <c r="AS11" s="67">
        <v>9.8055000000000003</v>
      </c>
      <c r="AT11" s="67">
        <v>9.5755999999999997</v>
      </c>
      <c r="AU11" s="67">
        <v>9.1674000000000007</v>
      </c>
      <c r="AV11" s="67">
        <v>11.0745</v>
      </c>
      <c r="AW11" s="67">
        <v>10.7555</v>
      </c>
      <c r="AX11" s="67">
        <v>9.6408000000000005</v>
      </c>
      <c r="AY11" s="67">
        <v>8.8917999999999999</v>
      </c>
      <c r="AZ11" s="67">
        <v>9.5680999999999994</v>
      </c>
      <c r="BA11" s="67">
        <v>9.1507000000000005</v>
      </c>
      <c r="BB11" s="67">
        <v>8.7829999999999995</v>
      </c>
      <c r="BC11" s="67">
        <v>8.8239999999999998</v>
      </c>
      <c r="BD11" s="67">
        <v>9.0408000000000008</v>
      </c>
      <c r="BE11" s="67">
        <v>9.1094000000000008</v>
      </c>
      <c r="BF11" s="67">
        <v>9.0227000000000004</v>
      </c>
      <c r="BG11" s="67">
        <v>8.6335999999999995</v>
      </c>
      <c r="BH11" s="67">
        <v>9.4644999999999992</v>
      </c>
      <c r="BI11" s="67">
        <v>9.4626000000000001</v>
      </c>
      <c r="BJ11" s="67">
        <v>8.6193000000000008</v>
      </c>
      <c r="BK11" s="67">
        <v>9.3640000000000008</v>
      </c>
      <c r="BL11" s="67">
        <v>8.9337</v>
      </c>
      <c r="BM11" s="67">
        <v>9.1171000000000006</v>
      </c>
      <c r="BN11" s="67">
        <v>8.9876000000000005</v>
      </c>
      <c r="BO11" s="67">
        <v>10.844900000000001</v>
      </c>
      <c r="BP11" s="67">
        <v>9.2088999999999999</v>
      </c>
      <c r="BQ11" s="67">
        <v>9.3317999999999994</v>
      </c>
      <c r="BR11" s="67">
        <v>8.9774999999999991</v>
      </c>
      <c r="BS11" s="67">
        <v>8.4930000000000003</v>
      </c>
      <c r="BT11" s="67">
        <v>8.3648000000000007</v>
      </c>
      <c r="BU11" s="67">
        <v>8.5564999999999998</v>
      </c>
      <c r="BV11" s="67">
        <v>9.5799000000000003</v>
      </c>
      <c r="BW11" s="67">
        <v>8.3009000000000004</v>
      </c>
      <c r="BX11" s="67">
        <v>8.7952999999999992</v>
      </c>
      <c r="BY11" s="67">
        <v>8.3614999999999995</v>
      </c>
      <c r="BZ11" s="67">
        <v>8.6714000000000002</v>
      </c>
      <c r="CA11" s="67">
        <v>8.7867999999999995</v>
      </c>
      <c r="CB11" s="67">
        <v>7.9455999999999998</v>
      </c>
      <c r="CC11" s="67">
        <v>7.8882000000000003</v>
      </c>
      <c r="CD11" s="67">
        <v>7.8371000000000004</v>
      </c>
      <c r="CE11" s="67">
        <v>8.8527000000000005</v>
      </c>
      <c r="CF11" s="67">
        <v>10.183299999999999</v>
      </c>
      <c r="CG11" s="67">
        <v>10.179600000000001</v>
      </c>
      <c r="CH11" s="67">
        <v>10.237500000000001</v>
      </c>
      <c r="CI11" s="67">
        <v>10.706799999999999</v>
      </c>
      <c r="CJ11" s="67">
        <v>9.2589000000000006</v>
      </c>
      <c r="CK11" s="67">
        <v>8.9133999999999993</v>
      </c>
      <c r="CL11" s="67">
        <v>9.8096999999999994</v>
      </c>
      <c r="CM11" s="67">
        <v>12.061400000000001</v>
      </c>
      <c r="CN11" s="67">
        <v>9.5035000000000007</v>
      </c>
      <c r="CO11" s="67">
        <v>9.2230000000000008</v>
      </c>
      <c r="CP11" s="67">
        <v>8.9565999999999999</v>
      </c>
      <c r="CQ11" s="67">
        <v>10.101100000000001</v>
      </c>
      <c r="CR11" s="67">
        <v>10.211399999999999</v>
      </c>
      <c r="CS11" s="67">
        <v>10.084899999999999</v>
      </c>
      <c r="CT11" s="67">
        <v>9.7675999999999998</v>
      </c>
    </row>
    <row r="12" spans="1:98" s="67" customFormat="1">
      <c r="A12" s="67">
        <v>11</v>
      </c>
      <c r="B12" s="65" t="s">
        <v>177</v>
      </c>
      <c r="C12" s="65" t="s">
        <v>103</v>
      </c>
      <c r="D12" s="65">
        <v>10.226599999999999</v>
      </c>
      <c r="E12" s="65">
        <v>9.7507999999999999</v>
      </c>
      <c r="F12" s="65">
        <v>9.9158000000000008</v>
      </c>
      <c r="G12" s="66">
        <v>11.0608</v>
      </c>
      <c r="H12" s="65">
        <v>10.283200000000001</v>
      </c>
      <c r="I12" s="65">
        <v>11.4825</v>
      </c>
      <c r="J12" s="65">
        <v>9.9548000000000005</v>
      </c>
      <c r="K12" s="65">
        <v>10.464399999999999</v>
      </c>
      <c r="L12" s="65">
        <v>9.7108000000000008</v>
      </c>
      <c r="M12" s="65">
        <v>9.7528000000000006</v>
      </c>
      <c r="N12" s="65">
        <v>9.5052000000000003</v>
      </c>
      <c r="O12" s="65">
        <v>9.4649999999999999</v>
      </c>
      <c r="P12" s="67">
        <v>10.2468</v>
      </c>
      <c r="Q12" s="67">
        <v>10.0633</v>
      </c>
      <c r="R12" s="67">
        <v>10.0976</v>
      </c>
      <c r="S12" s="67">
        <v>10.884499999999999</v>
      </c>
      <c r="T12" s="67">
        <v>11.243499999999999</v>
      </c>
      <c r="U12" s="67">
        <v>10.581300000000001</v>
      </c>
      <c r="V12" s="67">
        <v>10.036199999999999</v>
      </c>
      <c r="W12" s="67">
        <v>9.4388000000000005</v>
      </c>
      <c r="X12" s="67">
        <v>9.4056999999999995</v>
      </c>
      <c r="Y12" s="67">
        <v>9.9128000000000007</v>
      </c>
      <c r="Z12" s="67">
        <v>9.6599000000000004</v>
      </c>
      <c r="AA12" s="67">
        <v>8.7058999999999997</v>
      </c>
      <c r="AB12" s="67">
        <v>9.7815999999999992</v>
      </c>
      <c r="AC12" s="67">
        <v>9.0157000000000007</v>
      </c>
      <c r="AD12" s="67">
        <v>9.2543000000000006</v>
      </c>
      <c r="AE12" s="67">
        <v>9.4849999999999994</v>
      </c>
      <c r="AF12" s="67">
        <v>9.1298999999999992</v>
      </c>
      <c r="AG12" s="67">
        <v>9.7413000000000007</v>
      </c>
      <c r="AH12" s="67">
        <v>9.1521000000000008</v>
      </c>
      <c r="AI12" s="67">
        <v>9.2714999999999996</v>
      </c>
      <c r="AJ12" s="67">
        <v>9.4588000000000001</v>
      </c>
      <c r="AK12" s="67">
        <v>9.0721000000000007</v>
      </c>
      <c r="AL12" s="67">
        <v>11.4975</v>
      </c>
      <c r="AM12" s="67">
        <v>8.9061000000000003</v>
      </c>
      <c r="AN12" s="67">
        <v>9.4672999999999998</v>
      </c>
      <c r="AO12" s="67">
        <v>9.0189000000000004</v>
      </c>
      <c r="AP12" s="67">
        <v>9.0266000000000002</v>
      </c>
      <c r="AQ12" s="67">
        <v>10.818199999999999</v>
      </c>
      <c r="AR12" s="67">
        <v>9.6397999999999993</v>
      </c>
      <c r="AS12" s="67">
        <v>10.2728</v>
      </c>
      <c r="AT12" s="67">
        <v>9.1613000000000007</v>
      </c>
      <c r="AU12" s="67">
        <v>9.6607000000000003</v>
      </c>
      <c r="AV12" s="67">
        <v>10.4945</v>
      </c>
      <c r="AW12" s="67">
        <v>10.643800000000001</v>
      </c>
      <c r="AX12" s="67">
        <v>9.5513999999999992</v>
      </c>
      <c r="AY12" s="67">
        <v>9.2646999999999995</v>
      </c>
      <c r="AZ12" s="67">
        <v>9.4055</v>
      </c>
      <c r="BA12" s="67">
        <v>9.1857000000000006</v>
      </c>
      <c r="BB12" s="67">
        <v>9.1046999999999993</v>
      </c>
      <c r="BC12" s="67">
        <v>9.0624000000000002</v>
      </c>
      <c r="BD12" s="67">
        <v>8.7498000000000005</v>
      </c>
      <c r="BE12" s="67">
        <v>7.4866999999999999</v>
      </c>
      <c r="BF12" s="67">
        <v>7.6509999999999998</v>
      </c>
      <c r="BG12" s="67">
        <v>8.9283000000000001</v>
      </c>
      <c r="BH12" s="67">
        <v>8.8446999999999996</v>
      </c>
      <c r="BI12" s="67">
        <v>9.0344999999999995</v>
      </c>
      <c r="BJ12" s="67">
        <v>8.0609999999999999</v>
      </c>
      <c r="BK12" s="67">
        <v>9.8432999999999993</v>
      </c>
      <c r="BL12" s="67">
        <v>9.1458999999999993</v>
      </c>
      <c r="BM12" s="67">
        <v>9.4549000000000003</v>
      </c>
      <c r="BN12" s="67">
        <v>8.6591000000000005</v>
      </c>
      <c r="BO12" s="67">
        <v>10.3375</v>
      </c>
      <c r="BP12" s="67">
        <v>9.0213000000000001</v>
      </c>
      <c r="BQ12" s="67">
        <v>8.9849999999999994</v>
      </c>
      <c r="BR12" s="67">
        <v>9.5361999999999991</v>
      </c>
      <c r="BS12" s="67">
        <v>8.2830999999999992</v>
      </c>
      <c r="BT12" s="67">
        <v>8.5665999999999993</v>
      </c>
      <c r="BU12" s="67">
        <v>8.1437000000000008</v>
      </c>
      <c r="BV12" s="67">
        <v>10.0253</v>
      </c>
      <c r="BW12" s="67">
        <v>7.5566000000000004</v>
      </c>
      <c r="BX12" s="67">
        <v>7.7511999999999999</v>
      </c>
      <c r="BY12" s="67">
        <v>7.5004</v>
      </c>
      <c r="BZ12" s="67">
        <v>7.3864999999999998</v>
      </c>
      <c r="CA12" s="67">
        <v>8.3879999999999999</v>
      </c>
      <c r="CB12" s="67">
        <v>8.4316999999999993</v>
      </c>
      <c r="CC12" s="67">
        <v>7.7911999999999999</v>
      </c>
      <c r="CD12" s="67">
        <v>8.0990000000000002</v>
      </c>
      <c r="CE12" s="67">
        <v>8.4238</v>
      </c>
      <c r="CF12" s="67">
        <v>8.6367999999999991</v>
      </c>
      <c r="CG12" s="67">
        <v>9.6921999999999997</v>
      </c>
      <c r="CH12" s="67">
        <v>9.3282000000000007</v>
      </c>
      <c r="CI12" s="67">
        <v>7.6161000000000003</v>
      </c>
      <c r="CJ12" s="67">
        <v>9.0046999999999997</v>
      </c>
      <c r="CK12" s="67">
        <v>8.4314999999999998</v>
      </c>
      <c r="CL12" s="67">
        <v>8.0679999999999996</v>
      </c>
      <c r="CM12" s="67">
        <v>11.210800000000001</v>
      </c>
      <c r="CN12" s="67">
        <v>7.4652000000000003</v>
      </c>
      <c r="CO12" s="67">
        <v>7.0921000000000003</v>
      </c>
      <c r="CP12" s="67">
        <v>7.0435999999999996</v>
      </c>
      <c r="CQ12" s="67">
        <v>9.5831999999999997</v>
      </c>
      <c r="CR12" s="67">
        <v>7.4394</v>
      </c>
      <c r="CS12" s="67">
        <v>7.2554999999999996</v>
      </c>
      <c r="CT12" s="67">
        <v>8.2233000000000001</v>
      </c>
    </row>
    <row r="13" spans="1:98">
      <c r="A13" s="67">
        <v>12</v>
      </c>
      <c r="B13" s="65" t="s">
        <v>0</v>
      </c>
      <c r="C13" s="110" t="s">
        <v>180</v>
      </c>
    </row>
    <row r="14" spans="1:98">
      <c r="A14" s="67">
        <v>13</v>
      </c>
      <c r="B14" s="65" t="s">
        <v>2</v>
      </c>
      <c r="C14" s="110" t="s">
        <v>180</v>
      </c>
    </row>
    <row r="15" spans="1:98">
      <c r="A15" s="67">
        <v>14</v>
      </c>
      <c r="B15" s="110" t="s">
        <v>180</v>
      </c>
      <c r="C15" s="65" t="s">
        <v>95</v>
      </c>
    </row>
    <row r="16" spans="1:98">
      <c r="A16" s="67">
        <v>15</v>
      </c>
      <c r="B16" s="110" t="s">
        <v>180</v>
      </c>
      <c r="C16" s="65" t="s">
        <v>96</v>
      </c>
    </row>
    <row r="17" spans="1:3">
      <c r="A17" s="67">
        <v>16</v>
      </c>
      <c r="B17" s="110" t="s">
        <v>180</v>
      </c>
      <c r="C17" s="65" t="s">
        <v>97</v>
      </c>
    </row>
    <row r="18" spans="1:3">
      <c r="A18" s="67">
        <v>17</v>
      </c>
      <c r="B18" s="110" t="s">
        <v>180</v>
      </c>
      <c r="C18" s="65" t="s">
        <v>98</v>
      </c>
    </row>
    <row r="19" spans="1:3">
      <c r="A19" s="67">
        <v>18</v>
      </c>
      <c r="B19" s="110" t="s">
        <v>180</v>
      </c>
      <c r="C19" s="65" t="s">
        <v>99</v>
      </c>
    </row>
    <row r="20" spans="1:3">
      <c r="A20" s="67">
        <v>19</v>
      </c>
      <c r="B20" s="110" t="s">
        <v>180</v>
      </c>
      <c r="C20" s="65" t="s">
        <v>100</v>
      </c>
    </row>
    <row r="21" spans="1:3">
      <c r="A21" s="67">
        <v>20</v>
      </c>
      <c r="B21" s="110" t="s">
        <v>180</v>
      </c>
      <c r="C21" s="65" t="s">
        <v>101</v>
      </c>
    </row>
    <row r="22" spans="1:3">
      <c r="A22" s="67">
        <v>21</v>
      </c>
      <c r="B22" s="110" t="s">
        <v>180</v>
      </c>
      <c r="C22" s="65" t="s">
        <v>102</v>
      </c>
    </row>
    <row r="23" spans="1:3">
      <c r="A23" s="67">
        <v>22</v>
      </c>
      <c r="B23" s="110" t="s">
        <v>180</v>
      </c>
      <c r="C23" s="65" t="s">
        <v>103</v>
      </c>
    </row>
  </sheetData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Q60"/>
  <sheetViews>
    <sheetView zoomScale="85" zoomScaleNormal="85" workbookViewId="0">
      <pane xSplit="1" ySplit="1" topLeftCell="CF17" activePane="bottomRight" state="frozen"/>
      <selection pane="topRight"/>
      <selection pane="bottomLeft"/>
      <selection pane="bottomRight" activeCell="CM11" sqref="CL11:CM11"/>
    </sheetView>
  </sheetViews>
  <sheetFormatPr defaultColWidth="8.85546875" defaultRowHeight="15"/>
  <cols>
    <col min="1" max="1" width="49.140625" customWidth="1"/>
    <col min="2" max="7" width="10.85546875" customWidth="1"/>
    <col min="8" max="8" width="13.7109375" customWidth="1"/>
    <col min="9" max="277" width="12.7109375" customWidth="1"/>
  </cols>
  <sheetData>
    <row r="1" spans="1:277" s="68" customFormat="1" ht="120" customHeight="1">
      <c r="A1" s="68" t="s">
        <v>104</v>
      </c>
    </row>
    <row r="2" spans="1:277" s="1" customFormat="1" ht="16.149999999999999" customHeight="1">
      <c r="A2" s="29" t="s">
        <v>105</v>
      </c>
      <c r="B2" s="1" t="s">
        <v>106</v>
      </c>
    </row>
    <row r="3" spans="1:277" s="1" customFormat="1" ht="16.149999999999999" customHeight="1">
      <c r="A3" s="29" t="s">
        <v>107</v>
      </c>
      <c r="B3" s="1">
        <v>1</v>
      </c>
      <c r="C3" s="1" t="s">
        <v>108</v>
      </c>
    </row>
    <row r="4" spans="1:277" s="1" customFormat="1" ht="16.149999999999999" customHeight="1">
      <c r="A4" s="31" t="s">
        <v>109</v>
      </c>
      <c r="B4" s="1" t="s">
        <v>110</v>
      </c>
    </row>
    <row r="5" spans="1:277" s="1" customFormat="1" ht="16.149999999999999" customHeight="1">
      <c r="A5" s="69" t="s">
        <v>111</v>
      </c>
      <c r="B5" s="69"/>
      <c r="C5" s="69"/>
      <c r="D5" s="69"/>
      <c r="E5" s="69"/>
      <c r="F5" s="69"/>
      <c r="G5" s="69"/>
      <c r="H5" s="69"/>
      <c r="I5" s="69"/>
      <c r="J5" s="69"/>
      <c r="K5" s="69"/>
    </row>
    <row r="6" spans="1:277" s="1" customFormat="1" ht="16.149999999999999" customHeight="1">
      <c r="A6" s="69" t="s">
        <v>112</v>
      </c>
      <c r="B6" s="69"/>
      <c r="C6" s="69"/>
      <c r="D6" s="69"/>
      <c r="E6" s="69"/>
      <c r="F6" s="69"/>
      <c r="G6" s="32"/>
      <c r="H6" s="32"/>
      <c r="I6" s="32"/>
      <c r="J6" s="32"/>
      <c r="K6" s="32"/>
    </row>
    <row r="7" spans="1:277" s="1" customFormat="1" ht="16.149999999999999" customHeight="1">
      <c r="H7" s="1">
        <v>1</v>
      </c>
      <c r="I7" s="1">
        <v>2</v>
      </c>
      <c r="J7" s="1">
        <v>3</v>
      </c>
      <c r="K7" s="1">
        <v>4</v>
      </c>
      <c r="L7" s="1">
        <v>5</v>
      </c>
      <c r="M7" s="1">
        <v>6</v>
      </c>
      <c r="N7" s="1">
        <v>7</v>
      </c>
      <c r="O7" s="1">
        <v>8</v>
      </c>
      <c r="P7" s="1">
        <v>9</v>
      </c>
      <c r="Q7" s="1">
        <v>10</v>
      </c>
      <c r="R7" s="1">
        <v>11</v>
      </c>
      <c r="S7" s="1">
        <v>12</v>
      </c>
      <c r="T7" s="1">
        <v>13</v>
      </c>
      <c r="U7" s="1">
        <v>14</v>
      </c>
      <c r="V7" s="1">
        <v>15</v>
      </c>
      <c r="W7" s="1">
        <v>16</v>
      </c>
      <c r="X7" s="1">
        <v>17</v>
      </c>
      <c r="Y7" s="1">
        <v>18</v>
      </c>
      <c r="Z7" s="1">
        <v>19</v>
      </c>
      <c r="AA7" s="1">
        <v>20</v>
      </c>
      <c r="AB7" s="1">
        <v>21</v>
      </c>
      <c r="AC7" s="1">
        <v>22</v>
      </c>
      <c r="AD7" s="1">
        <v>23</v>
      </c>
      <c r="AE7" s="1">
        <v>24</v>
      </c>
      <c r="AF7" s="1">
        <v>25</v>
      </c>
      <c r="AG7" s="1">
        <v>26</v>
      </c>
      <c r="AH7" s="1">
        <v>27</v>
      </c>
      <c r="AI7" s="1">
        <v>28</v>
      </c>
      <c r="AJ7" s="1">
        <v>29</v>
      </c>
      <c r="AK7" s="1">
        <v>30</v>
      </c>
      <c r="AL7" s="1">
        <v>31</v>
      </c>
      <c r="AM7" s="1">
        <v>32</v>
      </c>
      <c r="AN7" s="1">
        <v>33</v>
      </c>
      <c r="AO7" s="1">
        <v>34</v>
      </c>
      <c r="AP7" s="1">
        <v>35</v>
      </c>
      <c r="AQ7" s="1">
        <v>36</v>
      </c>
      <c r="AR7" s="1">
        <v>37</v>
      </c>
      <c r="AS7" s="1">
        <v>38</v>
      </c>
      <c r="AT7" s="1">
        <v>39</v>
      </c>
      <c r="AU7" s="1">
        <v>40</v>
      </c>
      <c r="AV7" s="1">
        <v>41</v>
      </c>
      <c r="AW7" s="1">
        <v>42</v>
      </c>
      <c r="AX7" s="1">
        <v>43</v>
      </c>
      <c r="AY7" s="1">
        <v>44</v>
      </c>
      <c r="AZ7" s="1">
        <v>45</v>
      </c>
      <c r="BA7" s="1">
        <v>46</v>
      </c>
      <c r="BB7" s="1">
        <v>47</v>
      </c>
      <c r="BC7" s="1">
        <v>48</v>
      </c>
      <c r="BD7" s="1">
        <v>49</v>
      </c>
      <c r="BE7" s="1">
        <v>50</v>
      </c>
      <c r="BF7" s="1">
        <v>51</v>
      </c>
      <c r="BG7" s="1">
        <v>52</v>
      </c>
      <c r="BH7" s="1">
        <v>53</v>
      </c>
      <c r="BI7" s="1">
        <v>54</v>
      </c>
      <c r="BJ7" s="1">
        <v>55</v>
      </c>
      <c r="BK7" s="1">
        <v>56</v>
      </c>
      <c r="BL7" s="1">
        <v>57</v>
      </c>
      <c r="BM7" s="1">
        <v>58</v>
      </c>
      <c r="BN7" s="1">
        <v>59</v>
      </c>
      <c r="BO7" s="1">
        <v>60</v>
      </c>
      <c r="BP7" s="1">
        <v>61</v>
      </c>
      <c r="BQ7" s="1">
        <v>62</v>
      </c>
      <c r="BR7" s="1">
        <v>63</v>
      </c>
      <c r="BS7" s="1">
        <v>64</v>
      </c>
      <c r="BT7" s="1">
        <v>65</v>
      </c>
      <c r="BU7" s="1">
        <v>66</v>
      </c>
      <c r="BV7" s="1">
        <v>67</v>
      </c>
      <c r="BW7" s="1">
        <v>68</v>
      </c>
      <c r="BX7" s="1">
        <v>69</v>
      </c>
      <c r="BY7" s="1">
        <v>70</v>
      </c>
      <c r="BZ7" s="1">
        <v>71</v>
      </c>
      <c r="CA7" s="1">
        <v>72</v>
      </c>
      <c r="CB7" s="1">
        <v>73</v>
      </c>
      <c r="CC7" s="1">
        <v>74</v>
      </c>
      <c r="CD7" s="1">
        <v>75</v>
      </c>
      <c r="CE7" s="1">
        <v>76</v>
      </c>
      <c r="CF7" s="1">
        <v>77</v>
      </c>
      <c r="CG7" s="1">
        <v>78</v>
      </c>
      <c r="CH7" s="1">
        <v>79</v>
      </c>
      <c r="CI7" s="1">
        <v>80</v>
      </c>
      <c r="CJ7" s="1">
        <v>81</v>
      </c>
      <c r="CK7" s="1">
        <v>82</v>
      </c>
      <c r="CL7" s="1">
        <v>83</v>
      </c>
      <c r="CM7" s="1">
        <v>84</v>
      </c>
      <c r="CN7" s="1">
        <v>85</v>
      </c>
      <c r="CO7" s="1">
        <v>86</v>
      </c>
      <c r="CP7" s="1">
        <v>87</v>
      </c>
      <c r="CQ7" s="1">
        <v>88</v>
      </c>
      <c r="CR7" s="1">
        <v>89</v>
      </c>
      <c r="CS7" s="1">
        <v>90</v>
      </c>
      <c r="CT7" s="1">
        <v>91</v>
      </c>
      <c r="CU7" s="1">
        <v>92</v>
      </c>
      <c r="CV7" s="1">
        <v>93</v>
      </c>
      <c r="CW7" s="1">
        <v>94</v>
      </c>
      <c r="CX7" s="1">
        <v>95</v>
      </c>
      <c r="CY7" s="1">
        <v>96</v>
      </c>
      <c r="CZ7" s="1">
        <v>97</v>
      </c>
      <c r="DA7" s="1">
        <v>98</v>
      </c>
      <c r="DB7" s="1">
        <v>99</v>
      </c>
      <c r="DC7" s="1">
        <v>100</v>
      </c>
      <c r="DD7" s="1">
        <v>101</v>
      </c>
      <c r="DE7" s="1">
        <v>102</v>
      </c>
      <c r="DF7" s="1">
        <v>103</v>
      </c>
      <c r="DG7" s="1">
        <v>104</v>
      </c>
      <c r="DH7" s="1">
        <v>105</v>
      </c>
      <c r="DI7" s="1">
        <v>106</v>
      </c>
      <c r="DJ7" s="1">
        <v>107</v>
      </c>
      <c r="DK7" s="1">
        <v>108</v>
      </c>
      <c r="DL7" s="1">
        <v>109</v>
      </c>
      <c r="DM7" s="1">
        <v>110</v>
      </c>
      <c r="DN7" s="1">
        <v>111</v>
      </c>
      <c r="DO7" s="1">
        <v>112</v>
      </c>
      <c r="DP7" s="1">
        <v>113</v>
      </c>
      <c r="DQ7" s="1">
        <v>114</v>
      </c>
      <c r="DR7" s="1">
        <v>115</v>
      </c>
      <c r="DS7" s="1">
        <v>116</v>
      </c>
      <c r="DT7" s="1">
        <v>117</v>
      </c>
      <c r="DU7" s="1">
        <v>118</v>
      </c>
      <c r="DV7" s="1">
        <v>119</v>
      </c>
      <c r="DW7" s="1">
        <v>120</v>
      </c>
      <c r="DX7" s="1">
        <v>121</v>
      </c>
      <c r="DY7" s="1">
        <v>122</v>
      </c>
      <c r="DZ7" s="1">
        <v>123</v>
      </c>
      <c r="EA7" s="1">
        <v>124</v>
      </c>
      <c r="EB7" s="1">
        <v>125</v>
      </c>
      <c r="EC7" s="1">
        <v>126</v>
      </c>
      <c r="ED7" s="1">
        <v>127</v>
      </c>
      <c r="EE7" s="1">
        <v>128</v>
      </c>
      <c r="EF7" s="1">
        <v>129</v>
      </c>
      <c r="EG7" s="1">
        <v>130</v>
      </c>
      <c r="EH7" s="1">
        <v>131</v>
      </c>
      <c r="EI7" s="1">
        <v>132</v>
      </c>
      <c r="EJ7" s="1">
        <v>133</v>
      </c>
      <c r="EK7" s="1">
        <v>134</v>
      </c>
      <c r="EL7" s="1">
        <v>135</v>
      </c>
      <c r="EM7" s="1">
        <v>136</v>
      </c>
      <c r="EN7" s="1">
        <v>137</v>
      </c>
      <c r="EO7" s="1">
        <v>138</v>
      </c>
      <c r="EP7" s="1">
        <v>139</v>
      </c>
      <c r="EQ7" s="1">
        <v>140</v>
      </c>
      <c r="ER7" s="1">
        <v>141</v>
      </c>
      <c r="ES7" s="1">
        <v>142</v>
      </c>
      <c r="ET7" s="1">
        <v>143</v>
      </c>
      <c r="EU7" s="1">
        <v>144</v>
      </c>
      <c r="EV7" s="1">
        <v>145</v>
      </c>
      <c r="EW7" s="1">
        <v>146</v>
      </c>
      <c r="EX7" s="1">
        <v>147</v>
      </c>
      <c r="EY7" s="1">
        <v>148</v>
      </c>
      <c r="EZ7" s="1">
        <v>149</v>
      </c>
      <c r="FA7" s="1">
        <v>150</v>
      </c>
      <c r="FB7" s="1">
        <v>151</v>
      </c>
      <c r="FC7" s="1">
        <v>152</v>
      </c>
      <c r="FD7" s="1">
        <v>153</v>
      </c>
      <c r="FE7" s="1">
        <v>154</v>
      </c>
      <c r="FF7" s="1">
        <v>155</v>
      </c>
      <c r="FG7" s="1">
        <v>156</v>
      </c>
      <c r="FH7" s="1">
        <v>157</v>
      </c>
      <c r="FI7" s="1">
        <v>158</v>
      </c>
      <c r="FJ7" s="1">
        <v>159</v>
      </c>
      <c r="FK7" s="1">
        <v>160</v>
      </c>
      <c r="FL7" s="1">
        <v>161</v>
      </c>
      <c r="FM7" s="1">
        <v>162</v>
      </c>
      <c r="FN7" s="1">
        <v>163</v>
      </c>
      <c r="FO7" s="1">
        <v>164</v>
      </c>
      <c r="FP7" s="1">
        <v>165</v>
      </c>
      <c r="FQ7" s="1">
        <v>166</v>
      </c>
      <c r="FR7" s="1">
        <v>167</v>
      </c>
      <c r="FS7" s="1">
        <v>168</v>
      </c>
      <c r="FT7" s="1">
        <v>169</v>
      </c>
      <c r="FU7" s="1">
        <v>170</v>
      </c>
      <c r="FV7" s="1">
        <v>171</v>
      </c>
      <c r="FW7" s="1">
        <v>172</v>
      </c>
      <c r="FX7" s="1">
        <v>173</v>
      </c>
      <c r="FY7" s="1">
        <v>174</v>
      </c>
      <c r="FZ7" s="1">
        <v>175</v>
      </c>
      <c r="GA7" s="1">
        <v>176</v>
      </c>
      <c r="GB7" s="1">
        <v>177</v>
      </c>
      <c r="GC7" s="1">
        <v>178</v>
      </c>
      <c r="GD7" s="1">
        <v>179</v>
      </c>
      <c r="GE7" s="1">
        <v>180</v>
      </c>
      <c r="GF7" s="1">
        <v>181</v>
      </c>
      <c r="GG7" s="1">
        <v>182</v>
      </c>
      <c r="GH7" s="1">
        <v>183</v>
      </c>
      <c r="GI7" s="1">
        <v>184</v>
      </c>
      <c r="GJ7" s="1">
        <v>185</v>
      </c>
      <c r="GK7" s="1">
        <v>186</v>
      </c>
      <c r="GL7" s="1">
        <v>187</v>
      </c>
      <c r="GM7" s="1">
        <v>188</v>
      </c>
      <c r="GN7" s="1">
        <v>189</v>
      </c>
      <c r="GO7" s="1">
        <v>190</v>
      </c>
      <c r="GP7" s="1">
        <v>191</v>
      </c>
      <c r="GQ7" s="1">
        <v>192</v>
      </c>
      <c r="GR7" s="1">
        <v>193</v>
      </c>
      <c r="GS7" s="1">
        <v>194</v>
      </c>
      <c r="GT7" s="1">
        <v>195</v>
      </c>
      <c r="GU7" s="1">
        <v>196</v>
      </c>
      <c r="GV7" s="1">
        <v>197</v>
      </c>
      <c r="GW7" s="1">
        <v>198</v>
      </c>
      <c r="GX7" s="1">
        <v>199</v>
      </c>
      <c r="GY7" s="1">
        <v>200</v>
      </c>
      <c r="GZ7" s="1">
        <v>201</v>
      </c>
      <c r="HA7" s="1">
        <v>202</v>
      </c>
      <c r="HB7" s="1">
        <v>203</v>
      </c>
      <c r="HC7" s="1">
        <v>204</v>
      </c>
      <c r="HD7" s="1">
        <v>205</v>
      </c>
      <c r="HE7" s="1">
        <v>206</v>
      </c>
      <c r="HF7" s="1">
        <v>207</v>
      </c>
      <c r="HG7" s="1">
        <v>208</v>
      </c>
      <c r="HH7" s="1">
        <v>209</v>
      </c>
      <c r="HI7" s="1">
        <v>210</v>
      </c>
      <c r="HJ7" s="1">
        <v>211</v>
      </c>
      <c r="HK7" s="1">
        <v>212</v>
      </c>
      <c r="HL7" s="1">
        <v>213</v>
      </c>
      <c r="HM7" s="1">
        <v>214</v>
      </c>
      <c r="HN7" s="1">
        <v>215</v>
      </c>
      <c r="HO7" s="1">
        <v>216</v>
      </c>
      <c r="HP7" s="1">
        <v>217</v>
      </c>
      <c r="HQ7" s="1">
        <v>218</v>
      </c>
      <c r="HR7" s="1">
        <v>219</v>
      </c>
      <c r="HS7" s="1">
        <v>220</v>
      </c>
      <c r="HT7" s="1">
        <v>221</v>
      </c>
      <c r="HU7" s="1">
        <v>222</v>
      </c>
      <c r="HV7" s="1">
        <v>223</v>
      </c>
      <c r="HW7" s="1">
        <v>224</v>
      </c>
      <c r="HX7" s="1">
        <v>225</v>
      </c>
      <c r="HY7" s="1">
        <v>226</v>
      </c>
      <c r="HZ7" s="1">
        <v>227</v>
      </c>
      <c r="IA7" s="1">
        <v>228</v>
      </c>
      <c r="IB7" s="1">
        <v>229</v>
      </c>
      <c r="IC7" s="1">
        <v>230</v>
      </c>
      <c r="ID7" s="1">
        <v>231</v>
      </c>
      <c r="IE7" s="1">
        <v>232</v>
      </c>
      <c r="IF7" s="1">
        <v>233</v>
      </c>
      <c r="IG7" s="1">
        <v>234</v>
      </c>
      <c r="IH7" s="1">
        <v>235</v>
      </c>
      <c r="II7" s="1">
        <v>236</v>
      </c>
      <c r="IJ7" s="1">
        <v>237</v>
      </c>
      <c r="IK7" s="1">
        <v>238</v>
      </c>
      <c r="IL7" s="1">
        <v>239</v>
      </c>
      <c r="IM7" s="1">
        <v>240</v>
      </c>
      <c r="IN7" s="1">
        <v>241</v>
      </c>
      <c r="IO7" s="1">
        <v>242</v>
      </c>
      <c r="IP7" s="1">
        <v>243</v>
      </c>
      <c r="IQ7" s="1">
        <v>244</v>
      </c>
      <c r="IR7" s="1">
        <v>245</v>
      </c>
      <c r="IS7" s="1">
        <v>246</v>
      </c>
      <c r="IT7" s="1">
        <v>247</v>
      </c>
      <c r="IU7" s="1">
        <v>248</v>
      </c>
      <c r="IV7" s="1">
        <v>249</v>
      </c>
      <c r="IW7" s="1">
        <v>250</v>
      </c>
      <c r="IX7" s="1">
        <v>251</v>
      </c>
      <c r="IY7" s="1">
        <v>252</v>
      </c>
      <c r="IZ7" s="1">
        <v>253</v>
      </c>
      <c r="JA7" s="1">
        <v>254</v>
      </c>
      <c r="JB7" s="1">
        <v>255</v>
      </c>
      <c r="JC7" s="1">
        <v>256</v>
      </c>
      <c r="JD7" s="1">
        <v>257</v>
      </c>
      <c r="JE7" s="1">
        <v>258</v>
      </c>
      <c r="JF7" s="1">
        <v>259</v>
      </c>
      <c r="JG7" s="1">
        <v>260</v>
      </c>
      <c r="JH7" s="1">
        <v>261</v>
      </c>
      <c r="JI7" s="1">
        <v>262</v>
      </c>
      <c r="JJ7" s="1">
        <v>263</v>
      </c>
      <c r="JK7" s="1">
        <v>264</v>
      </c>
      <c r="JL7" s="1">
        <v>265</v>
      </c>
      <c r="JM7" s="1">
        <v>266</v>
      </c>
      <c r="JN7" s="1">
        <v>267</v>
      </c>
      <c r="JO7" s="1">
        <v>268</v>
      </c>
      <c r="JP7" s="1">
        <v>269</v>
      </c>
      <c r="JQ7" s="1">
        <v>270</v>
      </c>
    </row>
    <row r="8" spans="1:277" s="28" customFormat="1" ht="15.75">
      <c r="A8" s="33" t="s">
        <v>113</v>
      </c>
    </row>
    <row r="9" spans="1:277" ht="15.75">
      <c r="A9" s="50" t="s">
        <v>114</v>
      </c>
      <c r="B9" s="35" t="s">
        <v>115</v>
      </c>
      <c r="C9" s="35" t="s">
        <v>116</v>
      </c>
      <c r="D9" s="35" t="s">
        <v>117</v>
      </c>
      <c r="E9" s="35" t="s">
        <v>118</v>
      </c>
      <c r="F9" s="35" t="s">
        <v>119</v>
      </c>
      <c r="G9" s="35" t="s">
        <v>120</v>
      </c>
      <c r="H9" s="62">
        <f>Data!D2</f>
        <v>44690</v>
      </c>
      <c r="I9" s="62">
        <f>Data!E2</f>
        <v>44690</v>
      </c>
      <c r="J9" s="62">
        <f>Data!F2</f>
        <v>44690</v>
      </c>
      <c r="K9" s="62">
        <f>Data!G2</f>
        <v>44690</v>
      </c>
      <c r="L9" s="62">
        <f>Data!H2</f>
        <v>44690</v>
      </c>
      <c r="M9" s="62">
        <f>Data!I2</f>
        <v>44691</v>
      </c>
      <c r="N9" s="62">
        <f>Data!J2</f>
        <v>44691</v>
      </c>
      <c r="O9" s="62">
        <f>Data!K2</f>
        <v>44691</v>
      </c>
      <c r="P9" s="62">
        <f>Data!L2</f>
        <v>44692</v>
      </c>
      <c r="Q9" s="62">
        <f>Data!M2</f>
        <v>44692</v>
      </c>
      <c r="R9" s="62">
        <f>Data!N2</f>
        <v>44692</v>
      </c>
      <c r="S9" s="62">
        <f>Data!O2</f>
        <v>44692</v>
      </c>
      <c r="T9" s="62">
        <f>Data!P2</f>
        <v>44692</v>
      </c>
      <c r="U9" s="62">
        <f>Data!Q2</f>
        <v>44693</v>
      </c>
      <c r="V9" s="62">
        <f>Data!R2</f>
        <v>44693</v>
      </c>
      <c r="W9" s="62">
        <f>Data!S2</f>
        <v>44693</v>
      </c>
      <c r="X9" s="62">
        <f>Data!T2</f>
        <v>44693</v>
      </c>
      <c r="Y9" s="62">
        <f>Data!U2</f>
        <v>44693</v>
      </c>
      <c r="Z9" s="62">
        <f>Data!V2</f>
        <v>44694</v>
      </c>
      <c r="AA9" s="62">
        <f>Data!W2</f>
        <v>44694</v>
      </c>
      <c r="AB9" s="62">
        <f>Data!X2</f>
        <v>44694</v>
      </c>
      <c r="AC9" s="62">
        <f>Data!Y2</f>
        <v>44697</v>
      </c>
      <c r="AD9" s="62">
        <f>Data!Z2</f>
        <v>44697</v>
      </c>
      <c r="AE9" s="62">
        <f>Data!AA2</f>
        <v>44697</v>
      </c>
      <c r="AF9" s="62">
        <f>Data!AB2</f>
        <v>44698</v>
      </c>
      <c r="AG9" s="62">
        <f>Data!AC2</f>
        <v>44698</v>
      </c>
      <c r="AH9" s="62">
        <f>Data!AD2</f>
        <v>44698</v>
      </c>
      <c r="AI9" s="62">
        <f>Data!AE2</f>
        <v>44699</v>
      </c>
      <c r="AJ9" s="62">
        <f>Data!AF2</f>
        <v>44699</v>
      </c>
      <c r="AK9" s="62">
        <f>Data!AG2</f>
        <v>44699</v>
      </c>
      <c r="AL9" s="62">
        <f>Data!AH2</f>
        <v>44699</v>
      </c>
      <c r="AM9" s="62">
        <f>Data!AI2</f>
        <v>44700</v>
      </c>
      <c r="AN9" s="62">
        <f>Data!AJ2</f>
        <v>44700</v>
      </c>
      <c r="AO9" s="62">
        <f>Data!AK2</f>
        <v>44700</v>
      </c>
      <c r="AP9" s="62">
        <f>Data!AL2</f>
        <v>44700</v>
      </c>
      <c r="AQ9" s="62">
        <f>Data!AM2</f>
        <v>44701</v>
      </c>
      <c r="AR9" s="62">
        <f>Data!AN2</f>
        <v>44701</v>
      </c>
      <c r="AS9" s="62">
        <f>Data!AO2</f>
        <v>44701</v>
      </c>
      <c r="AT9" s="62">
        <f>Data!AP2</f>
        <v>44703</v>
      </c>
      <c r="AU9" s="62">
        <f>Data!AQ2</f>
        <v>44703</v>
      </c>
      <c r="AV9" s="62">
        <f>Data!AR2</f>
        <v>44703</v>
      </c>
      <c r="AW9" s="62">
        <f>Data!AS2</f>
        <v>44703</v>
      </c>
      <c r="AX9" s="62">
        <f>Data!AT2</f>
        <v>44703</v>
      </c>
      <c r="AY9" s="62">
        <f>Data!AU2</f>
        <v>44704</v>
      </c>
      <c r="AZ9" s="62">
        <f>Data!AV2</f>
        <v>44704</v>
      </c>
      <c r="BA9" s="62">
        <f>Data!AW2</f>
        <v>44704</v>
      </c>
      <c r="BB9" s="62">
        <f>Data!AX2</f>
        <v>44704</v>
      </c>
      <c r="BC9" s="62">
        <f>Data!AY2</f>
        <v>44705</v>
      </c>
      <c r="BD9" s="62">
        <f>Data!AZ2</f>
        <v>44705</v>
      </c>
      <c r="BE9" s="62">
        <f>Data!BA2</f>
        <v>44705</v>
      </c>
      <c r="BF9" s="62">
        <f>Data!BB2</f>
        <v>44705</v>
      </c>
      <c r="BG9" s="62">
        <f>Data!BC2</f>
        <v>44706</v>
      </c>
      <c r="BH9" s="62">
        <f>Data!BD2</f>
        <v>44706</v>
      </c>
      <c r="BI9" s="62">
        <f>Data!BE2</f>
        <v>44706</v>
      </c>
      <c r="BJ9" s="62">
        <f>Data!BF2</f>
        <v>44706</v>
      </c>
      <c r="BK9" s="62">
        <f>Data!BG2</f>
        <v>44707</v>
      </c>
      <c r="BL9" s="62">
        <f>Data!BH2</f>
        <v>44707</v>
      </c>
      <c r="BM9" s="62">
        <f>Data!BI2</f>
        <v>44707</v>
      </c>
      <c r="BN9" s="62">
        <f>Data!BJ2</f>
        <v>44707</v>
      </c>
      <c r="BO9" s="62">
        <f>Data!BK2</f>
        <v>44708</v>
      </c>
      <c r="BP9" s="62">
        <f>Data!BL2</f>
        <v>44708</v>
      </c>
      <c r="BQ9" s="62">
        <f>Data!BM2</f>
        <v>44709</v>
      </c>
      <c r="BR9" s="62">
        <f>Data!BN2</f>
        <v>44710</v>
      </c>
      <c r="BS9" s="62">
        <f>Data!BO2</f>
        <v>44710</v>
      </c>
      <c r="BT9" s="62">
        <f>Data!BP2</f>
        <v>44710</v>
      </c>
      <c r="BU9" s="62">
        <f>Data!BQ2</f>
        <v>44711</v>
      </c>
      <c r="BV9" s="62">
        <f>Data!BR2</f>
        <v>44711</v>
      </c>
      <c r="BW9" s="62">
        <f>Data!BS2</f>
        <v>44711</v>
      </c>
      <c r="BX9" s="62">
        <f>Data!BT2</f>
        <v>44711</v>
      </c>
      <c r="BY9" s="62">
        <f>Data!BU2</f>
        <v>44711</v>
      </c>
      <c r="BZ9" s="62">
        <f>Data!BV2</f>
        <v>44712</v>
      </c>
      <c r="CA9" s="62">
        <f>Data!BW2</f>
        <v>44712</v>
      </c>
      <c r="CB9" s="62">
        <f>Data!BX2</f>
        <v>44712</v>
      </c>
      <c r="CC9" s="62">
        <f>Data!BY2</f>
        <v>44713</v>
      </c>
      <c r="CD9" s="62">
        <f>Data!BZ2</f>
        <v>44713</v>
      </c>
      <c r="CE9" s="62">
        <f>Data!CA2</f>
        <v>44713</v>
      </c>
      <c r="CF9" s="62">
        <f>Data!CB2</f>
        <v>44713</v>
      </c>
      <c r="CG9" s="62">
        <f>Data!CC2</f>
        <v>44713</v>
      </c>
      <c r="CH9" s="62">
        <f>Data!CD2</f>
        <v>44714</v>
      </c>
      <c r="CI9" s="62">
        <f>Data!CE2</f>
        <v>44714</v>
      </c>
      <c r="CJ9" s="62">
        <f>Data!CF2</f>
        <v>44714</v>
      </c>
      <c r="CK9" s="62">
        <f>Data!CG2</f>
        <v>44714</v>
      </c>
      <c r="CL9" s="62">
        <f>Data!CH2</f>
        <v>44714</v>
      </c>
      <c r="CM9" s="62">
        <f>Data!CI2</f>
        <v>44714</v>
      </c>
      <c r="CN9" s="62">
        <f>Data!CJ2</f>
        <v>44718</v>
      </c>
      <c r="CO9" s="62">
        <f>Data!CK2</f>
        <v>44718</v>
      </c>
      <c r="CP9" s="62">
        <f>Data!CL2</f>
        <v>44718</v>
      </c>
      <c r="CQ9" s="62">
        <f>Data!CM2</f>
        <v>44719</v>
      </c>
      <c r="CR9" s="62">
        <f>Data!CN2</f>
        <v>44719</v>
      </c>
      <c r="CS9" s="62">
        <f>Data!CO2</f>
        <v>44719</v>
      </c>
      <c r="CT9" s="62">
        <f>Data!CP2</f>
        <v>44719</v>
      </c>
      <c r="CU9" s="62">
        <f>Data!CQ2</f>
        <v>44720</v>
      </c>
      <c r="CV9" s="62">
        <f>Data!CR2</f>
        <v>44720</v>
      </c>
      <c r="CW9" s="62">
        <f>Data!CS2</f>
        <v>44720</v>
      </c>
      <c r="CX9" s="62">
        <f>Data!CT2</f>
        <v>44720</v>
      </c>
      <c r="CY9" s="62">
        <f>Data!CU2</f>
        <v>0</v>
      </c>
      <c r="CZ9" s="62">
        <f>Data!CV2</f>
        <v>0</v>
      </c>
      <c r="DA9" s="62">
        <f>Data!CW2</f>
        <v>0</v>
      </c>
      <c r="DB9" s="62">
        <f>Data!CX2</f>
        <v>0</v>
      </c>
      <c r="DC9" s="62">
        <f>Data!CY2</f>
        <v>0</v>
      </c>
      <c r="DD9" s="62">
        <f>Data!CZ2</f>
        <v>0</v>
      </c>
      <c r="DE9" s="62">
        <f>Data!DA2</f>
        <v>0</v>
      </c>
      <c r="DF9" s="62">
        <f>Data!DB2</f>
        <v>0</v>
      </c>
      <c r="DG9" s="62">
        <f>Data!DC2</f>
        <v>0</v>
      </c>
      <c r="DH9" s="62">
        <f>Data!DD2</f>
        <v>0</v>
      </c>
      <c r="DI9" s="62">
        <f>Data!DE2</f>
        <v>0</v>
      </c>
      <c r="DJ9" s="62">
        <f>Data!DF2</f>
        <v>0</v>
      </c>
      <c r="DK9" s="62">
        <f>Data!DG2</f>
        <v>0</v>
      </c>
      <c r="DL9" s="62">
        <f>Data!DH2</f>
        <v>0</v>
      </c>
      <c r="DM9" s="62">
        <f>Data!DI2</f>
        <v>0</v>
      </c>
      <c r="DN9" s="62">
        <f>Data!DJ2</f>
        <v>0</v>
      </c>
      <c r="DO9" s="62">
        <f>Data!DK2</f>
        <v>0</v>
      </c>
      <c r="DP9" s="62">
        <f>Data!DL2</f>
        <v>0</v>
      </c>
      <c r="DQ9" s="62">
        <f>Data!DM2</f>
        <v>0</v>
      </c>
      <c r="DR9" s="62">
        <f>Data!DN2</f>
        <v>0</v>
      </c>
      <c r="DS9" s="62">
        <f>Data!DO2</f>
        <v>0</v>
      </c>
      <c r="DT9" s="62">
        <f>Data!DP2</f>
        <v>0</v>
      </c>
      <c r="DU9" s="62">
        <f>Data!DQ2</f>
        <v>0</v>
      </c>
      <c r="DV9" s="62">
        <f>Data!DR2</f>
        <v>0</v>
      </c>
      <c r="DW9" s="62">
        <f>Data!DS2</f>
        <v>0</v>
      </c>
      <c r="DX9" s="62">
        <f>Data!DT2</f>
        <v>0</v>
      </c>
      <c r="DY9" s="62">
        <f>Data!DU2</f>
        <v>0</v>
      </c>
      <c r="DZ9" s="62">
        <f>Data!DV2</f>
        <v>0</v>
      </c>
      <c r="EA9" s="62">
        <f>Data!DW2</f>
        <v>0</v>
      </c>
      <c r="EB9" s="62">
        <f>Data!DX2</f>
        <v>0</v>
      </c>
      <c r="EC9" s="62">
        <f>Data!DY2</f>
        <v>0</v>
      </c>
      <c r="ED9" s="62">
        <f>Data!DZ2</f>
        <v>0</v>
      </c>
      <c r="EE9" s="62">
        <f>Data!EA2</f>
        <v>0</v>
      </c>
      <c r="EF9" s="62">
        <f>Data!EB2</f>
        <v>0</v>
      </c>
      <c r="EG9" s="62">
        <f>Data!EC2</f>
        <v>0</v>
      </c>
      <c r="EH9" s="62">
        <f>Data!ED2</f>
        <v>0</v>
      </c>
      <c r="EI9" s="62">
        <f>Data!EE2</f>
        <v>0</v>
      </c>
      <c r="EJ9" s="62">
        <f>Data!EF2</f>
        <v>0</v>
      </c>
      <c r="EK9" s="62">
        <f>Data!EG2</f>
        <v>0</v>
      </c>
      <c r="EL9" s="62">
        <f>Data!EH2</f>
        <v>0</v>
      </c>
      <c r="EM9" s="62">
        <f>Data!EI2</f>
        <v>0</v>
      </c>
      <c r="EN9" s="62">
        <f>Data!EJ2</f>
        <v>0</v>
      </c>
      <c r="EO9" s="62">
        <f>Data!EK2</f>
        <v>0</v>
      </c>
      <c r="EP9" s="62">
        <f>Data!EL2</f>
        <v>0</v>
      </c>
      <c r="EQ9" s="62">
        <f>Data!EM2</f>
        <v>0</v>
      </c>
      <c r="ER9" s="62">
        <f>Data!EN2</f>
        <v>0</v>
      </c>
      <c r="ES9" s="62">
        <f>Data!EO2</f>
        <v>0</v>
      </c>
      <c r="ET9" s="62">
        <f>Data!EP2</f>
        <v>0</v>
      </c>
      <c r="EU9" s="62">
        <f>Data!EQ2</f>
        <v>0</v>
      </c>
      <c r="EV9" s="62">
        <f>Data!ER2</f>
        <v>0</v>
      </c>
      <c r="EW9" s="62">
        <f>Data!ES2</f>
        <v>0</v>
      </c>
      <c r="EX9" s="62">
        <f>Data!ET2</f>
        <v>0</v>
      </c>
      <c r="EY9" s="62">
        <f>Data!EU2</f>
        <v>0</v>
      </c>
      <c r="EZ9" s="62">
        <f>Data!EV2</f>
        <v>0</v>
      </c>
      <c r="FA9" s="62">
        <f>Data!EW2</f>
        <v>0</v>
      </c>
      <c r="FB9" s="62">
        <f>Data!EX2</f>
        <v>0</v>
      </c>
      <c r="FC9" s="62">
        <f>Data!EY2</f>
        <v>0</v>
      </c>
      <c r="FD9" s="62">
        <f>Data!EZ2</f>
        <v>0</v>
      </c>
      <c r="FE9" s="62">
        <f>Data!FA2</f>
        <v>0</v>
      </c>
      <c r="FF9" s="62">
        <f>Data!FB2</f>
        <v>0</v>
      </c>
      <c r="FG9" s="62">
        <f>Data!FC2</f>
        <v>0</v>
      </c>
      <c r="FH9" s="62">
        <f>Data!FD2</f>
        <v>0</v>
      </c>
      <c r="FI9" s="62">
        <f>Data!FE2</f>
        <v>0</v>
      </c>
      <c r="FJ9" s="62">
        <f>Data!FF2</f>
        <v>0</v>
      </c>
      <c r="FK9" s="62">
        <f>Data!FG2</f>
        <v>0</v>
      </c>
      <c r="FL9" s="62">
        <f>Data!FH2</f>
        <v>0</v>
      </c>
      <c r="FM9" s="62">
        <f>Data!FI2</f>
        <v>0</v>
      </c>
      <c r="FN9" s="62">
        <f>Data!FJ2</f>
        <v>0</v>
      </c>
      <c r="FO9" s="62">
        <f>Data!FK2</f>
        <v>0</v>
      </c>
      <c r="FP9" s="62">
        <f>Data!FL2</f>
        <v>0</v>
      </c>
      <c r="FQ9" s="62">
        <f>Data!FM2</f>
        <v>0</v>
      </c>
      <c r="FR9" s="62">
        <f>Data!FN2</f>
        <v>0</v>
      </c>
      <c r="FS9" s="62">
        <f>Data!FO2</f>
        <v>0</v>
      </c>
      <c r="FT9" s="36"/>
      <c r="FU9" s="36"/>
      <c r="FV9" s="36"/>
      <c r="FW9" s="36"/>
      <c r="FX9" s="36"/>
      <c r="FY9" s="36"/>
      <c r="FZ9" s="36"/>
      <c r="GA9" s="36"/>
      <c r="GB9" s="36"/>
      <c r="GC9" s="36"/>
      <c r="GD9" s="36"/>
      <c r="GE9" s="36"/>
      <c r="GF9" s="36"/>
      <c r="GG9" s="36"/>
      <c r="GH9" s="36"/>
      <c r="GI9" s="36"/>
      <c r="GJ9" s="36"/>
      <c r="GK9" s="36"/>
      <c r="GL9" s="36"/>
      <c r="GM9" s="36"/>
      <c r="GN9" s="36"/>
      <c r="GO9" s="36"/>
      <c r="GP9" s="36"/>
      <c r="GQ9" s="36"/>
      <c r="GR9" s="36"/>
      <c r="GS9" s="36"/>
      <c r="GT9" s="36"/>
      <c r="GU9" s="36"/>
      <c r="GV9" s="36"/>
      <c r="GW9" s="36"/>
      <c r="GX9" s="36"/>
      <c r="GY9" s="36"/>
      <c r="GZ9" s="36"/>
      <c r="HA9" s="36"/>
      <c r="HB9" s="36"/>
      <c r="HC9" s="36"/>
      <c r="HD9" s="36"/>
      <c r="HE9" s="36"/>
      <c r="HF9" s="36"/>
      <c r="HG9" s="36"/>
      <c r="HH9" s="36"/>
      <c r="HI9" s="36"/>
      <c r="HJ9" s="36"/>
      <c r="HK9" s="36"/>
      <c r="HL9" s="36"/>
      <c r="HM9" s="36"/>
      <c r="HN9" s="36"/>
      <c r="HO9" s="36"/>
      <c r="HP9" s="36"/>
      <c r="HQ9" s="36"/>
      <c r="HR9" s="36"/>
      <c r="HS9" s="36"/>
      <c r="HT9" s="36"/>
      <c r="HU9" s="36"/>
      <c r="HV9" s="36"/>
      <c r="HW9" s="36"/>
      <c r="HX9" s="36"/>
      <c r="HY9" s="36"/>
      <c r="HZ9" s="36"/>
      <c r="IA9" s="36"/>
      <c r="IB9" s="36"/>
      <c r="IC9" s="36"/>
      <c r="ID9" s="36"/>
      <c r="IE9" s="36"/>
      <c r="IF9" s="36"/>
      <c r="IG9" s="36"/>
      <c r="IH9" s="36"/>
      <c r="II9" s="36"/>
      <c r="IJ9" s="36"/>
      <c r="IK9" s="36"/>
      <c r="IL9" s="36"/>
      <c r="IM9" s="36"/>
      <c r="IN9" s="36"/>
      <c r="IO9" s="36"/>
      <c r="IP9" s="36"/>
      <c r="IQ9" s="36"/>
      <c r="IR9" s="36"/>
      <c r="IS9" s="36"/>
      <c r="IT9" s="36"/>
      <c r="IU9" s="36"/>
      <c r="IV9" s="36"/>
      <c r="IW9" s="36"/>
      <c r="IX9" s="36"/>
      <c r="IY9" s="36"/>
      <c r="IZ9" s="36"/>
      <c r="JA9" s="36"/>
      <c r="JB9" s="36"/>
      <c r="JC9" s="36"/>
      <c r="JD9" s="36"/>
      <c r="JE9" s="36"/>
      <c r="JF9" s="36"/>
      <c r="JG9" s="36"/>
      <c r="JH9" s="36"/>
      <c r="JI9" s="36"/>
      <c r="JJ9" s="36"/>
      <c r="JK9" s="36"/>
      <c r="JL9" s="36"/>
      <c r="JM9" s="36"/>
      <c r="JN9" s="36"/>
      <c r="JO9" s="36"/>
      <c r="JP9" s="36"/>
      <c r="JQ9" s="36"/>
    </row>
    <row r="10" spans="1:277" ht="15.75">
      <c r="A10" s="37"/>
      <c r="B10" s="70" t="s">
        <v>121</v>
      </c>
      <c r="C10" s="71"/>
      <c r="D10" s="71"/>
      <c r="E10" s="71"/>
      <c r="F10" s="71"/>
      <c r="G10" s="72"/>
      <c r="H10" s="63" t="str">
        <f>Data!D3</f>
        <v>220508-2</v>
      </c>
      <c r="I10" s="63" t="str">
        <f>Data!E3</f>
        <v>220507-106</v>
      </c>
      <c r="J10" s="63" t="str">
        <f>Data!F3</f>
        <v>220507-105</v>
      </c>
      <c r="K10" s="63" t="str">
        <f>Data!G3</f>
        <v>220509-3</v>
      </c>
      <c r="L10" s="63" t="str">
        <f>Data!H3</f>
        <v>220509-46</v>
      </c>
      <c r="M10" s="63" t="str">
        <f>Data!I3</f>
        <v>220509-49</v>
      </c>
      <c r="N10" s="63" t="str">
        <f>Data!J3</f>
        <v>220510-15</v>
      </c>
      <c r="O10" s="63" t="str">
        <f>Data!K3</f>
        <v>220509-83</v>
      </c>
      <c r="P10" s="63" t="str">
        <f>Data!L3</f>
        <v>220510-134</v>
      </c>
      <c r="Q10" s="63" t="str">
        <f>Data!M3</f>
        <v>220510-53</v>
      </c>
      <c r="R10" s="63" t="str">
        <f>Data!N3</f>
        <v>220510-185</v>
      </c>
      <c r="S10" s="63" t="str">
        <f>Data!O3</f>
        <v>220510-118</v>
      </c>
      <c r="T10" s="63" t="str">
        <f>Data!P3</f>
        <v>220511-18</v>
      </c>
      <c r="U10" s="63" t="str">
        <f>Data!Q3</f>
        <v>220510-191</v>
      </c>
      <c r="V10" s="63" t="str">
        <f>Data!R3</f>
        <v>220511-82</v>
      </c>
      <c r="W10" s="63" t="str">
        <f>Data!S3</f>
        <v>220511-137</v>
      </c>
      <c r="X10" s="63" t="str">
        <f>Data!T3</f>
        <v>220512-34</v>
      </c>
      <c r="Y10" s="63" t="str">
        <f>Data!U3</f>
        <v>220512-88</v>
      </c>
      <c r="Z10" s="63" t="str">
        <f>Data!V3</f>
        <v>220512-149</v>
      </c>
      <c r="AA10" s="63" t="str">
        <f>Data!W3</f>
        <v>220512-151</v>
      </c>
      <c r="AB10" s="63" t="str">
        <f>Data!X3</f>
        <v>220512-153</v>
      </c>
      <c r="AC10" s="63" t="str">
        <f>Data!Y3</f>
        <v>220515-20</v>
      </c>
      <c r="AD10" s="63" t="str">
        <f>Data!Z3</f>
        <v>220515-21</v>
      </c>
      <c r="AE10" s="63" t="str">
        <f>Data!AA3</f>
        <v>220515-23</v>
      </c>
      <c r="AF10" s="63" t="str">
        <f>Data!AB3</f>
        <v>220516-125</v>
      </c>
      <c r="AG10" s="63" t="str">
        <f>Data!AC3</f>
        <v>220516-186</v>
      </c>
      <c r="AH10" s="63" t="str">
        <f>Data!AD3</f>
        <v>220517-36</v>
      </c>
      <c r="AI10" s="63" t="str">
        <f>Data!AE3</f>
        <v>220517-64</v>
      </c>
      <c r="AJ10" s="63" t="str">
        <f>Data!AF3</f>
        <v>220517-99</v>
      </c>
      <c r="AK10" s="63" t="str">
        <f>Data!AG3</f>
        <v>0517-180</v>
      </c>
      <c r="AL10" s="63" t="str">
        <f>Data!AH3</f>
        <v>0518-77</v>
      </c>
      <c r="AM10" s="63" t="str">
        <f>Data!AI3</f>
        <v>0518-121</v>
      </c>
      <c r="AN10" s="63" t="str">
        <f>Data!AJ3</f>
        <v>0518-157</v>
      </c>
      <c r="AO10" s="63" t="str">
        <f>Data!AK3</f>
        <v>0519-62</v>
      </c>
      <c r="AP10" s="63" t="str">
        <f>Data!AL3</f>
        <v>0518-161</v>
      </c>
      <c r="AQ10" s="63" t="str">
        <f>Data!AM3</f>
        <v>0519-171</v>
      </c>
      <c r="AR10" s="63" t="str">
        <f>Data!AN3</f>
        <v>0520-85</v>
      </c>
      <c r="AS10" s="63" t="str">
        <f>Data!AO3</f>
        <v>0520-103</v>
      </c>
      <c r="AT10" s="63" t="str">
        <f>Data!AP3</f>
        <v>0521-26</v>
      </c>
      <c r="AU10" s="63" t="str">
        <f>Data!AQ3</f>
        <v>0521-1</v>
      </c>
      <c r="AV10" s="63" t="str">
        <f>Data!AR3</f>
        <v>0521-3</v>
      </c>
      <c r="AW10" s="63" t="str">
        <f>Data!AS3</f>
        <v>0521-2</v>
      </c>
      <c r="AX10" s="63" t="str">
        <f>Data!AT3</f>
        <v>0521-4</v>
      </c>
      <c r="AY10" s="63" t="str">
        <f>Data!AU3</f>
        <v>0521-28</v>
      </c>
      <c r="AZ10" s="63" t="str">
        <f>Data!AV3</f>
        <v>0522-2</v>
      </c>
      <c r="BA10" s="63" t="str">
        <f>Data!AW3</f>
        <v>0522-3</v>
      </c>
      <c r="BB10" s="63" t="str">
        <f>Data!AX3</f>
        <v>0522-4</v>
      </c>
      <c r="BC10" s="63" t="str">
        <f>Data!AY3</f>
        <v>0523-104</v>
      </c>
      <c r="BD10" s="63" t="str">
        <f>Data!AZ3</f>
        <v>0523-56</v>
      </c>
      <c r="BE10" s="63" t="str">
        <f>Data!BA3</f>
        <v>0523-182</v>
      </c>
      <c r="BF10" s="63" t="str">
        <f>Data!BB3</f>
        <v>0523-186</v>
      </c>
      <c r="BG10" s="63" t="str">
        <f>Data!BC3</f>
        <v>0524-40</v>
      </c>
      <c r="BH10" s="63" t="str">
        <f>Data!BD3</f>
        <v>0524-121</v>
      </c>
      <c r="BI10" s="63" t="str">
        <f>Data!BE3</f>
        <v>0524-143</v>
      </c>
      <c r="BJ10" s="63" t="str">
        <f>Data!BF3</f>
        <v>0525-57</v>
      </c>
      <c r="BK10" s="63" t="str">
        <f>Data!BG3</f>
        <v>0525-57</v>
      </c>
      <c r="BL10" s="63" t="str">
        <f>Data!BH3</f>
        <v>0524-142</v>
      </c>
      <c r="BM10" s="63" t="str">
        <f>Data!BI3</f>
        <v>0525-135</v>
      </c>
      <c r="BN10" s="63" t="str">
        <f>Data!BJ3</f>
        <v>0525-182</v>
      </c>
      <c r="BO10" s="63" t="str">
        <f>Data!BK3</f>
        <v>0526-159</v>
      </c>
      <c r="BP10" s="63" t="str">
        <f>Data!BL3</f>
        <v>0527-105</v>
      </c>
      <c r="BQ10" s="63" t="str">
        <f>Data!BM3</f>
        <v>0528-1</v>
      </c>
      <c r="BR10" s="63" t="str">
        <f>Data!BN3</f>
        <v>0528-4</v>
      </c>
      <c r="BS10" s="63" t="str">
        <f>Data!BO3</f>
        <v>0528-2</v>
      </c>
      <c r="BT10" s="63" t="str">
        <f>Data!BP3</f>
        <v>0528-3</v>
      </c>
      <c r="BU10" s="63" t="str">
        <f>Data!BQ3</f>
        <v>0528-5</v>
      </c>
      <c r="BV10" s="63" t="str">
        <f>Data!BR3</f>
        <v>0528-6</v>
      </c>
      <c r="BW10" s="63" t="str">
        <f>Data!BS3</f>
        <v>0530-13</v>
      </c>
      <c r="BX10" s="63" t="str">
        <f>Data!BT3</f>
        <v>0530-8</v>
      </c>
      <c r="BY10" s="63" t="str">
        <f>Data!BU3</f>
        <v>0530-14</v>
      </c>
      <c r="BZ10" s="63" t="str">
        <f>Data!BV3</f>
        <v>0530-15</v>
      </c>
      <c r="CA10" s="63" t="str">
        <f>Data!BW3</f>
        <v>0531-14</v>
      </c>
      <c r="CB10" s="63" t="str">
        <f>Data!BX3</f>
        <v>0531-98</v>
      </c>
      <c r="CC10" s="63" t="str">
        <f>Data!BY3</f>
        <v>0531-14</v>
      </c>
      <c r="CD10" s="63" t="str">
        <f>Data!BZ3</f>
        <v>0531-98</v>
      </c>
      <c r="CE10" s="63" t="str">
        <f>Data!CA3</f>
        <v>0531-61</v>
      </c>
      <c r="CF10" s="63" t="str">
        <f>Data!CB3</f>
        <v>0531-127</v>
      </c>
      <c r="CG10" s="63" t="str">
        <f>Data!CC3</f>
        <v>0531-138</v>
      </c>
      <c r="CH10" s="63" t="str">
        <f>Data!CD3</f>
        <v>0531-150</v>
      </c>
      <c r="CI10" s="63" t="str">
        <f>Data!CE3</f>
        <v>0601-135</v>
      </c>
      <c r="CJ10" s="63" t="str">
        <f>Data!CF3</f>
        <v>0531-131</v>
      </c>
      <c r="CK10" s="63" t="str">
        <f>Data!CG3</f>
        <v>0602-1</v>
      </c>
      <c r="CL10" s="63">
        <f>Data!CH4</f>
        <v>0.92300000000000004</v>
      </c>
      <c r="CM10" s="63" t="str">
        <f>Data!CI3</f>
        <v>0602-93</v>
      </c>
      <c r="CN10" s="63" t="str">
        <f>Data!CJ3</f>
        <v>0606-9</v>
      </c>
      <c r="CO10" s="63" t="str">
        <f>Data!CK3</f>
        <v>0605-10</v>
      </c>
      <c r="CP10" s="63" t="str">
        <f>Data!CL3</f>
        <v>0605-8</v>
      </c>
      <c r="CQ10" s="63" t="str">
        <f>Data!CM3</f>
        <v>0605-1</v>
      </c>
      <c r="CR10" s="63" t="str">
        <f>Data!CN3</f>
        <v>0606-27</v>
      </c>
      <c r="CS10" s="63" t="str">
        <f>Data!CO3</f>
        <v>0606-03</v>
      </c>
      <c r="CT10" s="63" t="str">
        <f>Data!CP3</f>
        <v>0606-107</v>
      </c>
      <c r="CU10" s="63" t="str">
        <f>Data!CQ3</f>
        <v>0606-160</v>
      </c>
      <c r="CV10" s="63" t="str">
        <f>Data!CR3</f>
        <v>0607-64</v>
      </c>
      <c r="CW10" s="63" t="str">
        <f>Data!CS3</f>
        <v>0607-150</v>
      </c>
      <c r="CX10" s="63" t="str">
        <f>Data!CT3</f>
        <v>0608-123</v>
      </c>
      <c r="CY10" s="63">
        <f>Data!CU3</f>
        <v>0</v>
      </c>
      <c r="CZ10" s="63">
        <f>Data!CV3</f>
        <v>0</v>
      </c>
      <c r="DA10" s="63">
        <f>Data!CW3</f>
        <v>0</v>
      </c>
      <c r="DB10" s="63">
        <f>Data!CX3</f>
        <v>0</v>
      </c>
      <c r="DC10" s="63">
        <f>Data!CY3</f>
        <v>0</v>
      </c>
      <c r="DD10" s="63">
        <f>Data!CZ3</f>
        <v>0</v>
      </c>
      <c r="DE10" s="63">
        <f>Data!DA3</f>
        <v>0</v>
      </c>
      <c r="DF10" s="63">
        <f>Data!DB3</f>
        <v>0</v>
      </c>
      <c r="DG10" s="63">
        <f>Data!DC3</f>
        <v>0</v>
      </c>
      <c r="DH10" s="63">
        <f>Data!DD3</f>
        <v>0</v>
      </c>
      <c r="DI10" s="63">
        <f>Data!DE3</f>
        <v>0</v>
      </c>
      <c r="DJ10" s="63">
        <f>Data!DF3</f>
        <v>0</v>
      </c>
      <c r="DK10" s="63">
        <f>Data!DG3</f>
        <v>0</v>
      </c>
      <c r="DL10" s="63">
        <f>Data!DH3</f>
        <v>0</v>
      </c>
      <c r="DM10" s="63">
        <f>Data!DI3</f>
        <v>0</v>
      </c>
      <c r="DN10" s="63">
        <f>Data!DJ3</f>
        <v>0</v>
      </c>
      <c r="DO10" s="63">
        <f>Data!DK3</f>
        <v>0</v>
      </c>
      <c r="DP10" s="63">
        <f>Data!DL3</f>
        <v>0</v>
      </c>
      <c r="DQ10" s="63">
        <f>Data!DM3</f>
        <v>0</v>
      </c>
      <c r="DR10" s="63">
        <f>Data!DN3</f>
        <v>0</v>
      </c>
      <c r="DS10" s="63">
        <f>Data!DO3</f>
        <v>0</v>
      </c>
      <c r="DT10" s="63">
        <f>Data!DP3</f>
        <v>0</v>
      </c>
      <c r="DU10" s="63">
        <f>Data!DQ3</f>
        <v>0</v>
      </c>
      <c r="DV10" s="63">
        <f>Data!DR3</f>
        <v>0</v>
      </c>
      <c r="DW10" s="63">
        <f>Data!DS3</f>
        <v>0</v>
      </c>
      <c r="DX10" s="63">
        <f>Data!DT3</f>
        <v>0</v>
      </c>
      <c r="DY10" s="63">
        <f>Data!DU3</f>
        <v>0</v>
      </c>
      <c r="DZ10" s="63">
        <f>Data!DV3</f>
        <v>0</v>
      </c>
      <c r="EA10" s="63">
        <f>Data!DW3</f>
        <v>0</v>
      </c>
      <c r="EB10" s="63">
        <f>Data!DX3</f>
        <v>0</v>
      </c>
      <c r="EC10" s="63">
        <f>Data!DY3</f>
        <v>0</v>
      </c>
      <c r="ED10" s="63">
        <f>Data!DZ3</f>
        <v>0</v>
      </c>
      <c r="EE10" s="63">
        <f>Data!EA3</f>
        <v>0</v>
      </c>
      <c r="EF10" s="63">
        <f>Data!EB3</f>
        <v>0</v>
      </c>
      <c r="EG10" s="63">
        <f>Data!EC3</f>
        <v>0</v>
      </c>
      <c r="EH10" s="63">
        <f>Data!ED3</f>
        <v>0</v>
      </c>
      <c r="EI10" s="63">
        <f>Data!EE3</f>
        <v>0</v>
      </c>
      <c r="EJ10" s="63">
        <f>Data!EF3</f>
        <v>0</v>
      </c>
      <c r="EK10" s="63">
        <f>Data!EG3</f>
        <v>0</v>
      </c>
      <c r="EL10" s="63">
        <f>Data!EH3</f>
        <v>0</v>
      </c>
      <c r="EM10" s="63">
        <f>Data!EI3</f>
        <v>0</v>
      </c>
      <c r="EN10" s="63">
        <f>Data!EJ3</f>
        <v>0</v>
      </c>
      <c r="EO10" s="63">
        <f>Data!EK3</f>
        <v>0</v>
      </c>
      <c r="EP10" s="63">
        <f>Data!EL3</f>
        <v>0</v>
      </c>
      <c r="EQ10" s="63">
        <f>Data!EM3</f>
        <v>0</v>
      </c>
      <c r="ER10" s="63">
        <f>Data!EN3</f>
        <v>0</v>
      </c>
      <c r="ES10" s="63">
        <f>Data!EO3</f>
        <v>0</v>
      </c>
      <c r="ET10" s="63">
        <f>Data!EP3</f>
        <v>0</v>
      </c>
      <c r="EU10" s="63">
        <f>Data!EQ3</f>
        <v>0</v>
      </c>
      <c r="EV10" s="63">
        <f>Data!ER3</f>
        <v>0</v>
      </c>
      <c r="EW10" s="63">
        <f>Data!ES3</f>
        <v>0</v>
      </c>
      <c r="EX10" s="63">
        <f>Data!ET3</f>
        <v>0</v>
      </c>
      <c r="EY10" s="63">
        <f>Data!EU3</f>
        <v>0</v>
      </c>
      <c r="EZ10" s="63">
        <f>Data!EV3</f>
        <v>0</v>
      </c>
      <c r="FA10" s="63">
        <f>Data!EW3</f>
        <v>0</v>
      </c>
      <c r="FB10" s="63">
        <f>Data!EX3</f>
        <v>0</v>
      </c>
      <c r="FC10" s="63">
        <f>Data!EY3</f>
        <v>0</v>
      </c>
      <c r="FD10" s="63">
        <f>Data!EZ3</f>
        <v>0</v>
      </c>
      <c r="FE10" s="63">
        <f>Data!FA3</f>
        <v>0</v>
      </c>
      <c r="FF10" s="63">
        <f>Data!FB3</f>
        <v>0</v>
      </c>
      <c r="FG10" s="63">
        <f>Data!FC3</f>
        <v>0</v>
      </c>
      <c r="FH10" s="63">
        <f>Data!FD3</f>
        <v>0</v>
      </c>
      <c r="FI10" s="63">
        <f>Data!FE3</f>
        <v>0</v>
      </c>
      <c r="FJ10" s="63">
        <f>Data!FF3</f>
        <v>0</v>
      </c>
      <c r="FK10" s="63">
        <f>Data!FG3</f>
        <v>0</v>
      </c>
      <c r="FL10" s="63">
        <f>Data!FH3</f>
        <v>0</v>
      </c>
      <c r="FM10" s="63">
        <f>Data!FI3</f>
        <v>0</v>
      </c>
      <c r="FN10" s="63">
        <f>Data!FJ3</f>
        <v>0</v>
      </c>
      <c r="FO10" s="63">
        <f>Data!FK3</f>
        <v>0</v>
      </c>
      <c r="FP10" s="63">
        <f>Data!FL3</f>
        <v>0</v>
      </c>
      <c r="FQ10" s="63">
        <f>Data!FM3</f>
        <v>0</v>
      </c>
      <c r="FR10" s="63">
        <f>Data!FN3</f>
        <v>0</v>
      </c>
      <c r="FS10" s="63">
        <f>Data!FO3</f>
        <v>0</v>
      </c>
      <c r="FT10" s="52"/>
      <c r="FU10" s="52"/>
      <c r="FV10" s="52"/>
      <c r="FW10" s="52"/>
      <c r="FX10" s="52"/>
      <c r="FY10" s="52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52"/>
      <c r="GX10" s="52"/>
      <c r="GY10" s="52"/>
      <c r="GZ10" s="52"/>
      <c r="HA10" s="52"/>
      <c r="HB10" s="52"/>
      <c r="HC10" s="52"/>
      <c r="HD10" s="52"/>
      <c r="HE10" s="52"/>
      <c r="HF10" s="52"/>
      <c r="HG10" s="52"/>
      <c r="HH10" s="52"/>
      <c r="HI10" s="52"/>
      <c r="HJ10" s="52"/>
      <c r="HK10" s="52"/>
      <c r="HL10" s="52"/>
      <c r="HM10" s="52"/>
      <c r="HN10" s="52"/>
      <c r="HO10" s="52"/>
      <c r="HP10" s="52"/>
      <c r="HQ10" s="52"/>
      <c r="HR10" s="52"/>
      <c r="HS10" s="52"/>
      <c r="HT10" s="52"/>
      <c r="HU10" s="52"/>
      <c r="HV10" s="52"/>
      <c r="HW10" s="52"/>
      <c r="HX10" s="52"/>
      <c r="HY10" s="52"/>
      <c r="HZ10" s="52"/>
      <c r="IA10" s="52"/>
      <c r="IB10" s="52"/>
      <c r="IC10" s="52"/>
      <c r="ID10" s="52"/>
      <c r="IE10" s="52"/>
      <c r="IF10" s="52"/>
      <c r="IG10" s="52"/>
      <c r="IH10" s="52"/>
      <c r="II10" s="52"/>
      <c r="IJ10" s="52"/>
      <c r="IK10" s="52"/>
      <c r="IL10" s="52"/>
      <c r="IM10" s="52"/>
      <c r="IN10" s="52"/>
      <c r="IO10" s="52"/>
      <c r="IP10" s="52"/>
      <c r="IQ10" s="52"/>
      <c r="IR10" s="52"/>
      <c r="IS10" s="52"/>
      <c r="IT10" s="52"/>
      <c r="IU10" s="52"/>
      <c r="IV10" s="52"/>
      <c r="IW10" s="52"/>
      <c r="IX10" s="52"/>
      <c r="IY10" s="52"/>
      <c r="IZ10" s="52"/>
      <c r="JA10" s="52"/>
      <c r="JB10" s="52"/>
      <c r="JC10" s="52"/>
      <c r="JD10" s="52"/>
      <c r="JE10" s="52"/>
      <c r="JF10" s="52"/>
      <c r="JG10" s="52"/>
      <c r="JH10" s="52"/>
      <c r="JI10" s="52"/>
      <c r="JJ10" s="52"/>
      <c r="JK10" s="52"/>
      <c r="JL10" s="52"/>
      <c r="JM10" s="52"/>
      <c r="JN10" s="52"/>
      <c r="JO10" s="52"/>
      <c r="JP10" s="52"/>
      <c r="JQ10" s="52"/>
    </row>
    <row r="11" spans="1:277" ht="15.75">
      <c r="A11" s="37" t="s">
        <v>95</v>
      </c>
      <c r="B11" s="38">
        <f>STDEV(H11:BJ11)</f>
        <v>0.1259991947537166</v>
      </c>
      <c r="C11" s="38">
        <f>AVERAGE(H11:BJ11)</f>
        <v>0.93914745454545501</v>
      </c>
      <c r="D11" s="38">
        <f>C11+3*B11</f>
        <v>1.3171450388066048</v>
      </c>
      <c r="E11" s="38">
        <f>C11+2*B11</f>
        <v>1.1911458440528881</v>
      </c>
      <c r="F11" s="38">
        <f>C11-2*B11</f>
        <v>0.68714906503802187</v>
      </c>
      <c r="G11" s="38">
        <f>C11-3*B11</f>
        <v>0.56114987028430519</v>
      </c>
      <c r="H11" s="40">
        <f>Data!D4</f>
        <v>1.0952999999999999</v>
      </c>
      <c r="I11" s="40">
        <f>Data!E4</f>
        <v>1.0271999999999999</v>
      </c>
      <c r="J11" s="40">
        <f>Data!F4</f>
        <v>1.0813999999999999</v>
      </c>
      <c r="K11" s="40">
        <f>Data!G4</f>
        <v>1.3431</v>
      </c>
      <c r="L11" s="40">
        <f>Data!H4</f>
        <v>0.91410000000000002</v>
      </c>
      <c r="M11" s="40">
        <f>Data!I4</f>
        <v>0.9264</v>
      </c>
      <c r="N11" s="40">
        <f>Data!J4</f>
        <v>0.8528</v>
      </c>
      <c r="O11" s="40">
        <f>Data!K4</f>
        <v>1.2813000000000001</v>
      </c>
      <c r="P11" s="40">
        <f>Data!L4</f>
        <v>0.95850000000000002</v>
      </c>
      <c r="Q11" s="40">
        <f>Data!M4</f>
        <v>0.82410000000000005</v>
      </c>
      <c r="R11" s="40">
        <f>Data!N4</f>
        <v>0.97089999999999999</v>
      </c>
      <c r="S11" s="40">
        <f>Data!O4</f>
        <v>0.83840000000000003</v>
      </c>
      <c r="T11" s="40">
        <f>Data!P4</f>
        <v>0.8276</v>
      </c>
      <c r="U11" s="40">
        <f>Data!Q4</f>
        <v>0.90139999999999998</v>
      </c>
      <c r="V11" s="40">
        <f>Data!R4</f>
        <v>0.73609999999999998</v>
      </c>
      <c r="W11" s="40">
        <f>Data!S4</f>
        <v>1.0155000000000001</v>
      </c>
      <c r="X11" s="40">
        <f>Data!T4</f>
        <v>1.0043</v>
      </c>
      <c r="Y11" s="40">
        <f>Data!U4</f>
        <v>0.9022</v>
      </c>
      <c r="Z11" s="40">
        <f>Data!V4</f>
        <v>1.1105</v>
      </c>
      <c r="AA11" s="40">
        <f>Data!W4</f>
        <v>0.95530000000000004</v>
      </c>
      <c r="AB11" s="40">
        <f>Data!X4</f>
        <v>0.97709999999999997</v>
      </c>
      <c r="AC11" s="40">
        <f>Data!Y4</f>
        <v>0.73070000000000002</v>
      </c>
      <c r="AD11" s="40">
        <f>Data!Z4</f>
        <v>1.0546</v>
      </c>
      <c r="AE11" s="40">
        <f>Data!AA4</f>
        <v>0.89770000000000005</v>
      </c>
      <c r="AF11" s="40">
        <f>Data!AB4</f>
        <v>0.96579999999999999</v>
      </c>
      <c r="AG11" s="40">
        <f>Data!AC4</f>
        <v>0.93010000000000004</v>
      </c>
      <c r="AH11" s="40">
        <f>Data!AD4</f>
        <v>0.91690000000000005</v>
      </c>
      <c r="AI11" s="40">
        <f>Data!AE4</f>
        <v>1.0243</v>
      </c>
      <c r="AJ11" s="40">
        <f>Data!AF4</f>
        <v>0.9617</v>
      </c>
      <c r="AK11" s="40">
        <f>Data!AG4</f>
        <v>0.87470000000000003</v>
      </c>
      <c r="AL11" s="40">
        <f>Data!AH4</f>
        <v>0.90490000000000004</v>
      </c>
      <c r="AM11" s="40">
        <f>Data!AI4</f>
        <v>0.91320000000000001</v>
      </c>
      <c r="AN11" s="40">
        <f>Data!AJ4</f>
        <v>0.82979999999999998</v>
      </c>
      <c r="AO11" s="40">
        <f>Data!AK4</f>
        <v>0.90480000000000005</v>
      </c>
      <c r="AP11" s="40">
        <f>Data!AL4</f>
        <v>1.1051</v>
      </c>
      <c r="AQ11" s="40">
        <f>Data!AM4</f>
        <v>0.91059999999999997</v>
      </c>
      <c r="AR11" s="40">
        <f>Data!AN4</f>
        <v>1.0404</v>
      </c>
      <c r="AS11" s="40">
        <f>Data!AO4</f>
        <v>0.86519999999999997</v>
      </c>
      <c r="AT11" s="40">
        <f>Data!AP4</f>
        <v>0.85470000000000002</v>
      </c>
      <c r="AU11" s="40">
        <f>Data!AQ4</f>
        <v>0.9012</v>
      </c>
      <c r="AV11" s="40">
        <f>Data!AR4</f>
        <v>0.80379999999999996</v>
      </c>
      <c r="AW11" s="40">
        <f>Data!AS4</f>
        <v>0.86450000000000005</v>
      </c>
      <c r="AX11" s="40">
        <f>Data!AT4</f>
        <v>0.64800000000000002</v>
      </c>
      <c r="AY11" s="40">
        <f>Data!AU4</f>
        <v>0.92110000000000003</v>
      </c>
      <c r="AZ11" s="40">
        <f>Data!AV4</f>
        <v>1.0134099999999999</v>
      </c>
      <c r="BA11" s="40">
        <f>Data!AW4</f>
        <v>0.97109999999999996</v>
      </c>
      <c r="BB11" s="40">
        <f>Data!AX4</f>
        <v>0.75980000000000003</v>
      </c>
      <c r="BC11" s="40">
        <f>Data!AY4</f>
        <v>1.0765</v>
      </c>
      <c r="BD11" s="40">
        <f>Data!AZ4</f>
        <v>0.89690000000000003</v>
      </c>
      <c r="BE11" s="40">
        <f>Data!BA4</f>
        <v>0.88229999999999997</v>
      </c>
      <c r="BF11" s="40">
        <f>Data!BB4</f>
        <v>1.0298</v>
      </c>
      <c r="BG11" s="40">
        <f>Data!BC4</f>
        <v>1.1427</v>
      </c>
      <c r="BH11" s="40">
        <f>Data!BD4</f>
        <v>0.85089999999999999</v>
      </c>
      <c r="BI11" s="40">
        <f>Data!BE4</f>
        <v>0.7964</v>
      </c>
      <c r="BJ11" s="40">
        <f>Data!BF4</f>
        <v>0.86599999999999999</v>
      </c>
      <c r="BK11" s="40">
        <f>Data!BG4</f>
        <v>0.70309999999999995</v>
      </c>
      <c r="BL11" s="40">
        <f>Data!BH5</f>
        <v>0.94889999999999997</v>
      </c>
      <c r="BM11" s="40">
        <f>Data!BI4</f>
        <v>0.63439999999999996</v>
      </c>
      <c r="BN11" s="40">
        <f>Data!BJ4</f>
        <v>0.77810000000000001</v>
      </c>
      <c r="BO11" s="40">
        <f>Data!BK4</f>
        <v>0.90780000000000005</v>
      </c>
      <c r="BP11" s="40">
        <f>Data!BL4</f>
        <v>0.94940000000000002</v>
      </c>
      <c r="BQ11" s="40">
        <f>Data!BM4</f>
        <v>0.87329999999999997</v>
      </c>
      <c r="BR11" s="40">
        <f>Data!BN4</f>
        <v>0.77990000000000004</v>
      </c>
      <c r="BS11" s="40">
        <f>Data!BO4</f>
        <v>0.85470000000000002</v>
      </c>
      <c r="BT11" s="40">
        <f>Data!BP4</f>
        <v>0.90690000000000004</v>
      </c>
      <c r="BU11" s="40">
        <f>Data!BQ4</f>
        <v>0.86709999999999998</v>
      </c>
      <c r="BV11" s="40">
        <f>Data!BR4</f>
        <v>0.78439999999999999</v>
      </c>
      <c r="BW11" s="40">
        <f>Data!BS4</f>
        <v>1.008</v>
      </c>
      <c r="BX11" s="40">
        <f>Data!BT4</f>
        <v>0.80759999999999998</v>
      </c>
      <c r="BY11" s="40">
        <f>Data!BU4</f>
        <v>0.85119999999999996</v>
      </c>
      <c r="BZ11" s="40">
        <f>Data!BV4</f>
        <v>1.0412999999999999</v>
      </c>
      <c r="CA11" s="40">
        <f>Data!BW4</f>
        <v>0.77739999999999998</v>
      </c>
      <c r="CB11" s="40">
        <f>Data!BX4</f>
        <v>0.90459999999999996</v>
      </c>
      <c r="CC11" s="40">
        <f>Data!BY4</f>
        <v>0.8337</v>
      </c>
      <c r="CD11" s="40">
        <f>Data!BZ4</f>
        <v>0.76900000000000002</v>
      </c>
      <c r="CE11" s="40">
        <f>Data!CA4</f>
        <v>0.99050000000000005</v>
      </c>
      <c r="CF11" s="40">
        <f>Data!CB4</f>
        <v>0.71009999999999995</v>
      </c>
      <c r="CG11" s="40">
        <f>Data!CC4</f>
        <v>0.51659999999999995</v>
      </c>
      <c r="CH11" s="40">
        <f>Data!CD4</f>
        <v>0.77690000000000003</v>
      </c>
      <c r="CI11" s="40">
        <f>Data!CE4</f>
        <v>0.7823</v>
      </c>
      <c r="CJ11" s="40">
        <f>Data!CF4</f>
        <v>1.0042</v>
      </c>
      <c r="CK11" s="40">
        <f>Data!CG4</f>
        <v>1.0141</v>
      </c>
      <c r="CL11" s="40">
        <f>Data!CH4</f>
        <v>0.92300000000000004</v>
      </c>
      <c r="CM11" s="40">
        <f>Data!CI4</f>
        <v>0.91479999999999995</v>
      </c>
      <c r="CN11" s="40">
        <f>Data!CJ4</f>
        <v>1.0823</v>
      </c>
      <c r="CO11" s="40">
        <f>Data!CK4</f>
        <v>0.7681</v>
      </c>
      <c r="CP11" s="40">
        <f>Data!CL4</f>
        <v>0.95230000000000004</v>
      </c>
      <c r="CQ11" s="40">
        <f>Data!CM4</f>
        <v>1.2757000000000001</v>
      </c>
      <c r="CR11" s="40">
        <f>Data!CN4</f>
        <v>0.84450000000000003</v>
      </c>
      <c r="CS11" s="40">
        <f>Data!CO4</f>
        <v>0.96340000000000003</v>
      </c>
      <c r="CT11" s="40">
        <f>Data!CP4</f>
        <v>0.99319999999999997</v>
      </c>
      <c r="CU11" s="40">
        <f>Data!CQ4</f>
        <v>0.98870000000000002</v>
      </c>
      <c r="CV11" s="40">
        <f>Data!CR4</f>
        <v>0.93579999999999997</v>
      </c>
      <c r="CW11" s="40">
        <f>Data!CS4</f>
        <v>0.64859999999999995</v>
      </c>
      <c r="CX11" s="40">
        <f>Data!CT4</f>
        <v>0.83730000000000004</v>
      </c>
      <c r="CY11" s="40">
        <f>Data!CU4</f>
        <v>0</v>
      </c>
      <c r="CZ11" s="40">
        <f>Data!CV4</f>
        <v>0</v>
      </c>
      <c r="DA11" s="40">
        <f>Data!CW4</f>
        <v>0</v>
      </c>
      <c r="DB11" s="40">
        <f>Data!CX4</f>
        <v>0</v>
      </c>
      <c r="DC11" s="40">
        <f>Data!CY4</f>
        <v>0</v>
      </c>
      <c r="DD11" s="40">
        <f>Data!CZ4</f>
        <v>0</v>
      </c>
      <c r="DE11" s="40">
        <f>Data!DA4</f>
        <v>0</v>
      </c>
      <c r="DF11" s="40">
        <f>Data!DB4</f>
        <v>0</v>
      </c>
      <c r="DG11" s="40">
        <f>Data!DC4</f>
        <v>0</v>
      </c>
      <c r="DH11" s="40">
        <f>Data!DD4</f>
        <v>0</v>
      </c>
      <c r="DI11" s="40">
        <f>Data!DE4</f>
        <v>0</v>
      </c>
      <c r="DJ11" s="40">
        <f>Data!DF4</f>
        <v>0</v>
      </c>
      <c r="DK11" s="40">
        <f>Data!DG4</f>
        <v>0</v>
      </c>
      <c r="DL11" s="40">
        <f>Data!DH4</f>
        <v>0</v>
      </c>
      <c r="DM11" s="40">
        <f>Data!DI4</f>
        <v>0</v>
      </c>
      <c r="DN11" s="40">
        <f>Data!DJ4</f>
        <v>0</v>
      </c>
      <c r="DO11" s="40">
        <f>Data!DK4</f>
        <v>0</v>
      </c>
      <c r="DP11" s="40">
        <f>Data!DL4</f>
        <v>0</v>
      </c>
      <c r="DQ11" s="40">
        <f>Data!DM4</f>
        <v>0</v>
      </c>
      <c r="DR11" s="40">
        <f>Data!DN4</f>
        <v>0</v>
      </c>
      <c r="DS11" s="40">
        <f>Data!DO4</f>
        <v>0</v>
      </c>
      <c r="DT11" s="40">
        <f>Data!DP4</f>
        <v>0</v>
      </c>
      <c r="DU11" s="40">
        <f>Data!DQ4</f>
        <v>0</v>
      </c>
      <c r="DV11" s="40">
        <f>Data!DR4</f>
        <v>0</v>
      </c>
      <c r="DW11" s="40">
        <f>Data!DS4</f>
        <v>0</v>
      </c>
      <c r="DX11" s="40">
        <f>Data!DT4</f>
        <v>0</v>
      </c>
      <c r="DY11" s="40">
        <f>Data!DU4</f>
        <v>0</v>
      </c>
      <c r="DZ11" s="40">
        <f>Data!DV4</f>
        <v>0</v>
      </c>
      <c r="EA11" s="40">
        <f>Data!DW4</f>
        <v>0</v>
      </c>
      <c r="EB11" s="40">
        <f>Data!DX4</f>
        <v>0</v>
      </c>
      <c r="EC11" s="40">
        <f>Data!DY4</f>
        <v>0</v>
      </c>
      <c r="ED11" s="40">
        <f>Data!DZ4</f>
        <v>0</v>
      </c>
      <c r="EE11" s="40">
        <f>Data!EA4</f>
        <v>0</v>
      </c>
      <c r="EF11" s="40">
        <f>Data!EB4</f>
        <v>0</v>
      </c>
      <c r="EG11" s="40">
        <f>Data!EC4</f>
        <v>0</v>
      </c>
      <c r="EH11" s="40">
        <f>Data!ED4</f>
        <v>0</v>
      </c>
      <c r="EI11" s="40">
        <f>Data!EE4</f>
        <v>0</v>
      </c>
      <c r="EJ11" s="40">
        <f>Data!EF4</f>
        <v>0</v>
      </c>
      <c r="EK11" s="40">
        <f>Data!EG4</f>
        <v>0</v>
      </c>
      <c r="EL11" s="40">
        <f>Data!EH4</f>
        <v>0</v>
      </c>
      <c r="EM11" s="40">
        <f>Data!EI4</f>
        <v>0</v>
      </c>
      <c r="EN11" s="40">
        <f>Data!EJ4</f>
        <v>0</v>
      </c>
      <c r="EO11" s="40">
        <f>Data!EK4</f>
        <v>0</v>
      </c>
      <c r="EP11" s="40">
        <f>Data!EL4</f>
        <v>0</v>
      </c>
      <c r="EQ11" s="40">
        <f>Data!EM4</f>
        <v>0</v>
      </c>
      <c r="ER11" s="40">
        <f>Data!EN4</f>
        <v>0</v>
      </c>
      <c r="ES11" s="40">
        <f>Data!EO4</f>
        <v>0</v>
      </c>
      <c r="ET11" s="40">
        <f>Data!EP4</f>
        <v>0</v>
      </c>
      <c r="EU11" s="40">
        <f>Data!EQ4</f>
        <v>0</v>
      </c>
      <c r="EV11" s="40">
        <f>Data!ER4</f>
        <v>0</v>
      </c>
      <c r="EW11" s="40">
        <f>Data!ES4</f>
        <v>0</v>
      </c>
      <c r="EX11" s="40">
        <f>Data!ET4</f>
        <v>0</v>
      </c>
      <c r="EY11" s="40">
        <f>Data!EU4</f>
        <v>0</v>
      </c>
      <c r="EZ11" s="40">
        <f>Data!EV4</f>
        <v>0</v>
      </c>
      <c r="FA11" s="40">
        <f>Data!EW4</f>
        <v>0</v>
      </c>
      <c r="FB11" s="40">
        <f>Data!EX4</f>
        <v>0</v>
      </c>
      <c r="FC11" s="40">
        <f>Data!EY4</f>
        <v>0</v>
      </c>
      <c r="FD11" s="40">
        <f>Data!EZ4</f>
        <v>0</v>
      </c>
      <c r="FE11" s="40">
        <f>Data!FA4</f>
        <v>0</v>
      </c>
      <c r="FF11" s="40">
        <f>Data!FB4</f>
        <v>0</v>
      </c>
      <c r="FG11" s="40">
        <f>Data!FC4</f>
        <v>0</v>
      </c>
      <c r="FH11" s="40">
        <f>Data!FD4</f>
        <v>0</v>
      </c>
      <c r="FI11" s="40">
        <f>Data!FE4</f>
        <v>0</v>
      </c>
      <c r="FJ11" s="40">
        <f>Data!FF4</f>
        <v>0</v>
      </c>
      <c r="FK11" s="40">
        <f>Data!FG4</f>
        <v>0</v>
      </c>
      <c r="FL11" s="40">
        <f>Data!FH4</f>
        <v>0</v>
      </c>
      <c r="FM11" s="40">
        <f>Data!FI4</f>
        <v>0</v>
      </c>
      <c r="FN11" s="40">
        <f>Data!FJ4</f>
        <v>0</v>
      </c>
      <c r="FO11" s="40">
        <f>Data!FK4</f>
        <v>0</v>
      </c>
      <c r="FP11" s="40">
        <f>Data!FL4</f>
        <v>0</v>
      </c>
      <c r="FQ11" s="40">
        <f>Data!FM4</f>
        <v>0</v>
      </c>
      <c r="FR11" s="40">
        <f>Data!FN4</f>
        <v>0</v>
      </c>
      <c r="FS11" s="40">
        <f>Data!FO4</f>
        <v>0</v>
      </c>
      <c r="FT11" s="40"/>
      <c r="FU11" s="40"/>
      <c r="FV11" s="40"/>
      <c r="FW11" s="40"/>
      <c r="FX11" s="40"/>
      <c r="FY11" s="40"/>
      <c r="FZ11" s="40"/>
      <c r="GA11" s="40"/>
      <c r="GB11" s="40"/>
      <c r="GC11" s="40"/>
      <c r="GD11" s="40"/>
      <c r="GE11" s="40"/>
      <c r="GF11" s="40"/>
      <c r="GG11" s="40"/>
      <c r="GH11" s="40"/>
      <c r="GI11" s="40"/>
      <c r="GJ11" s="40"/>
      <c r="GK11" s="40"/>
      <c r="GL11" s="40"/>
      <c r="GM11" s="40"/>
      <c r="GN11" s="40"/>
      <c r="GO11" s="40"/>
      <c r="GP11" s="40"/>
      <c r="GQ11" s="40"/>
      <c r="GR11" s="40"/>
      <c r="GS11" s="40"/>
      <c r="GT11" s="40"/>
      <c r="GU11" s="40"/>
      <c r="GV11" s="40"/>
      <c r="GW11" s="40"/>
      <c r="GX11" s="40"/>
      <c r="GY11" s="40"/>
      <c r="GZ11" s="40"/>
      <c r="HA11" s="40"/>
      <c r="HB11" s="40"/>
      <c r="HC11" s="40"/>
      <c r="HD11" s="40"/>
      <c r="HE11" s="40"/>
      <c r="HF11" s="40"/>
      <c r="HG11" s="40"/>
      <c r="HH11" s="40"/>
      <c r="HI11" s="40"/>
      <c r="HJ11" s="40"/>
      <c r="HK11" s="40"/>
      <c r="HL11" s="40"/>
      <c r="HM11" s="40"/>
      <c r="HN11" s="40"/>
      <c r="HO11" s="40"/>
      <c r="HP11" s="40"/>
      <c r="HQ11" s="40"/>
      <c r="HR11" s="40"/>
      <c r="HS11" s="40"/>
      <c r="HT11" s="40"/>
      <c r="HU11" s="40"/>
      <c r="HV11" s="40"/>
      <c r="HW11" s="40"/>
      <c r="HX11" s="40"/>
      <c r="HY11" s="40"/>
      <c r="HZ11" s="40"/>
      <c r="IA11" s="40"/>
      <c r="IB11" s="40"/>
      <c r="IC11" s="40"/>
      <c r="ID11" s="40"/>
      <c r="IE11" s="40"/>
      <c r="IF11" s="40"/>
      <c r="IG11" s="40"/>
      <c r="IH11" s="40"/>
      <c r="II11" s="40"/>
      <c r="IJ11" s="40"/>
      <c r="IK11" s="40"/>
      <c r="IL11" s="40"/>
      <c r="IM11" s="40"/>
      <c r="IN11" s="40"/>
      <c r="IO11" s="40"/>
      <c r="IP11" s="40"/>
      <c r="IQ11" s="40"/>
      <c r="IR11" s="40"/>
      <c r="IS11" s="40"/>
      <c r="IT11" s="40"/>
      <c r="IU11" s="40"/>
      <c r="IV11" s="40"/>
      <c r="IW11" s="40"/>
      <c r="IX11" s="40"/>
      <c r="IY11" s="40"/>
      <c r="IZ11" s="40"/>
      <c r="JA11" s="40"/>
      <c r="JB11" s="40"/>
      <c r="JC11" s="40"/>
      <c r="JD11" s="40"/>
      <c r="JE11" s="40"/>
      <c r="JF11" s="40"/>
      <c r="JG11" s="40"/>
      <c r="JH11" s="40"/>
      <c r="JI11" s="40"/>
      <c r="JJ11" s="40"/>
      <c r="JK11" s="40"/>
      <c r="JL11" s="40"/>
      <c r="JM11" s="40"/>
      <c r="JN11" s="40"/>
      <c r="JO11" s="40"/>
      <c r="JP11" s="40"/>
      <c r="JQ11" s="40"/>
    </row>
    <row r="12" spans="1:277" ht="15.75">
      <c r="A12" s="37" t="s">
        <v>96</v>
      </c>
      <c r="B12" s="38">
        <f>STDEV(H12:BJ12)</f>
        <v>0.11071177909312963</v>
      </c>
      <c r="C12" s="38">
        <f>AVERAGE(H12:BJ12)</f>
        <v>0.95181818181818212</v>
      </c>
      <c r="D12" s="38">
        <f t="shared" ref="D12" si="0">C12+3*B12</f>
        <v>1.283953519097571</v>
      </c>
      <c r="E12" s="38">
        <f t="shared" ref="E12" si="1">C12+2*B12</f>
        <v>1.1732417400044413</v>
      </c>
      <c r="F12" s="38">
        <f t="shared" ref="F12" si="2">C12-2*B12</f>
        <v>0.73039462363192287</v>
      </c>
      <c r="G12" s="38">
        <f t="shared" ref="G12" si="3">C12-3*B12</f>
        <v>0.61968284453879319</v>
      </c>
      <c r="H12" s="40">
        <f>Data!D5</f>
        <v>0.95699999999999996</v>
      </c>
      <c r="I12" s="40">
        <f>Data!E5</f>
        <v>1.1714</v>
      </c>
      <c r="J12" s="40">
        <f>Data!F5</f>
        <v>1.0476000000000001</v>
      </c>
      <c r="K12" s="40">
        <f>Data!G5</f>
        <v>1.0317000000000001</v>
      </c>
      <c r="L12" s="40">
        <f>Data!H5</f>
        <v>0.98939999999999995</v>
      </c>
      <c r="M12" s="40">
        <f>Data!I5</f>
        <v>1.2040999999999999</v>
      </c>
      <c r="N12" s="40">
        <f>Data!J5</f>
        <v>1.0024999999999999</v>
      </c>
      <c r="O12" s="40">
        <f>Data!K5</f>
        <v>1.0996999999999999</v>
      </c>
      <c r="P12" s="40">
        <f>Data!L5</f>
        <v>0.99750000000000005</v>
      </c>
      <c r="Q12" s="40">
        <f>Data!M5</f>
        <v>0.84709999999999996</v>
      </c>
      <c r="R12" s="40">
        <f>Data!N5</f>
        <v>1.0011000000000001</v>
      </c>
      <c r="S12" s="40">
        <f>Data!O5</f>
        <v>1.0136000000000001</v>
      </c>
      <c r="T12" s="40">
        <f>Data!P5</f>
        <v>0.92579999999999996</v>
      </c>
      <c r="U12" s="40">
        <f>Data!Q5</f>
        <v>0.97170000000000001</v>
      </c>
      <c r="V12" s="40">
        <f>Data!R5</f>
        <v>0.81420000000000003</v>
      </c>
      <c r="W12" s="40">
        <f>Data!S5</f>
        <v>1.0346299999999999</v>
      </c>
      <c r="X12" s="40">
        <f>Data!T5</f>
        <v>1.1036999999999999</v>
      </c>
      <c r="Y12" s="40">
        <f>Data!U5</f>
        <v>0.99560000000000004</v>
      </c>
      <c r="Z12" s="40">
        <f>Data!V5</f>
        <v>0.87229999999999996</v>
      </c>
      <c r="AA12" s="40">
        <f>Data!W5</f>
        <v>0.92420000000000002</v>
      </c>
      <c r="AB12" s="40">
        <f>Data!X5</f>
        <v>0.85640000000000005</v>
      </c>
      <c r="AC12" s="40">
        <f>Data!Y5</f>
        <v>0.9698</v>
      </c>
      <c r="AD12" s="40">
        <f>Data!Z5</f>
        <v>0.90449999999999997</v>
      </c>
      <c r="AE12" s="40">
        <f>Data!AA5</f>
        <v>0.95050000000000001</v>
      </c>
      <c r="AF12" s="40">
        <f>Data!AB5</f>
        <v>1.0392999999999999</v>
      </c>
      <c r="AG12" s="40">
        <f>Data!AC5</f>
        <v>0.85209999999999997</v>
      </c>
      <c r="AH12" s="40">
        <f>Data!AD5</f>
        <v>0.95960000000000001</v>
      </c>
      <c r="AI12" s="40">
        <f>Data!AE5</f>
        <v>0.87370000000000003</v>
      </c>
      <c r="AJ12" s="40">
        <f>Data!AF5</f>
        <v>1.0648</v>
      </c>
      <c r="AK12" s="40">
        <f>Data!AG5</f>
        <v>0.99019999999999997</v>
      </c>
      <c r="AL12" s="40">
        <f>Data!AH5</f>
        <v>0.90280000000000005</v>
      </c>
      <c r="AM12" s="40">
        <f>Data!AI5</f>
        <v>0.76419999999999999</v>
      </c>
      <c r="AN12" s="40">
        <f>Data!AJ5</f>
        <v>0.75890000000000002</v>
      </c>
      <c r="AO12" s="40">
        <f>Data!AK5</f>
        <v>0.73329999999999995</v>
      </c>
      <c r="AP12" s="40">
        <f>Data!AL5</f>
        <v>1.2961</v>
      </c>
      <c r="AQ12" s="40">
        <f>Data!AM5</f>
        <v>0.8165</v>
      </c>
      <c r="AR12" s="40">
        <f>Data!AN5</f>
        <v>0.90410000000000001</v>
      </c>
      <c r="AS12" s="40">
        <f>Data!AO5</f>
        <v>0.95420000000000005</v>
      </c>
      <c r="AT12" s="40">
        <f>Data!AP5</f>
        <v>0.76549999999999996</v>
      </c>
      <c r="AU12" s="40">
        <f>Data!AQ5</f>
        <v>0.97140000000000004</v>
      </c>
      <c r="AV12" s="40">
        <f>Data!AR5</f>
        <v>0.90400000000000003</v>
      </c>
      <c r="AW12" s="40">
        <f>Data!AS5</f>
        <v>1.0449999999999999</v>
      </c>
      <c r="AX12" s="40">
        <f>Data!AT5</f>
        <v>0.92320000000000002</v>
      </c>
      <c r="AY12" s="40">
        <f>Data!AU5</f>
        <v>0.96819999999999995</v>
      </c>
      <c r="AZ12" s="40">
        <f>Data!AV5</f>
        <v>1.0130699999999999</v>
      </c>
      <c r="BA12" s="40">
        <f>Data!AW5</f>
        <v>1.1057999999999999</v>
      </c>
      <c r="BB12" s="40">
        <f>Data!AX5</f>
        <v>0.93410000000000004</v>
      </c>
      <c r="BC12" s="40">
        <f>Data!AY5</f>
        <v>0.90969999999999995</v>
      </c>
      <c r="BD12" s="40">
        <f>Data!AZ5</f>
        <v>0.88560000000000005</v>
      </c>
      <c r="BE12" s="40">
        <f>Data!BA5</f>
        <v>0.95979999999999999</v>
      </c>
      <c r="BF12" s="40">
        <f>Data!BB5</f>
        <v>0.91169999999999995</v>
      </c>
      <c r="BG12" s="40">
        <f>Data!BC5</f>
        <v>0.84379999999999999</v>
      </c>
      <c r="BH12" s="40">
        <f>Data!BD5</f>
        <v>0.82040000000000002</v>
      </c>
      <c r="BI12" s="40">
        <f>Data!BE5</f>
        <v>0.92049999999999998</v>
      </c>
      <c r="BJ12" s="40">
        <f>Data!BF5</f>
        <v>0.87239999999999995</v>
      </c>
      <c r="BK12" s="40">
        <f>Data!BG5</f>
        <v>0.77810000000000001</v>
      </c>
      <c r="BL12" s="40">
        <f>Data!BH5</f>
        <v>0.94889999999999997</v>
      </c>
      <c r="BM12" s="40">
        <f>Data!BI5</f>
        <v>0.95420000000000005</v>
      </c>
      <c r="BN12" s="40">
        <f>Data!BJ5</f>
        <v>0.84119999999999995</v>
      </c>
      <c r="BO12" s="40">
        <f>Data!BK5</f>
        <v>0.91739999999999999</v>
      </c>
      <c r="BP12" s="40">
        <f>Data!BL5</f>
        <v>0.86539999999999995</v>
      </c>
      <c r="BQ12" s="40">
        <f>Data!BM5</f>
        <v>0.88219999999999998</v>
      </c>
      <c r="BR12" s="40">
        <f>Data!BN5</f>
        <v>0.83099999999999996</v>
      </c>
      <c r="BS12" s="40">
        <f>Data!BO5</f>
        <v>1.0954999999999999</v>
      </c>
      <c r="BT12" s="40">
        <f>Data!BP5</f>
        <v>0.88239999999999996</v>
      </c>
      <c r="BU12" s="40">
        <f>Data!BQ5</f>
        <v>0.88580000000000003</v>
      </c>
      <c r="BV12" s="40">
        <f>Data!BR5</f>
        <v>0.96579999999999999</v>
      </c>
      <c r="BW12" s="40">
        <f>Data!BS5</f>
        <v>0.79349999999999998</v>
      </c>
      <c r="BX12" s="40">
        <f>Data!BT5</f>
        <v>0.80049999999999999</v>
      </c>
      <c r="BY12" s="40">
        <f>Data!BU5</f>
        <v>0.82950000000000002</v>
      </c>
      <c r="BZ12" s="40">
        <f>Data!BV5</f>
        <v>1.1278999999999999</v>
      </c>
      <c r="CA12" s="40">
        <f>Data!BW5</f>
        <v>0.87529999999999997</v>
      </c>
      <c r="CB12" s="40">
        <f>Data!BX5</f>
        <v>0.76090000000000002</v>
      </c>
      <c r="CC12" s="40">
        <f>Data!BY5</f>
        <v>0.8226</v>
      </c>
      <c r="CD12" s="40">
        <f>Data!BZ5</f>
        <v>0.86250000000000004</v>
      </c>
      <c r="CE12" s="40">
        <f>Data!CA5</f>
        <v>0.89729999999999999</v>
      </c>
      <c r="CF12" s="40">
        <f>Data!CB5</f>
        <v>0.84870000000000001</v>
      </c>
      <c r="CG12" s="40">
        <f>Data!CC5</f>
        <v>0.82450000000000001</v>
      </c>
      <c r="CH12" s="40">
        <f>Data!CD5</f>
        <v>0.8095</v>
      </c>
      <c r="CI12" s="40">
        <f>Data!CE5</f>
        <v>0.79730000000000001</v>
      </c>
      <c r="CJ12" s="40">
        <f>Data!CF5</f>
        <v>1.1188</v>
      </c>
      <c r="CK12" s="40">
        <f>Data!CG5</f>
        <v>1.0086999999999999</v>
      </c>
      <c r="CL12" s="40">
        <f>Data!CH5</f>
        <v>1.0811999999999999</v>
      </c>
      <c r="CM12" s="40">
        <f>Data!CI5</f>
        <v>1.0951</v>
      </c>
      <c r="CN12" s="40">
        <f>Data!CJ5</f>
        <v>0.92789999999999995</v>
      </c>
      <c r="CO12" s="40">
        <f>Data!CK5</f>
        <v>0.91979999999999995</v>
      </c>
      <c r="CP12" s="40">
        <f>Data!CL5</f>
        <v>0.94689999999999996</v>
      </c>
      <c r="CQ12" s="40">
        <f>Data!CM5</f>
        <v>1.1919999999999999</v>
      </c>
      <c r="CR12" s="40">
        <f>Data!CN5</f>
        <v>0.78820000000000001</v>
      </c>
      <c r="CS12" s="40">
        <f>Data!CO5</f>
        <v>0.74080000000000001</v>
      </c>
      <c r="CT12" s="40">
        <f>Data!CP5</f>
        <v>0.78449999999999998</v>
      </c>
      <c r="CU12" s="40">
        <f>Data!CQ5</f>
        <v>0.91349999999999998</v>
      </c>
      <c r="CV12" s="40">
        <f>Data!CR5</f>
        <v>0.91569999999999996</v>
      </c>
      <c r="CW12" s="40">
        <f>Data!CS5</f>
        <v>1.1903999999999999</v>
      </c>
      <c r="CX12" s="40">
        <f>Data!CT5</f>
        <v>1.0677000000000001</v>
      </c>
      <c r="CY12" s="40">
        <f>Data!CU5</f>
        <v>0</v>
      </c>
      <c r="CZ12" s="40">
        <f>Data!CV5</f>
        <v>0</v>
      </c>
      <c r="DA12" s="40">
        <f>Data!CW5</f>
        <v>0</v>
      </c>
      <c r="DB12" s="40">
        <f>Data!CX5</f>
        <v>0</v>
      </c>
      <c r="DC12" s="40">
        <f>Data!CY5</f>
        <v>0</v>
      </c>
      <c r="DD12" s="40">
        <f>Data!CZ5</f>
        <v>0</v>
      </c>
      <c r="DE12" s="40">
        <f>Data!DA5</f>
        <v>0</v>
      </c>
      <c r="DF12" s="40">
        <f>Data!DB5</f>
        <v>0</v>
      </c>
      <c r="DG12" s="40">
        <f>Data!DC5</f>
        <v>0</v>
      </c>
      <c r="DH12" s="40">
        <f>Data!DD5</f>
        <v>0</v>
      </c>
      <c r="DI12" s="40">
        <f>Data!DE5</f>
        <v>0</v>
      </c>
      <c r="DJ12" s="40">
        <f>Data!DF5</f>
        <v>0</v>
      </c>
      <c r="DK12" s="40">
        <f>Data!DG5</f>
        <v>0</v>
      </c>
      <c r="DL12" s="40">
        <f>Data!DH5</f>
        <v>0</v>
      </c>
      <c r="DM12" s="40">
        <f>Data!DI5</f>
        <v>0</v>
      </c>
      <c r="DN12" s="40">
        <f>Data!DJ5</f>
        <v>0</v>
      </c>
      <c r="DO12" s="40">
        <f>Data!DK5</f>
        <v>0</v>
      </c>
      <c r="DP12" s="40">
        <f>Data!DL5</f>
        <v>0</v>
      </c>
      <c r="DQ12" s="40">
        <f>Data!DM5</f>
        <v>0</v>
      </c>
      <c r="DR12" s="40">
        <f>Data!DN5</f>
        <v>0</v>
      </c>
      <c r="DS12" s="40">
        <f>Data!DO5</f>
        <v>0</v>
      </c>
      <c r="DT12" s="40">
        <f>Data!DP5</f>
        <v>0</v>
      </c>
      <c r="DU12" s="40">
        <f>Data!DQ5</f>
        <v>0</v>
      </c>
      <c r="DV12" s="40">
        <f>Data!DR5</f>
        <v>0</v>
      </c>
      <c r="DW12" s="40">
        <f>Data!DS5</f>
        <v>0</v>
      </c>
      <c r="DX12" s="40">
        <f>Data!DT5</f>
        <v>0</v>
      </c>
      <c r="DY12" s="40">
        <f>Data!DU5</f>
        <v>0</v>
      </c>
      <c r="DZ12" s="40">
        <f>Data!DV5</f>
        <v>0</v>
      </c>
      <c r="EA12" s="40">
        <f>Data!DW5</f>
        <v>0</v>
      </c>
      <c r="EB12" s="40">
        <f>Data!DX5</f>
        <v>0</v>
      </c>
      <c r="EC12" s="40">
        <f>Data!DY5</f>
        <v>0</v>
      </c>
      <c r="ED12" s="40">
        <f>Data!DZ5</f>
        <v>0</v>
      </c>
      <c r="EE12" s="40">
        <f>Data!EA5</f>
        <v>0</v>
      </c>
      <c r="EF12" s="40">
        <f>Data!EB5</f>
        <v>0</v>
      </c>
      <c r="EG12" s="40">
        <f>Data!EC5</f>
        <v>0</v>
      </c>
      <c r="EH12" s="40">
        <f>Data!ED5</f>
        <v>0</v>
      </c>
      <c r="EI12" s="40">
        <f>Data!EE5</f>
        <v>0</v>
      </c>
      <c r="EJ12" s="40">
        <f>Data!EF5</f>
        <v>0</v>
      </c>
      <c r="EK12" s="40">
        <f>Data!EG5</f>
        <v>0</v>
      </c>
      <c r="EL12" s="40">
        <f>Data!EH5</f>
        <v>0</v>
      </c>
      <c r="EM12" s="40">
        <f>Data!EI5</f>
        <v>0</v>
      </c>
      <c r="EN12" s="40">
        <f>Data!EJ5</f>
        <v>0</v>
      </c>
      <c r="EO12" s="40">
        <f>Data!EK5</f>
        <v>0</v>
      </c>
      <c r="EP12" s="40">
        <f>Data!EL5</f>
        <v>0</v>
      </c>
      <c r="EQ12" s="40">
        <f>Data!EM5</f>
        <v>0</v>
      </c>
      <c r="ER12" s="40">
        <f>Data!EN5</f>
        <v>0</v>
      </c>
      <c r="ES12" s="40">
        <f>Data!EO5</f>
        <v>0</v>
      </c>
      <c r="ET12" s="40">
        <f>Data!EP5</f>
        <v>0</v>
      </c>
      <c r="EU12" s="40">
        <f>Data!EQ5</f>
        <v>0</v>
      </c>
      <c r="EV12" s="40">
        <f>Data!ER5</f>
        <v>0</v>
      </c>
      <c r="EW12" s="40">
        <f>Data!ES5</f>
        <v>0</v>
      </c>
      <c r="EX12" s="40">
        <f>Data!ET5</f>
        <v>0</v>
      </c>
      <c r="EY12" s="40">
        <f>Data!EU5</f>
        <v>0</v>
      </c>
      <c r="EZ12" s="40">
        <f>Data!EV5</f>
        <v>0</v>
      </c>
      <c r="FA12" s="40">
        <f>Data!EW5</f>
        <v>0</v>
      </c>
      <c r="FB12" s="40">
        <f>Data!EX5</f>
        <v>0</v>
      </c>
      <c r="FC12" s="40">
        <f>Data!EY5</f>
        <v>0</v>
      </c>
      <c r="FD12" s="40">
        <f>Data!EZ5</f>
        <v>0</v>
      </c>
      <c r="FE12" s="40">
        <f>Data!FA5</f>
        <v>0</v>
      </c>
      <c r="FF12" s="40">
        <f>Data!FB5</f>
        <v>0</v>
      </c>
      <c r="FG12" s="40">
        <f>Data!FC5</f>
        <v>0</v>
      </c>
      <c r="FH12" s="40">
        <f>Data!FD5</f>
        <v>0</v>
      </c>
      <c r="FI12" s="40">
        <f>Data!FE5</f>
        <v>0</v>
      </c>
      <c r="FJ12" s="40">
        <f>Data!FF5</f>
        <v>0</v>
      </c>
      <c r="FK12" s="40">
        <f>Data!FG5</f>
        <v>0</v>
      </c>
      <c r="FL12" s="40">
        <f>Data!FH5</f>
        <v>0</v>
      </c>
      <c r="FM12" s="40">
        <f>Data!FI5</f>
        <v>0</v>
      </c>
      <c r="FN12" s="40">
        <f>Data!FJ5</f>
        <v>0</v>
      </c>
      <c r="FO12" s="40">
        <f>Data!FK5</f>
        <v>0</v>
      </c>
      <c r="FP12" s="40">
        <f>Data!FL5</f>
        <v>0</v>
      </c>
      <c r="FQ12" s="40">
        <f>Data!FM5</f>
        <v>0</v>
      </c>
      <c r="FR12" s="40">
        <f>Data!FN5</f>
        <v>0</v>
      </c>
      <c r="FS12" s="40">
        <f>Data!FO5</f>
        <v>0</v>
      </c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0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  <c r="HV12" s="40"/>
      <c r="HW12" s="40"/>
      <c r="HX12" s="40"/>
      <c r="HY12" s="40"/>
      <c r="HZ12" s="40"/>
      <c r="IA12" s="40"/>
      <c r="IB12" s="40"/>
      <c r="IC12" s="40"/>
      <c r="ID12" s="40"/>
      <c r="IE12" s="40"/>
      <c r="IF12" s="40"/>
      <c r="IG12" s="40"/>
      <c r="IH12" s="40"/>
      <c r="II12" s="40"/>
      <c r="IJ12" s="40"/>
      <c r="IK12" s="40"/>
      <c r="IL12" s="40"/>
      <c r="IM12" s="40"/>
      <c r="IN12" s="40"/>
      <c r="IO12" s="40"/>
      <c r="IP12" s="40"/>
      <c r="IQ12" s="40"/>
      <c r="IR12" s="40"/>
      <c r="IS12" s="40"/>
      <c r="IT12" s="40"/>
      <c r="IU12" s="40"/>
      <c r="IV12" s="40"/>
      <c r="IW12" s="40"/>
      <c r="IX12" s="40"/>
      <c r="IY12" s="40"/>
      <c r="IZ12" s="40"/>
      <c r="JA12" s="40"/>
      <c r="JB12" s="40"/>
      <c r="JC12" s="40"/>
      <c r="JD12" s="40"/>
      <c r="JE12" s="40"/>
      <c r="JF12" s="40"/>
      <c r="JG12" s="40"/>
      <c r="JH12" s="40"/>
      <c r="JI12" s="40"/>
      <c r="JJ12" s="40"/>
      <c r="JK12" s="40"/>
      <c r="JL12" s="40"/>
      <c r="JM12" s="40"/>
      <c r="JN12" s="40"/>
      <c r="JO12" s="40"/>
      <c r="JP12" s="40"/>
      <c r="JQ12" s="40"/>
    </row>
    <row r="13" spans="1:277" ht="16.149999999999999" customHeight="1">
      <c r="A13" s="82" t="s">
        <v>122</v>
      </c>
      <c r="B13" s="84" t="s">
        <v>115</v>
      </c>
      <c r="C13" s="84" t="s">
        <v>116</v>
      </c>
      <c r="D13" s="84" t="s">
        <v>117</v>
      </c>
      <c r="E13" s="84" t="s">
        <v>118</v>
      </c>
      <c r="F13" s="84" t="s">
        <v>119</v>
      </c>
      <c r="G13" s="84" t="s">
        <v>120</v>
      </c>
      <c r="H13" s="36">
        <f t="shared" ref="H13:BS13" si="4">H9</f>
        <v>44690</v>
      </c>
      <c r="I13" s="36">
        <f t="shared" si="4"/>
        <v>44690</v>
      </c>
      <c r="J13" s="36">
        <f t="shared" si="4"/>
        <v>44690</v>
      </c>
      <c r="K13" s="36">
        <f t="shared" si="4"/>
        <v>44690</v>
      </c>
      <c r="L13" s="36">
        <f t="shared" si="4"/>
        <v>44690</v>
      </c>
      <c r="M13" s="36">
        <f t="shared" si="4"/>
        <v>44691</v>
      </c>
      <c r="N13" s="36">
        <f t="shared" si="4"/>
        <v>44691</v>
      </c>
      <c r="O13" s="36">
        <f t="shared" si="4"/>
        <v>44691</v>
      </c>
      <c r="P13" s="36">
        <f t="shared" si="4"/>
        <v>44692</v>
      </c>
      <c r="Q13" s="36">
        <f t="shared" si="4"/>
        <v>44692</v>
      </c>
      <c r="R13" s="36">
        <f t="shared" si="4"/>
        <v>44692</v>
      </c>
      <c r="S13" s="36">
        <f t="shared" si="4"/>
        <v>44692</v>
      </c>
      <c r="T13" s="36">
        <f t="shared" si="4"/>
        <v>44692</v>
      </c>
      <c r="U13" s="36">
        <f t="shared" si="4"/>
        <v>44693</v>
      </c>
      <c r="V13" s="36">
        <f t="shared" si="4"/>
        <v>44693</v>
      </c>
      <c r="W13" s="36">
        <f t="shared" si="4"/>
        <v>44693</v>
      </c>
      <c r="X13" s="36">
        <f t="shared" si="4"/>
        <v>44693</v>
      </c>
      <c r="Y13" s="36">
        <f t="shared" si="4"/>
        <v>44693</v>
      </c>
      <c r="Z13" s="36">
        <f t="shared" si="4"/>
        <v>44694</v>
      </c>
      <c r="AA13" s="36">
        <f t="shared" si="4"/>
        <v>44694</v>
      </c>
      <c r="AB13" s="36">
        <f t="shared" si="4"/>
        <v>44694</v>
      </c>
      <c r="AC13" s="36">
        <f t="shared" si="4"/>
        <v>44697</v>
      </c>
      <c r="AD13" s="36">
        <f t="shared" si="4"/>
        <v>44697</v>
      </c>
      <c r="AE13" s="36">
        <f t="shared" si="4"/>
        <v>44697</v>
      </c>
      <c r="AF13" s="36">
        <f t="shared" si="4"/>
        <v>44698</v>
      </c>
      <c r="AG13" s="36">
        <f t="shared" si="4"/>
        <v>44698</v>
      </c>
      <c r="AH13" s="36">
        <f t="shared" si="4"/>
        <v>44698</v>
      </c>
      <c r="AI13" s="36">
        <f t="shared" si="4"/>
        <v>44699</v>
      </c>
      <c r="AJ13" s="36">
        <f t="shared" si="4"/>
        <v>44699</v>
      </c>
      <c r="AK13" s="36">
        <f t="shared" si="4"/>
        <v>44699</v>
      </c>
      <c r="AL13" s="36">
        <f t="shared" si="4"/>
        <v>44699</v>
      </c>
      <c r="AM13" s="36">
        <f t="shared" si="4"/>
        <v>44700</v>
      </c>
      <c r="AN13" s="36">
        <f t="shared" si="4"/>
        <v>44700</v>
      </c>
      <c r="AO13" s="36">
        <f t="shared" si="4"/>
        <v>44700</v>
      </c>
      <c r="AP13" s="36">
        <f t="shared" si="4"/>
        <v>44700</v>
      </c>
      <c r="AQ13" s="36">
        <f t="shared" si="4"/>
        <v>44701</v>
      </c>
      <c r="AR13" s="36">
        <f t="shared" si="4"/>
        <v>44701</v>
      </c>
      <c r="AS13" s="36">
        <f t="shared" si="4"/>
        <v>44701</v>
      </c>
      <c r="AT13" s="36">
        <f t="shared" si="4"/>
        <v>44703</v>
      </c>
      <c r="AU13" s="36">
        <f t="shared" si="4"/>
        <v>44703</v>
      </c>
      <c r="AV13" s="36">
        <f t="shared" si="4"/>
        <v>44703</v>
      </c>
      <c r="AW13" s="36">
        <f t="shared" si="4"/>
        <v>44703</v>
      </c>
      <c r="AX13" s="36">
        <f t="shared" si="4"/>
        <v>44703</v>
      </c>
      <c r="AY13" s="36">
        <f t="shared" si="4"/>
        <v>44704</v>
      </c>
      <c r="AZ13" s="36">
        <f t="shared" si="4"/>
        <v>44704</v>
      </c>
      <c r="BA13" s="36">
        <f t="shared" si="4"/>
        <v>44704</v>
      </c>
      <c r="BB13" s="36">
        <f t="shared" si="4"/>
        <v>44704</v>
      </c>
      <c r="BC13" s="36">
        <f t="shared" si="4"/>
        <v>44705</v>
      </c>
      <c r="BD13" s="36">
        <f t="shared" si="4"/>
        <v>44705</v>
      </c>
      <c r="BE13" s="36">
        <f t="shared" si="4"/>
        <v>44705</v>
      </c>
      <c r="BF13" s="36">
        <f t="shared" si="4"/>
        <v>44705</v>
      </c>
      <c r="BG13" s="36">
        <f t="shared" si="4"/>
        <v>44706</v>
      </c>
      <c r="BH13" s="36">
        <f t="shared" si="4"/>
        <v>44706</v>
      </c>
      <c r="BI13" s="36">
        <f t="shared" si="4"/>
        <v>44706</v>
      </c>
      <c r="BJ13" s="36">
        <f t="shared" si="4"/>
        <v>44706</v>
      </c>
      <c r="BK13" s="36">
        <f t="shared" si="4"/>
        <v>44707</v>
      </c>
      <c r="BL13" s="36">
        <f t="shared" si="4"/>
        <v>44707</v>
      </c>
      <c r="BM13" s="36">
        <f t="shared" si="4"/>
        <v>44707</v>
      </c>
      <c r="BN13" s="36">
        <f t="shared" si="4"/>
        <v>44707</v>
      </c>
      <c r="BO13" s="36">
        <f t="shared" si="4"/>
        <v>44708</v>
      </c>
      <c r="BP13" s="36">
        <f t="shared" si="4"/>
        <v>44708</v>
      </c>
      <c r="BQ13" s="36">
        <f t="shared" si="4"/>
        <v>44709</v>
      </c>
      <c r="BR13" s="36">
        <f t="shared" si="4"/>
        <v>44710</v>
      </c>
      <c r="BS13" s="36">
        <f t="shared" si="4"/>
        <v>44710</v>
      </c>
      <c r="BT13" s="36">
        <f t="shared" ref="BT13:EE13" si="5">BT9</f>
        <v>44710</v>
      </c>
      <c r="BU13" s="36">
        <f t="shared" si="5"/>
        <v>44711</v>
      </c>
      <c r="BV13" s="36">
        <f t="shared" si="5"/>
        <v>44711</v>
      </c>
      <c r="BW13" s="36">
        <f t="shared" si="5"/>
        <v>44711</v>
      </c>
      <c r="BX13" s="36">
        <f t="shared" si="5"/>
        <v>44711</v>
      </c>
      <c r="BY13" s="36">
        <f t="shared" si="5"/>
        <v>44711</v>
      </c>
      <c r="BZ13" s="36">
        <f t="shared" si="5"/>
        <v>44712</v>
      </c>
      <c r="CA13" s="36">
        <f t="shared" si="5"/>
        <v>44712</v>
      </c>
      <c r="CB13" s="36">
        <f t="shared" si="5"/>
        <v>44712</v>
      </c>
      <c r="CC13" s="36">
        <f t="shared" si="5"/>
        <v>44713</v>
      </c>
      <c r="CD13" s="36">
        <f t="shared" si="5"/>
        <v>44713</v>
      </c>
      <c r="CE13" s="36">
        <f t="shared" si="5"/>
        <v>44713</v>
      </c>
      <c r="CF13" s="36">
        <f t="shared" si="5"/>
        <v>44713</v>
      </c>
      <c r="CG13" s="36">
        <f t="shared" si="5"/>
        <v>44713</v>
      </c>
      <c r="CH13" s="36">
        <f t="shared" si="5"/>
        <v>44714</v>
      </c>
      <c r="CI13" s="36">
        <f t="shared" si="5"/>
        <v>44714</v>
      </c>
      <c r="CJ13" s="36">
        <f t="shared" si="5"/>
        <v>44714</v>
      </c>
      <c r="CK13" s="36">
        <f t="shared" si="5"/>
        <v>44714</v>
      </c>
      <c r="CL13" s="36">
        <f t="shared" si="5"/>
        <v>44714</v>
      </c>
      <c r="CM13" s="36">
        <f t="shared" si="5"/>
        <v>44714</v>
      </c>
      <c r="CN13" s="36">
        <f t="shared" si="5"/>
        <v>44718</v>
      </c>
      <c r="CO13" s="36">
        <f t="shared" si="5"/>
        <v>44718</v>
      </c>
      <c r="CP13" s="36">
        <f t="shared" si="5"/>
        <v>44718</v>
      </c>
      <c r="CQ13" s="36">
        <f t="shared" si="5"/>
        <v>44719</v>
      </c>
      <c r="CR13" s="36">
        <f t="shared" si="5"/>
        <v>44719</v>
      </c>
      <c r="CS13" s="36">
        <f t="shared" si="5"/>
        <v>44719</v>
      </c>
      <c r="CT13" s="36">
        <f t="shared" si="5"/>
        <v>44719</v>
      </c>
      <c r="CU13" s="36">
        <f t="shared" si="5"/>
        <v>44720</v>
      </c>
      <c r="CV13" s="36">
        <f t="shared" si="5"/>
        <v>44720</v>
      </c>
      <c r="CW13" s="36">
        <f t="shared" si="5"/>
        <v>44720</v>
      </c>
      <c r="CX13" s="36">
        <f t="shared" si="5"/>
        <v>44720</v>
      </c>
      <c r="CY13" s="36">
        <f t="shared" si="5"/>
        <v>0</v>
      </c>
      <c r="CZ13" s="36">
        <f t="shared" si="5"/>
        <v>0</v>
      </c>
      <c r="DA13" s="36">
        <f t="shared" si="5"/>
        <v>0</v>
      </c>
      <c r="DB13" s="36">
        <f t="shared" si="5"/>
        <v>0</v>
      </c>
      <c r="DC13" s="36">
        <f t="shared" si="5"/>
        <v>0</v>
      </c>
      <c r="DD13" s="36">
        <f t="shared" si="5"/>
        <v>0</v>
      </c>
      <c r="DE13" s="36">
        <f t="shared" si="5"/>
        <v>0</v>
      </c>
      <c r="DF13" s="36">
        <f t="shared" si="5"/>
        <v>0</v>
      </c>
      <c r="DG13" s="36">
        <f t="shared" si="5"/>
        <v>0</v>
      </c>
      <c r="DH13" s="36">
        <f t="shared" si="5"/>
        <v>0</v>
      </c>
      <c r="DI13" s="36">
        <f t="shared" si="5"/>
        <v>0</v>
      </c>
      <c r="DJ13" s="36">
        <f t="shared" si="5"/>
        <v>0</v>
      </c>
      <c r="DK13" s="36">
        <f t="shared" si="5"/>
        <v>0</v>
      </c>
      <c r="DL13" s="36">
        <f t="shared" si="5"/>
        <v>0</v>
      </c>
      <c r="DM13" s="36">
        <f t="shared" si="5"/>
        <v>0</v>
      </c>
      <c r="DN13" s="36">
        <f t="shared" si="5"/>
        <v>0</v>
      </c>
      <c r="DO13" s="36">
        <f t="shared" si="5"/>
        <v>0</v>
      </c>
      <c r="DP13" s="36">
        <f t="shared" si="5"/>
        <v>0</v>
      </c>
      <c r="DQ13" s="36">
        <f t="shared" si="5"/>
        <v>0</v>
      </c>
      <c r="DR13" s="36">
        <f t="shared" si="5"/>
        <v>0</v>
      </c>
      <c r="DS13" s="36">
        <f t="shared" si="5"/>
        <v>0</v>
      </c>
      <c r="DT13" s="36">
        <f t="shared" si="5"/>
        <v>0</v>
      </c>
      <c r="DU13" s="36">
        <f t="shared" si="5"/>
        <v>0</v>
      </c>
      <c r="DV13" s="36">
        <f t="shared" si="5"/>
        <v>0</v>
      </c>
      <c r="DW13" s="36">
        <f t="shared" si="5"/>
        <v>0</v>
      </c>
      <c r="DX13" s="36">
        <f t="shared" si="5"/>
        <v>0</v>
      </c>
      <c r="DY13" s="36">
        <f t="shared" si="5"/>
        <v>0</v>
      </c>
      <c r="DZ13" s="36">
        <f t="shared" si="5"/>
        <v>0</v>
      </c>
      <c r="EA13" s="36">
        <f t="shared" si="5"/>
        <v>0</v>
      </c>
      <c r="EB13" s="36">
        <f t="shared" si="5"/>
        <v>0</v>
      </c>
      <c r="EC13" s="36">
        <f t="shared" si="5"/>
        <v>0</v>
      </c>
      <c r="ED13" s="36">
        <f t="shared" si="5"/>
        <v>0</v>
      </c>
      <c r="EE13" s="36">
        <f t="shared" si="5"/>
        <v>0</v>
      </c>
      <c r="EF13" s="36">
        <f t="shared" ref="EF13:GQ13" si="6">EF9</f>
        <v>0</v>
      </c>
      <c r="EG13" s="36">
        <f t="shared" si="6"/>
        <v>0</v>
      </c>
      <c r="EH13" s="36">
        <f t="shared" si="6"/>
        <v>0</v>
      </c>
      <c r="EI13" s="36">
        <f t="shared" si="6"/>
        <v>0</v>
      </c>
      <c r="EJ13" s="36">
        <f t="shared" si="6"/>
        <v>0</v>
      </c>
      <c r="EK13" s="36">
        <f t="shared" si="6"/>
        <v>0</v>
      </c>
      <c r="EL13" s="36">
        <f t="shared" si="6"/>
        <v>0</v>
      </c>
      <c r="EM13" s="36">
        <f t="shared" si="6"/>
        <v>0</v>
      </c>
      <c r="EN13" s="36">
        <f t="shared" si="6"/>
        <v>0</v>
      </c>
      <c r="EO13" s="36">
        <f t="shared" si="6"/>
        <v>0</v>
      </c>
      <c r="EP13" s="36">
        <f t="shared" si="6"/>
        <v>0</v>
      </c>
      <c r="EQ13" s="36">
        <f t="shared" si="6"/>
        <v>0</v>
      </c>
      <c r="ER13" s="36">
        <f t="shared" si="6"/>
        <v>0</v>
      </c>
      <c r="ES13" s="36">
        <f t="shared" si="6"/>
        <v>0</v>
      </c>
      <c r="ET13" s="36">
        <f t="shared" si="6"/>
        <v>0</v>
      </c>
      <c r="EU13" s="36">
        <f t="shared" si="6"/>
        <v>0</v>
      </c>
      <c r="EV13" s="36">
        <f t="shared" si="6"/>
        <v>0</v>
      </c>
      <c r="EW13" s="36">
        <f t="shared" si="6"/>
        <v>0</v>
      </c>
      <c r="EX13" s="36">
        <f t="shared" si="6"/>
        <v>0</v>
      </c>
      <c r="EY13" s="36">
        <f t="shared" si="6"/>
        <v>0</v>
      </c>
      <c r="EZ13" s="36">
        <f t="shared" si="6"/>
        <v>0</v>
      </c>
      <c r="FA13" s="36">
        <f t="shared" si="6"/>
        <v>0</v>
      </c>
      <c r="FB13" s="36">
        <f t="shared" si="6"/>
        <v>0</v>
      </c>
      <c r="FC13" s="36">
        <f t="shared" si="6"/>
        <v>0</v>
      </c>
      <c r="FD13" s="36">
        <f t="shared" si="6"/>
        <v>0</v>
      </c>
      <c r="FE13" s="36">
        <f t="shared" si="6"/>
        <v>0</v>
      </c>
      <c r="FF13" s="36">
        <f t="shared" si="6"/>
        <v>0</v>
      </c>
      <c r="FG13" s="36">
        <f t="shared" si="6"/>
        <v>0</v>
      </c>
      <c r="FH13" s="36">
        <f t="shared" si="6"/>
        <v>0</v>
      </c>
      <c r="FI13" s="36">
        <f t="shared" si="6"/>
        <v>0</v>
      </c>
      <c r="FJ13" s="36">
        <f t="shared" si="6"/>
        <v>0</v>
      </c>
      <c r="FK13" s="36">
        <f t="shared" si="6"/>
        <v>0</v>
      </c>
      <c r="FL13" s="36">
        <f t="shared" si="6"/>
        <v>0</v>
      </c>
      <c r="FM13" s="36">
        <f t="shared" si="6"/>
        <v>0</v>
      </c>
      <c r="FN13" s="36">
        <f t="shared" si="6"/>
        <v>0</v>
      </c>
      <c r="FO13" s="36">
        <f t="shared" si="6"/>
        <v>0</v>
      </c>
      <c r="FP13" s="36">
        <f t="shared" si="6"/>
        <v>0</v>
      </c>
      <c r="FQ13" s="36">
        <f t="shared" si="6"/>
        <v>0</v>
      </c>
      <c r="FR13" s="36">
        <f t="shared" si="6"/>
        <v>0</v>
      </c>
      <c r="FS13" s="36">
        <f t="shared" si="6"/>
        <v>0</v>
      </c>
      <c r="FT13" s="36">
        <f t="shared" si="6"/>
        <v>0</v>
      </c>
      <c r="FU13" s="36">
        <f t="shared" si="6"/>
        <v>0</v>
      </c>
      <c r="FV13" s="36">
        <f t="shared" si="6"/>
        <v>0</v>
      </c>
      <c r="FW13" s="36">
        <f t="shared" si="6"/>
        <v>0</v>
      </c>
      <c r="FX13" s="36">
        <f t="shared" si="6"/>
        <v>0</v>
      </c>
      <c r="FY13" s="36">
        <f t="shared" si="6"/>
        <v>0</v>
      </c>
      <c r="FZ13" s="36">
        <f t="shared" si="6"/>
        <v>0</v>
      </c>
      <c r="GA13" s="36">
        <f t="shared" si="6"/>
        <v>0</v>
      </c>
      <c r="GB13" s="36">
        <f t="shared" si="6"/>
        <v>0</v>
      </c>
      <c r="GC13" s="36">
        <f t="shared" si="6"/>
        <v>0</v>
      </c>
      <c r="GD13" s="36">
        <f t="shared" si="6"/>
        <v>0</v>
      </c>
      <c r="GE13" s="36">
        <f t="shared" si="6"/>
        <v>0</v>
      </c>
      <c r="GF13" s="36">
        <f t="shared" si="6"/>
        <v>0</v>
      </c>
      <c r="GG13" s="36">
        <f t="shared" si="6"/>
        <v>0</v>
      </c>
      <c r="GH13" s="36">
        <f t="shared" si="6"/>
        <v>0</v>
      </c>
      <c r="GI13" s="36">
        <f t="shared" si="6"/>
        <v>0</v>
      </c>
      <c r="GJ13" s="36">
        <f t="shared" si="6"/>
        <v>0</v>
      </c>
      <c r="GK13" s="36">
        <f t="shared" si="6"/>
        <v>0</v>
      </c>
      <c r="GL13" s="36">
        <f t="shared" si="6"/>
        <v>0</v>
      </c>
      <c r="GM13" s="36">
        <f t="shared" si="6"/>
        <v>0</v>
      </c>
      <c r="GN13" s="36">
        <f t="shared" si="6"/>
        <v>0</v>
      </c>
      <c r="GO13" s="36">
        <f t="shared" si="6"/>
        <v>0</v>
      </c>
      <c r="GP13" s="36">
        <f t="shared" si="6"/>
        <v>0</v>
      </c>
      <c r="GQ13" s="36">
        <f t="shared" si="6"/>
        <v>0</v>
      </c>
      <c r="GR13" s="36">
        <f t="shared" ref="GR13:JC13" si="7">GR9</f>
        <v>0</v>
      </c>
      <c r="GS13" s="36">
        <f t="shared" si="7"/>
        <v>0</v>
      </c>
      <c r="GT13" s="36">
        <f t="shared" si="7"/>
        <v>0</v>
      </c>
      <c r="GU13" s="36">
        <f t="shared" si="7"/>
        <v>0</v>
      </c>
      <c r="GV13" s="36">
        <f t="shared" si="7"/>
        <v>0</v>
      </c>
      <c r="GW13" s="36">
        <f t="shared" si="7"/>
        <v>0</v>
      </c>
      <c r="GX13" s="36">
        <f t="shared" si="7"/>
        <v>0</v>
      </c>
      <c r="GY13" s="36">
        <f t="shared" si="7"/>
        <v>0</v>
      </c>
      <c r="GZ13" s="36">
        <f t="shared" si="7"/>
        <v>0</v>
      </c>
      <c r="HA13" s="36">
        <f t="shared" si="7"/>
        <v>0</v>
      </c>
      <c r="HB13" s="36">
        <f t="shared" si="7"/>
        <v>0</v>
      </c>
      <c r="HC13" s="36">
        <f t="shared" si="7"/>
        <v>0</v>
      </c>
      <c r="HD13" s="36">
        <f t="shared" si="7"/>
        <v>0</v>
      </c>
      <c r="HE13" s="36">
        <f t="shared" si="7"/>
        <v>0</v>
      </c>
      <c r="HF13" s="36">
        <f t="shared" si="7"/>
        <v>0</v>
      </c>
      <c r="HG13" s="36">
        <f t="shared" si="7"/>
        <v>0</v>
      </c>
      <c r="HH13" s="36">
        <f t="shared" si="7"/>
        <v>0</v>
      </c>
      <c r="HI13" s="36">
        <f t="shared" si="7"/>
        <v>0</v>
      </c>
      <c r="HJ13" s="36">
        <f t="shared" si="7"/>
        <v>0</v>
      </c>
      <c r="HK13" s="36">
        <f t="shared" si="7"/>
        <v>0</v>
      </c>
      <c r="HL13" s="36">
        <f t="shared" si="7"/>
        <v>0</v>
      </c>
      <c r="HM13" s="36">
        <f t="shared" si="7"/>
        <v>0</v>
      </c>
      <c r="HN13" s="36">
        <f t="shared" si="7"/>
        <v>0</v>
      </c>
      <c r="HO13" s="36">
        <f t="shared" si="7"/>
        <v>0</v>
      </c>
      <c r="HP13" s="36">
        <f t="shared" si="7"/>
        <v>0</v>
      </c>
      <c r="HQ13" s="36">
        <f t="shared" si="7"/>
        <v>0</v>
      </c>
      <c r="HR13" s="36">
        <f t="shared" si="7"/>
        <v>0</v>
      </c>
      <c r="HS13" s="36">
        <f t="shared" si="7"/>
        <v>0</v>
      </c>
      <c r="HT13" s="36">
        <f t="shared" si="7"/>
        <v>0</v>
      </c>
      <c r="HU13" s="36">
        <f t="shared" si="7"/>
        <v>0</v>
      </c>
      <c r="HV13" s="36">
        <f t="shared" si="7"/>
        <v>0</v>
      </c>
      <c r="HW13" s="36">
        <f t="shared" si="7"/>
        <v>0</v>
      </c>
      <c r="HX13" s="36">
        <f t="shared" si="7"/>
        <v>0</v>
      </c>
      <c r="HY13" s="36">
        <f t="shared" si="7"/>
        <v>0</v>
      </c>
      <c r="HZ13" s="36">
        <f t="shared" si="7"/>
        <v>0</v>
      </c>
      <c r="IA13" s="36">
        <f t="shared" si="7"/>
        <v>0</v>
      </c>
      <c r="IB13" s="36">
        <f t="shared" si="7"/>
        <v>0</v>
      </c>
      <c r="IC13" s="36">
        <f t="shared" si="7"/>
        <v>0</v>
      </c>
      <c r="ID13" s="36">
        <f t="shared" si="7"/>
        <v>0</v>
      </c>
      <c r="IE13" s="36">
        <f t="shared" si="7"/>
        <v>0</v>
      </c>
      <c r="IF13" s="36">
        <f t="shared" si="7"/>
        <v>0</v>
      </c>
      <c r="IG13" s="36">
        <f t="shared" si="7"/>
        <v>0</v>
      </c>
      <c r="IH13" s="36">
        <f t="shared" si="7"/>
        <v>0</v>
      </c>
      <c r="II13" s="36">
        <f t="shared" si="7"/>
        <v>0</v>
      </c>
      <c r="IJ13" s="36">
        <f t="shared" si="7"/>
        <v>0</v>
      </c>
      <c r="IK13" s="36">
        <f t="shared" si="7"/>
        <v>0</v>
      </c>
      <c r="IL13" s="36">
        <f t="shared" si="7"/>
        <v>0</v>
      </c>
      <c r="IM13" s="36">
        <f t="shared" si="7"/>
        <v>0</v>
      </c>
      <c r="IN13" s="36">
        <f t="shared" si="7"/>
        <v>0</v>
      </c>
      <c r="IO13" s="36">
        <f t="shared" si="7"/>
        <v>0</v>
      </c>
      <c r="IP13" s="36">
        <f t="shared" si="7"/>
        <v>0</v>
      </c>
      <c r="IQ13" s="36">
        <f t="shared" si="7"/>
        <v>0</v>
      </c>
      <c r="IR13" s="36">
        <f t="shared" si="7"/>
        <v>0</v>
      </c>
      <c r="IS13" s="36">
        <f t="shared" si="7"/>
        <v>0</v>
      </c>
      <c r="IT13" s="36">
        <f t="shared" si="7"/>
        <v>0</v>
      </c>
      <c r="IU13" s="36">
        <f t="shared" si="7"/>
        <v>0</v>
      </c>
      <c r="IV13" s="36">
        <f t="shared" si="7"/>
        <v>0</v>
      </c>
      <c r="IW13" s="36">
        <f t="shared" si="7"/>
        <v>0</v>
      </c>
      <c r="IX13" s="36">
        <f t="shared" si="7"/>
        <v>0</v>
      </c>
      <c r="IY13" s="36">
        <f t="shared" si="7"/>
        <v>0</v>
      </c>
      <c r="IZ13" s="36">
        <f t="shared" si="7"/>
        <v>0</v>
      </c>
      <c r="JA13" s="36">
        <f t="shared" si="7"/>
        <v>0</v>
      </c>
      <c r="JB13" s="36">
        <f t="shared" si="7"/>
        <v>0</v>
      </c>
      <c r="JC13" s="36">
        <f t="shared" si="7"/>
        <v>0</v>
      </c>
      <c r="JD13" s="36">
        <f t="shared" ref="JD13:JQ13" si="8">JD9</f>
        <v>0</v>
      </c>
      <c r="JE13" s="36">
        <f t="shared" si="8"/>
        <v>0</v>
      </c>
      <c r="JF13" s="36">
        <f t="shared" si="8"/>
        <v>0</v>
      </c>
      <c r="JG13" s="36">
        <f t="shared" si="8"/>
        <v>0</v>
      </c>
      <c r="JH13" s="36">
        <f t="shared" si="8"/>
        <v>0</v>
      </c>
      <c r="JI13" s="36">
        <f t="shared" si="8"/>
        <v>0</v>
      </c>
      <c r="JJ13" s="36">
        <f t="shared" si="8"/>
        <v>0</v>
      </c>
      <c r="JK13" s="36">
        <f t="shared" si="8"/>
        <v>0</v>
      </c>
      <c r="JL13" s="36">
        <f t="shared" si="8"/>
        <v>0</v>
      </c>
      <c r="JM13" s="36">
        <f t="shared" si="8"/>
        <v>0</v>
      </c>
      <c r="JN13" s="36">
        <f t="shared" si="8"/>
        <v>0</v>
      </c>
      <c r="JO13" s="36">
        <f t="shared" si="8"/>
        <v>0</v>
      </c>
      <c r="JP13" s="36">
        <f t="shared" si="8"/>
        <v>0</v>
      </c>
      <c r="JQ13" s="36">
        <f t="shared" si="8"/>
        <v>0</v>
      </c>
    </row>
    <row r="14" spans="1:277">
      <c r="A14" s="83"/>
      <c r="B14" s="85"/>
      <c r="C14" s="85"/>
      <c r="D14" s="86"/>
      <c r="E14" s="86"/>
      <c r="F14" s="86"/>
      <c r="G14" s="86"/>
      <c r="H14" s="47" t="s">
        <v>123</v>
      </c>
      <c r="I14" s="47" t="s">
        <v>123</v>
      </c>
      <c r="J14" s="47" t="s">
        <v>123</v>
      </c>
      <c r="K14" s="47" t="s">
        <v>123</v>
      </c>
      <c r="L14" s="47" t="s">
        <v>123</v>
      </c>
      <c r="M14" s="47" t="s">
        <v>123</v>
      </c>
      <c r="N14" s="47" t="s">
        <v>123</v>
      </c>
      <c r="O14" s="47" t="s">
        <v>123</v>
      </c>
      <c r="P14" s="47" t="s">
        <v>123</v>
      </c>
      <c r="Q14" s="47" t="s">
        <v>123</v>
      </c>
      <c r="R14" s="47" t="s">
        <v>123</v>
      </c>
      <c r="S14" s="47" t="s">
        <v>123</v>
      </c>
      <c r="T14" s="47" t="s">
        <v>123</v>
      </c>
      <c r="U14" s="47" t="s">
        <v>123</v>
      </c>
      <c r="V14" s="47" t="s">
        <v>123</v>
      </c>
      <c r="W14" s="47" t="s">
        <v>123</v>
      </c>
      <c r="X14" s="47" t="s">
        <v>123</v>
      </c>
      <c r="Y14" s="47" t="s">
        <v>123</v>
      </c>
      <c r="Z14" s="47" t="s">
        <v>123</v>
      </c>
      <c r="AA14" s="47" t="s">
        <v>123</v>
      </c>
      <c r="AB14" s="47" t="s">
        <v>123</v>
      </c>
      <c r="AC14" s="47" t="s">
        <v>123</v>
      </c>
      <c r="AD14" s="47" t="s">
        <v>123</v>
      </c>
      <c r="AE14" s="47" t="s">
        <v>123</v>
      </c>
      <c r="AF14" s="47" t="s">
        <v>123</v>
      </c>
      <c r="AG14" s="47" t="s">
        <v>123</v>
      </c>
      <c r="AH14" s="47" t="s">
        <v>123</v>
      </c>
      <c r="AI14" s="47" t="s">
        <v>123</v>
      </c>
      <c r="AJ14" s="47" t="s">
        <v>123</v>
      </c>
      <c r="AK14" s="47" t="s">
        <v>123</v>
      </c>
      <c r="AL14" s="47" t="s">
        <v>123</v>
      </c>
      <c r="AM14" s="47" t="s">
        <v>123</v>
      </c>
      <c r="AN14" s="47" t="s">
        <v>123</v>
      </c>
      <c r="AO14" s="47" t="s">
        <v>123</v>
      </c>
      <c r="AP14" s="47" t="s">
        <v>123</v>
      </c>
      <c r="AQ14" s="47" t="s">
        <v>123</v>
      </c>
      <c r="AR14" s="47" t="s">
        <v>123</v>
      </c>
      <c r="AS14" s="47" t="s">
        <v>123</v>
      </c>
      <c r="AT14" s="47" t="s">
        <v>123</v>
      </c>
      <c r="AU14" s="47" t="s">
        <v>123</v>
      </c>
      <c r="AV14" s="47" t="s">
        <v>123</v>
      </c>
      <c r="AW14" s="47" t="s">
        <v>123</v>
      </c>
      <c r="AX14" s="47" t="s">
        <v>123</v>
      </c>
      <c r="AY14" s="47" t="s">
        <v>123</v>
      </c>
      <c r="AZ14" s="47" t="s">
        <v>123</v>
      </c>
      <c r="BA14" s="47" t="s">
        <v>123</v>
      </c>
      <c r="BB14" s="47" t="s">
        <v>123</v>
      </c>
      <c r="BC14" s="47" t="s">
        <v>123</v>
      </c>
      <c r="BD14" s="47" t="s">
        <v>123</v>
      </c>
      <c r="BE14" s="47" t="s">
        <v>123</v>
      </c>
      <c r="BF14" s="47" t="s">
        <v>123</v>
      </c>
      <c r="BG14" s="47" t="s">
        <v>123</v>
      </c>
      <c r="BH14" s="47" t="s">
        <v>123</v>
      </c>
      <c r="BI14" s="47" t="s">
        <v>123</v>
      </c>
      <c r="BJ14" s="47" t="s">
        <v>123</v>
      </c>
      <c r="BK14" s="47" t="s">
        <v>123</v>
      </c>
      <c r="BL14" s="47" t="s">
        <v>123</v>
      </c>
      <c r="BM14" s="47" t="s">
        <v>123</v>
      </c>
      <c r="BN14" s="47" t="s">
        <v>123</v>
      </c>
      <c r="BO14" s="47" t="s">
        <v>123</v>
      </c>
      <c r="BP14" s="47" t="s">
        <v>123</v>
      </c>
      <c r="BQ14" s="47" t="s">
        <v>123</v>
      </c>
      <c r="BR14" s="47" t="s">
        <v>123</v>
      </c>
      <c r="BS14" s="47" t="s">
        <v>123</v>
      </c>
      <c r="BT14" s="47" t="s">
        <v>123</v>
      </c>
      <c r="BU14" s="47" t="s">
        <v>123</v>
      </c>
      <c r="BV14" s="47" t="s">
        <v>123</v>
      </c>
      <c r="BW14" s="47" t="s">
        <v>123</v>
      </c>
      <c r="BX14" s="47" t="s">
        <v>123</v>
      </c>
      <c r="BY14" s="47" t="s">
        <v>123</v>
      </c>
      <c r="BZ14" s="47" t="s">
        <v>123</v>
      </c>
      <c r="CA14" s="47" t="s">
        <v>123</v>
      </c>
      <c r="CB14" s="47" t="s">
        <v>123</v>
      </c>
      <c r="CC14" s="47" t="s">
        <v>123</v>
      </c>
      <c r="CD14" s="47" t="s">
        <v>123</v>
      </c>
      <c r="CE14" s="47" t="s">
        <v>123</v>
      </c>
      <c r="CF14" s="47" t="s">
        <v>123</v>
      </c>
      <c r="CG14" s="47" t="s">
        <v>123</v>
      </c>
      <c r="CH14" s="47" t="s">
        <v>123</v>
      </c>
      <c r="CI14" s="47" t="s">
        <v>123</v>
      </c>
      <c r="CJ14" s="47" t="s">
        <v>123</v>
      </c>
      <c r="CK14" s="47" t="s">
        <v>123</v>
      </c>
      <c r="CL14" s="47" t="s">
        <v>123</v>
      </c>
      <c r="CM14" s="47" t="s">
        <v>123</v>
      </c>
      <c r="CN14" s="47" t="s">
        <v>123</v>
      </c>
      <c r="CO14" s="47" t="s">
        <v>123</v>
      </c>
      <c r="CP14" s="47" t="s">
        <v>123</v>
      </c>
      <c r="CQ14" s="47" t="s">
        <v>123</v>
      </c>
      <c r="CR14" s="47" t="s">
        <v>123</v>
      </c>
      <c r="CS14" s="47" t="s">
        <v>123</v>
      </c>
      <c r="CT14" s="47" t="s">
        <v>123</v>
      </c>
      <c r="CU14" s="47" t="s">
        <v>123</v>
      </c>
      <c r="CV14" s="47" t="s">
        <v>123</v>
      </c>
      <c r="CW14" s="47" t="s">
        <v>123</v>
      </c>
      <c r="CX14" s="47" t="s">
        <v>123</v>
      </c>
      <c r="CY14" s="47" t="s">
        <v>123</v>
      </c>
      <c r="CZ14" s="47" t="s">
        <v>123</v>
      </c>
      <c r="DA14" s="47" t="s">
        <v>123</v>
      </c>
      <c r="DB14" s="47" t="s">
        <v>123</v>
      </c>
      <c r="DC14" s="47" t="s">
        <v>123</v>
      </c>
      <c r="DD14" s="47" t="s">
        <v>123</v>
      </c>
      <c r="DE14" s="47" t="s">
        <v>123</v>
      </c>
      <c r="DF14" s="47" t="s">
        <v>123</v>
      </c>
      <c r="DG14" s="47" t="s">
        <v>123</v>
      </c>
      <c r="DH14" s="47" t="s">
        <v>123</v>
      </c>
      <c r="DI14" s="47" t="s">
        <v>123</v>
      </c>
      <c r="DJ14" s="47" t="s">
        <v>123</v>
      </c>
      <c r="DK14" s="47" t="s">
        <v>123</v>
      </c>
      <c r="DL14" s="47" t="s">
        <v>123</v>
      </c>
      <c r="DM14" s="47" t="s">
        <v>123</v>
      </c>
      <c r="DN14" s="47" t="s">
        <v>123</v>
      </c>
      <c r="DO14" s="47" t="s">
        <v>123</v>
      </c>
      <c r="DP14" s="47" t="s">
        <v>123</v>
      </c>
      <c r="DQ14" s="47" t="s">
        <v>123</v>
      </c>
      <c r="DR14" s="47" t="s">
        <v>123</v>
      </c>
      <c r="DS14" s="47" t="s">
        <v>123</v>
      </c>
      <c r="DT14" s="47" t="s">
        <v>123</v>
      </c>
      <c r="DU14" s="47" t="s">
        <v>123</v>
      </c>
      <c r="DV14" s="47" t="s">
        <v>123</v>
      </c>
      <c r="DW14" s="47" t="s">
        <v>123</v>
      </c>
      <c r="DX14" s="47" t="s">
        <v>123</v>
      </c>
      <c r="DY14" s="47" t="s">
        <v>123</v>
      </c>
      <c r="DZ14" s="47" t="s">
        <v>123</v>
      </c>
      <c r="EA14" s="47" t="s">
        <v>123</v>
      </c>
      <c r="EB14" s="47" t="s">
        <v>123</v>
      </c>
      <c r="EC14" s="47" t="s">
        <v>123</v>
      </c>
      <c r="ED14" s="47" t="s">
        <v>123</v>
      </c>
      <c r="EE14" s="47" t="s">
        <v>123</v>
      </c>
      <c r="EF14" s="47" t="s">
        <v>123</v>
      </c>
      <c r="EG14" s="47" t="s">
        <v>123</v>
      </c>
      <c r="EH14" s="47" t="s">
        <v>123</v>
      </c>
      <c r="EI14" s="47" t="s">
        <v>123</v>
      </c>
      <c r="EJ14" s="47" t="s">
        <v>123</v>
      </c>
      <c r="EK14" s="47" t="s">
        <v>123</v>
      </c>
      <c r="EL14" s="47" t="s">
        <v>123</v>
      </c>
      <c r="EM14" s="47" t="s">
        <v>123</v>
      </c>
      <c r="EN14" s="47" t="s">
        <v>123</v>
      </c>
      <c r="EO14" s="47" t="s">
        <v>123</v>
      </c>
      <c r="EP14" s="47" t="s">
        <v>123</v>
      </c>
      <c r="EQ14" s="47" t="s">
        <v>123</v>
      </c>
      <c r="ER14" s="47" t="s">
        <v>123</v>
      </c>
      <c r="ES14" s="47" t="s">
        <v>123</v>
      </c>
      <c r="ET14" s="47" t="s">
        <v>123</v>
      </c>
      <c r="EU14" s="47" t="s">
        <v>123</v>
      </c>
      <c r="EV14" s="47" t="s">
        <v>123</v>
      </c>
      <c r="EW14" s="47" t="s">
        <v>123</v>
      </c>
      <c r="EX14" s="47" t="s">
        <v>123</v>
      </c>
      <c r="EY14" s="47" t="s">
        <v>123</v>
      </c>
      <c r="EZ14" s="47" t="s">
        <v>123</v>
      </c>
      <c r="FA14" s="47" t="s">
        <v>123</v>
      </c>
      <c r="FB14" s="47" t="s">
        <v>123</v>
      </c>
      <c r="FC14" s="47" t="s">
        <v>123</v>
      </c>
      <c r="FD14" s="47" t="s">
        <v>123</v>
      </c>
      <c r="FE14" s="47" t="s">
        <v>123</v>
      </c>
      <c r="FF14" s="47" t="s">
        <v>123</v>
      </c>
      <c r="FG14" s="47" t="s">
        <v>123</v>
      </c>
      <c r="FH14" s="47" t="s">
        <v>123</v>
      </c>
      <c r="FI14" s="47" t="s">
        <v>123</v>
      </c>
      <c r="FJ14" s="47" t="s">
        <v>123</v>
      </c>
      <c r="FK14" s="47" t="s">
        <v>123</v>
      </c>
      <c r="FL14" s="47" t="s">
        <v>123</v>
      </c>
      <c r="FM14" s="47" t="s">
        <v>123</v>
      </c>
      <c r="FN14" s="47" t="s">
        <v>123</v>
      </c>
      <c r="FO14" s="47" t="s">
        <v>123</v>
      </c>
      <c r="FP14" s="47" t="s">
        <v>123</v>
      </c>
      <c r="FQ14" s="47" t="s">
        <v>123</v>
      </c>
      <c r="FR14" s="47" t="s">
        <v>123</v>
      </c>
      <c r="FS14" s="47" t="s">
        <v>123</v>
      </c>
      <c r="FT14" s="47" t="s">
        <v>123</v>
      </c>
      <c r="FU14" s="47" t="s">
        <v>123</v>
      </c>
      <c r="FV14" s="47" t="s">
        <v>123</v>
      </c>
      <c r="FW14" s="47" t="s">
        <v>123</v>
      </c>
      <c r="FX14" s="47" t="s">
        <v>123</v>
      </c>
      <c r="FY14" s="47" t="s">
        <v>123</v>
      </c>
      <c r="FZ14" s="47" t="s">
        <v>123</v>
      </c>
      <c r="GA14" s="47" t="s">
        <v>123</v>
      </c>
      <c r="GB14" s="47" t="s">
        <v>123</v>
      </c>
      <c r="GC14" s="47" t="s">
        <v>123</v>
      </c>
      <c r="GD14" s="47" t="s">
        <v>123</v>
      </c>
      <c r="GE14" s="47" t="s">
        <v>123</v>
      </c>
      <c r="GF14" s="47" t="s">
        <v>123</v>
      </c>
      <c r="GG14" s="47" t="s">
        <v>123</v>
      </c>
      <c r="GH14" s="47" t="s">
        <v>123</v>
      </c>
      <c r="GI14" s="47" t="s">
        <v>123</v>
      </c>
      <c r="GJ14" s="47" t="s">
        <v>123</v>
      </c>
      <c r="GK14" s="47" t="s">
        <v>123</v>
      </c>
      <c r="GL14" s="47" t="s">
        <v>123</v>
      </c>
      <c r="GM14" s="47" t="s">
        <v>123</v>
      </c>
      <c r="GN14" s="47" t="s">
        <v>123</v>
      </c>
      <c r="GO14" s="47" t="s">
        <v>123</v>
      </c>
      <c r="GP14" s="47" t="s">
        <v>123</v>
      </c>
      <c r="GQ14" s="47" t="s">
        <v>123</v>
      </c>
      <c r="GR14" s="47" t="s">
        <v>123</v>
      </c>
      <c r="GS14" s="47" t="s">
        <v>123</v>
      </c>
      <c r="GT14" s="47" t="s">
        <v>123</v>
      </c>
      <c r="GU14" s="47" t="s">
        <v>123</v>
      </c>
      <c r="GV14" s="47" t="s">
        <v>123</v>
      </c>
      <c r="GW14" s="47" t="s">
        <v>123</v>
      </c>
      <c r="GX14" s="47" t="s">
        <v>123</v>
      </c>
      <c r="GY14" s="47" t="s">
        <v>123</v>
      </c>
      <c r="GZ14" s="47" t="s">
        <v>123</v>
      </c>
      <c r="HA14" s="47" t="s">
        <v>123</v>
      </c>
      <c r="HB14" s="47" t="s">
        <v>123</v>
      </c>
      <c r="HC14" s="47" t="s">
        <v>123</v>
      </c>
      <c r="HD14" s="47" t="s">
        <v>123</v>
      </c>
      <c r="HE14" s="47" t="s">
        <v>123</v>
      </c>
      <c r="HF14" s="47" t="s">
        <v>123</v>
      </c>
      <c r="HG14" s="47" t="s">
        <v>123</v>
      </c>
      <c r="HH14" s="47" t="s">
        <v>123</v>
      </c>
      <c r="HI14" s="47" t="s">
        <v>123</v>
      </c>
      <c r="HJ14" s="47" t="s">
        <v>123</v>
      </c>
      <c r="HK14" s="47" t="s">
        <v>123</v>
      </c>
      <c r="HL14" s="47" t="s">
        <v>123</v>
      </c>
      <c r="HM14" s="47" t="s">
        <v>123</v>
      </c>
      <c r="HN14" s="47" t="s">
        <v>123</v>
      </c>
      <c r="HO14" s="47" t="s">
        <v>123</v>
      </c>
      <c r="HP14" s="47" t="s">
        <v>123</v>
      </c>
      <c r="HQ14" s="47" t="s">
        <v>123</v>
      </c>
      <c r="HR14" s="47" t="s">
        <v>123</v>
      </c>
      <c r="HS14" s="47" t="s">
        <v>123</v>
      </c>
      <c r="HT14" s="47" t="s">
        <v>123</v>
      </c>
      <c r="HU14" s="47" t="s">
        <v>123</v>
      </c>
      <c r="HV14" s="47" t="s">
        <v>123</v>
      </c>
      <c r="HW14" s="47" t="s">
        <v>123</v>
      </c>
      <c r="HX14" s="47" t="s">
        <v>123</v>
      </c>
      <c r="HY14" s="47" t="s">
        <v>123</v>
      </c>
      <c r="HZ14" s="47" t="s">
        <v>123</v>
      </c>
      <c r="IA14" s="47" t="s">
        <v>123</v>
      </c>
      <c r="IB14" s="47" t="s">
        <v>123</v>
      </c>
      <c r="IC14" s="47" t="s">
        <v>123</v>
      </c>
      <c r="ID14" s="47" t="s">
        <v>123</v>
      </c>
      <c r="IE14" s="47" t="s">
        <v>123</v>
      </c>
      <c r="IF14" s="47" t="s">
        <v>123</v>
      </c>
      <c r="IG14" s="47" t="s">
        <v>123</v>
      </c>
      <c r="IH14" s="47" t="s">
        <v>123</v>
      </c>
      <c r="II14" s="47" t="s">
        <v>123</v>
      </c>
      <c r="IJ14" s="47" t="s">
        <v>123</v>
      </c>
      <c r="IK14" s="47" t="s">
        <v>123</v>
      </c>
      <c r="IL14" s="47" t="s">
        <v>123</v>
      </c>
      <c r="IM14" s="47" t="s">
        <v>123</v>
      </c>
      <c r="IN14" s="47" t="s">
        <v>123</v>
      </c>
      <c r="IO14" s="47" t="s">
        <v>123</v>
      </c>
      <c r="IP14" s="47" t="s">
        <v>123</v>
      </c>
      <c r="IQ14" s="47" t="s">
        <v>123</v>
      </c>
      <c r="IR14" s="47" t="s">
        <v>123</v>
      </c>
      <c r="IS14" s="47" t="s">
        <v>123</v>
      </c>
      <c r="IT14" s="47" t="s">
        <v>123</v>
      </c>
      <c r="IU14" s="47" t="s">
        <v>123</v>
      </c>
      <c r="IV14" s="47" t="s">
        <v>123</v>
      </c>
      <c r="IW14" s="47" t="s">
        <v>123</v>
      </c>
      <c r="IX14" s="47" t="s">
        <v>123</v>
      </c>
      <c r="IY14" s="47" t="s">
        <v>123</v>
      </c>
      <c r="IZ14" s="47" t="s">
        <v>123</v>
      </c>
      <c r="JA14" s="47" t="s">
        <v>123</v>
      </c>
      <c r="JB14" s="47" t="s">
        <v>123</v>
      </c>
      <c r="JC14" s="47" t="s">
        <v>123</v>
      </c>
      <c r="JD14" s="47" t="s">
        <v>123</v>
      </c>
      <c r="JE14" s="47" t="s">
        <v>123</v>
      </c>
      <c r="JF14" s="47" t="s">
        <v>123</v>
      </c>
      <c r="JG14" s="47" t="s">
        <v>123</v>
      </c>
      <c r="JH14" s="47" t="s">
        <v>123</v>
      </c>
      <c r="JI14" s="47" t="s">
        <v>123</v>
      </c>
      <c r="JJ14" s="47" t="s">
        <v>123</v>
      </c>
      <c r="JK14" s="47" t="s">
        <v>123</v>
      </c>
      <c r="JL14" s="47" t="s">
        <v>123</v>
      </c>
      <c r="JM14" s="47" t="s">
        <v>123</v>
      </c>
      <c r="JN14" s="47" t="s">
        <v>123</v>
      </c>
      <c r="JO14" s="47" t="s">
        <v>123</v>
      </c>
      <c r="JP14" s="47" t="s">
        <v>123</v>
      </c>
      <c r="JQ14" s="47" t="s">
        <v>123</v>
      </c>
    </row>
    <row r="15" spans="1:277">
      <c r="A15" s="47">
        <f>A10</f>
        <v>0</v>
      </c>
      <c r="B15" s="47" t="str">
        <f>B10</f>
        <v>Batch No.</v>
      </c>
      <c r="C15" s="47"/>
      <c r="D15" s="47"/>
      <c r="E15" s="47"/>
      <c r="F15" s="47"/>
      <c r="G15" s="47"/>
      <c r="H15" s="47" t="str">
        <f>H10</f>
        <v>220508-2</v>
      </c>
      <c r="I15" s="47" t="str">
        <f>I10</f>
        <v>220507-106</v>
      </c>
      <c r="J15" s="47" t="str">
        <f>J10</f>
        <v>220507-105</v>
      </c>
      <c r="K15" s="47" t="str">
        <f>K10</f>
        <v>220509-3</v>
      </c>
      <c r="L15" s="47" t="str">
        <f t="shared" ref="L15:AQ15" si="9">L10</f>
        <v>220509-46</v>
      </c>
      <c r="M15" s="47" t="str">
        <f t="shared" si="9"/>
        <v>220509-49</v>
      </c>
      <c r="N15" s="47" t="str">
        <f t="shared" si="9"/>
        <v>220510-15</v>
      </c>
      <c r="O15" s="47" t="str">
        <f t="shared" si="9"/>
        <v>220509-83</v>
      </c>
      <c r="P15" s="47" t="str">
        <f t="shared" si="9"/>
        <v>220510-134</v>
      </c>
      <c r="Q15" s="47" t="str">
        <f t="shared" si="9"/>
        <v>220510-53</v>
      </c>
      <c r="R15" s="47" t="str">
        <f t="shared" si="9"/>
        <v>220510-185</v>
      </c>
      <c r="S15" s="47" t="str">
        <f t="shared" si="9"/>
        <v>220510-118</v>
      </c>
      <c r="T15" s="47" t="str">
        <f t="shared" si="9"/>
        <v>220511-18</v>
      </c>
      <c r="U15" s="47" t="str">
        <f t="shared" si="9"/>
        <v>220510-191</v>
      </c>
      <c r="V15" s="47" t="str">
        <f t="shared" si="9"/>
        <v>220511-82</v>
      </c>
      <c r="W15" s="47" t="str">
        <f t="shared" si="9"/>
        <v>220511-137</v>
      </c>
      <c r="X15" s="47" t="str">
        <f t="shared" si="9"/>
        <v>220512-34</v>
      </c>
      <c r="Y15" s="47" t="str">
        <f t="shared" si="9"/>
        <v>220512-88</v>
      </c>
      <c r="Z15" s="47" t="str">
        <f t="shared" si="9"/>
        <v>220512-149</v>
      </c>
      <c r="AA15" s="47" t="str">
        <f t="shared" si="9"/>
        <v>220512-151</v>
      </c>
      <c r="AB15" s="47" t="str">
        <f t="shared" si="9"/>
        <v>220512-153</v>
      </c>
      <c r="AC15" s="47" t="str">
        <f t="shared" si="9"/>
        <v>220515-20</v>
      </c>
      <c r="AD15" s="47" t="str">
        <f t="shared" si="9"/>
        <v>220515-21</v>
      </c>
      <c r="AE15" s="47" t="str">
        <f t="shared" si="9"/>
        <v>220515-23</v>
      </c>
      <c r="AF15" s="47" t="str">
        <f t="shared" si="9"/>
        <v>220516-125</v>
      </c>
      <c r="AG15" s="47" t="str">
        <f t="shared" si="9"/>
        <v>220516-186</v>
      </c>
      <c r="AH15" s="47" t="str">
        <f t="shared" si="9"/>
        <v>220517-36</v>
      </c>
      <c r="AI15" s="47" t="str">
        <f t="shared" si="9"/>
        <v>220517-64</v>
      </c>
      <c r="AJ15" s="47" t="str">
        <f t="shared" si="9"/>
        <v>220517-99</v>
      </c>
      <c r="AK15" s="47" t="str">
        <f t="shared" si="9"/>
        <v>0517-180</v>
      </c>
      <c r="AL15" s="47" t="str">
        <f t="shared" si="9"/>
        <v>0518-77</v>
      </c>
      <c r="AM15" s="47" t="str">
        <f t="shared" si="9"/>
        <v>0518-121</v>
      </c>
      <c r="AN15" s="47" t="str">
        <f t="shared" si="9"/>
        <v>0518-157</v>
      </c>
      <c r="AO15" s="47" t="str">
        <f t="shared" si="9"/>
        <v>0519-62</v>
      </c>
      <c r="AP15" s="47" t="str">
        <f t="shared" si="9"/>
        <v>0518-161</v>
      </c>
      <c r="AQ15" s="47" t="str">
        <f t="shared" si="9"/>
        <v>0519-171</v>
      </c>
      <c r="AR15" s="47" t="str">
        <f t="shared" ref="AR15:BW15" si="10">AR10</f>
        <v>0520-85</v>
      </c>
      <c r="AS15" s="47" t="str">
        <f t="shared" si="10"/>
        <v>0520-103</v>
      </c>
      <c r="AT15" s="47" t="str">
        <f t="shared" si="10"/>
        <v>0521-26</v>
      </c>
      <c r="AU15" s="47" t="str">
        <f t="shared" si="10"/>
        <v>0521-1</v>
      </c>
      <c r="AV15" s="47" t="str">
        <f t="shared" si="10"/>
        <v>0521-3</v>
      </c>
      <c r="AW15" s="47" t="str">
        <f t="shared" si="10"/>
        <v>0521-2</v>
      </c>
      <c r="AX15" s="47" t="str">
        <f t="shared" si="10"/>
        <v>0521-4</v>
      </c>
      <c r="AY15" s="47" t="str">
        <f t="shared" si="10"/>
        <v>0521-28</v>
      </c>
      <c r="AZ15" s="47" t="str">
        <f t="shared" si="10"/>
        <v>0522-2</v>
      </c>
      <c r="BA15" s="47" t="str">
        <f t="shared" si="10"/>
        <v>0522-3</v>
      </c>
      <c r="BB15" s="47" t="str">
        <f t="shared" si="10"/>
        <v>0522-4</v>
      </c>
      <c r="BC15" s="47" t="str">
        <f t="shared" si="10"/>
        <v>0523-104</v>
      </c>
      <c r="BD15" s="47" t="str">
        <f t="shared" si="10"/>
        <v>0523-56</v>
      </c>
      <c r="BE15" s="47" t="str">
        <f t="shared" si="10"/>
        <v>0523-182</v>
      </c>
      <c r="BF15" s="47" t="str">
        <f t="shared" si="10"/>
        <v>0523-186</v>
      </c>
      <c r="BG15" s="47" t="str">
        <f t="shared" si="10"/>
        <v>0524-40</v>
      </c>
      <c r="BH15" s="47" t="str">
        <f t="shared" si="10"/>
        <v>0524-121</v>
      </c>
      <c r="BI15" s="47" t="str">
        <f t="shared" si="10"/>
        <v>0524-143</v>
      </c>
      <c r="BJ15" s="47" t="str">
        <f t="shared" si="10"/>
        <v>0525-57</v>
      </c>
      <c r="BK15" s="47" t="str">
        <f t="shared" si="10"/>
        <v>0525-57</v>
      </c>
      <c r="BL15" s="47" t="str">
        <f t="shared" si="10"/>
        <v>0524-142</v>
      </c>
      <c r="BM15" s="47" t="str">
        <f t="shared" si="10"/>
        <v>0525-135</v>
      </c>
      <c r="BN15" s="47" t="str">
        <f t="shared" si="10"/>
        <v>0525-182</v>
      </c>
      <c r="BO15" s="47" t="str">
        <f t="shared" si="10"/>
        <v>0526-159</v>
      </c>
      <c r="BP15" s="47" t="str">
        <f t="shared" si="10"/>
        <v>0527-105</v>
      </c>
      <c r="BQ15" s="47" t="str">
        <f t="shared" si="10"/>
        <v>0528-1</v>
      </c>
      <c r="BR15" s="47" t="str">
        <f t="shared" si="10"/>
        <v>0528-4</v>
      </c>
      <c r="BS15" s="47" t="str">
        <f t="shared" si="10"/>
        <v>0528-2</v>
      </c>
      <c r="BT15" s="47" t="str">
        <f t="shared" si="10"/>
        <v>0528-3</v>
      </c>
      <c r="BU15" s="47" t="str">
        <f t="shared" si="10"/>
        <v>0528-5</v>
      </c>
      <c r="BV15" s="47" t="str">
        <f t="shared" si="10"/>
        <v>0528-6</v>
      </c>
      <c r="BW15" s="47" t="str">
        <f t="shared" si="10"/>
        <v>0530-13</v>
      </c>
      <c r="BX15" s="47" t="str">
        <f t="shared" ref="BX15:DC15" si="11">BX10</f>
        <v>0530-8</v>
      </c>
      <c r="BY15" s="47" t="str">
        <f t="shared" si="11"/>
        <v>0530-14</v>
      </c>
      <c r="BZ15" s="47" t="str">
        <f t="shared" si="11"/>
        <v>0530-15</v>
      </c>
      <c r="CA15" s="47" t="str">
        <f t="shared" si="11"/>
        <v>0531-14</v>
      </c>
      <c r="CB15" s="47" t="str">
        <f t="shared" si="11"/>
        <v>0531-98</v>
      </c>
      <c r="CC15" s="47" t="str">
        <f t="shared" si="11"/>
        <v>0531-14</v>
      </c>
      <c r="CD15" s="47" t="str">
        <f t="shared" si="11"/>
        <v>0531-98</v>
      </c>
      <c r="CE15" s="47" t="str">
        <f t="shared" si="11"/>
        <v>0531-61</v>
      </c>
      <c r="CF15" s="47" t="str">
        <f t="shared" si="11"/>
        <v>0531-127</v>
      </c>
      <c r="CG15" s="47" t="str">
        <f t="shared" si="11"/>
        <v>0531-138</v>
      </c>
      <c r="CH15" s="47" t="str">
        <f t="shared" si="11"/>
        <v>0531-150</v>
      </c>
      <c r="CI15" s="47" t="str">
        <f t="shared" si="11"/>
        <v>0601-135</v>
      </c>
      <c r="CJ15" s="47" t="str">
        <f t="shared" si="11"/>
        <v>0531-131</v>
      </c>
      <c r="CK15" s="47" t="str">
        <f t="shared" si="11"/>
        <v>0602-1</v>
      </c>
      <c r="CL15" s="47">
        <f t="shared" si="11"/>
        <v>0.92300000000000004</v>
      </c>
      <c r="CM15" s="47" t="str">
        <f t="shared" si="11"/>
        <v>0602-93</v>
      </c>
      <c r="CN15" s="47" t="str">
        <f t="shared" si="11"/>
        <v>0606-9</v>
      </c>
      <c r="CO15" s="47" t="str">
        <f t="shared" si="11"/>
        <v>0605-10</v>
      </c>
      <c r="CP15" s="47" t="str">
        <f t="shared" si="11"/>
        <v>0605-8</v>
      </c>
      <c r="CQ15" s="47" t="str">
        <f t="shared" si="11"/>
        <v>0605-1</v>
      </c>
      <c r="CR15" s="47" t="str">
        <f t="shared" si="11"/>
        <v>0606-27</v>
      </c>
      <c r="CS15" s="47" t="str">
        <f t="shared" si="11"/>
        <v>0606-03</v>
      </c>
      <c r="CT15" s="47" t="str">
        <f t="shared" si="11"/>
        <v>0606-107</v>
      </c>
      <c r="CU15" s="47" t="str">
        <f t="shared" si="11"/>
        <v>0606-160</v>
      </c>
      <c r="CV15" s="47" t="str">
        <f t="shared" si="11"/>
        <v>0607-64</v>
      </c>
      <c r="CW15" s="47" t="str">
        <f t="shared" si="11"/>
        <v>0607-150</v>
      </c>
      <c r="CX15" s="47" t="str">
        <f t="shared" si="11"/>
        <v>0608-123</v>
      </c>
      <c r="CY15" s="47">
        <f t="shared" si="11"/>
        <v>0</v>
      </c>
      <c r="CZ15" s="47">
        <f t="shared" si="11"/>
        <v>0</v>
      </c>
      <c r="DA15" s="47">
        <f t="shared" si="11"/>
        <v>0</v>
      </c>
      <c r="DB15" s="47">
        <f t="shared" si="11"/>
        <v>0</v>
      </c>
      <c r="DC15" s="47">
        <f t="shared" si="11"/>
        <v>0</v>
      </c>
      <c r="DD15" s="47">
        <f t="shared" ref="DD15:EI15" si="12">DD10</f>
        <v>0</v>
      </c>
      <c r="DE15" s="47">
        <f t="shared" si="12"/>
        <v>0</v>
      </c>
      <c r="DF15" s="47">
        <f t="shared" si="12"/>
        <v>0</v>
      </c>
      <c r="DG15" s="47">
        <f t="shared" si="12"/>
        <v>0</v>
      </c>
      <c r="DH15" s="47">
        <f t="shared" si="12"/>
        <v>0</v>
      </c>
      <c r="DI15" s="47">
        <f t="shared" si="12"/>
        <v>0</v>
      </c>
      <c r="DJ15" s="47">
        <f t="shared" si="12"/>
        <v>0</v>
      </c>
      <c r="DK15" s="47">
        <f t="shared" si="12"/>
        <v>0</v>
      </c>
      <c r="DL15" s="47">
        <f t="shared" si="12"/>
        <v>0</v>
      </c>
      <c r="DM15" s="47">
        <f t="shared" si="12"/>
        <v>0</v>
      </c>
      <c r="DN15" s="47">
        <f t="shared" si="12"/>
        <v>0</v>
      </c>
      <c r="DO15" s="47">
        <f t="shared" si="12"/>
        <v>0</v>
      </c>
      <c r="DP15" s="47">
        <f t="shared" si="12"/>
        <v>0</v>
      </c>
      <c r="DQ15" s="47">
        <f t="shared" si="12"/>
        <v>0</v>
      </c>
      <c r="DR15" s="47">
        <f t="shared" si="12"/>
        <v>0</v>
      </c>
      <c r="DS15" s="47">
        <f t="shared" si="12"/>
        <v>0</v>
      </c>
      <c r="DT15" s="47">
        <f t="shared" si="12"/>
        <v>0</v>
      </c>
      <c r="DU15" s="47">
        <f t="shared" si="12"/>
        <v>0</v>
      </c>
      <c r="DV15" s="47">
        <f t="shared" si="12"/>
        <v>0</v>
      </c>
      <c r="DW15" s="47">
        <f t="shared" si="12"/>
        <v>0</v>
      </c>
      <c r="DX15" s="47">
        <f t="shared" si="12"/>
        <v>0</v>
      </c>
      <c r="DY15" s="47">
        <f t="shared" si="12"/>
        <v>0</v>
      </c>
      <c r="DZ15" s="47">
        <f t="shared" si="12"/>
        <v>0</v>
      </c>
      <c r="EA15" s="47">
        <f t="shared" si="12"/>
        <v>0</v>
      </c>
      <c r="EB15" s="47">
        <f t="shared" si="12"/>
        <v>0</v>
      </c>
      <c r="EC15" s="47">
        <f t="shared" si="12"/>
        <v>0</v>
      </c>
      <c r="ED15" s="47">
        <f t="shared" si="12"/>
        <v>0</v>
      </c>
      <c r="EE15" s="47">
        <f t="shared" si="12"/>
        <v>0</v>
      </c>
      <c r="EF15" s="47">
        <f t="shared" si="12"/>
        <v>0</v>
      </c>
      <c r="EG15" s="47">
        <f t="shared" si="12"/>
        <v>0</v>
      </c>
      <c r="EH15" s="47">
        <f t="shared" si="12"/>
        <v>0</v>
      </c>
      <c r="EI15" s="47">
        <f t="shared" si="12"/>
        <v>0</v>
      </c>
      <c r="EJ15" s="47">
        <f t="shared" ref="EJ15:GC15" si="13">EJ10</f>
        <v>0</v>
      </c>
      <c r="EK15" s="47">
        <f t="shared" si="13"/>
        <v>0</v>
      </c>
      <c r="EL15" s="47">
        <f t="shared" si="13"/>
        <v>0</v>
      </c>
      <c r="EM15" s="47">
        <f t="shared" si="13"/>
        <v>0</v>
      </c>
      <c r="EN15" s="47">
        <f t="shared" si="13"/>
        <v>0</v>
      </c>
      <c r="EO15" s="47">
        <f t="shared" si="13"/>
        <v>0</v>
      </c>
      <c r="EP15" s="47">
        <f t="shared" si="13"/>
        <v>0</v>
      </c>
      <c r="EQ15" s="47">
        <f t="shared" si="13"/>
        <v>0</v>
      </c>
      <c r="ER15" s="47">
        <f t="shared" si="13"/>
        <v>0</v>
      </c>
      <c r="ES15" s="47">
        <f t="shared" si="13"/>
        <v>0</v>
      </c>
      <c r="ET15" s="47">
        <f t="shared" si="13"/>
        <v>0</v>
      </c>
      <c r="EU15" s="47">
        <f t="shared" si="13"/>
        <v>0</v>
      </c>
      <c r="EV15" s="47">
        <f t="shared" si="13"/>
        <v>0</v>
      </c>
      <c r="EW15" s="47">
        <f t="shared" si="13"/>
        <v>0</v>
      </c>
      <c r="EX15" s="47">
        <f t="shared" si="13"/>
        <v>0</v>
      </c>
      <c r="EY15" s="47">
        <f t="shared" si="13"/>
        <v>0</v>
      </c>
      <c r="EZ15" s="47">
        <f t="shared" si="13"/>
        <v>0</v>
      </c>
      <c r="FA15" s="47">
        <f t="shared" si="13"/>
        <v>0</v>
      </c>
      <c r="FB15" s="47">
        <f t="shared" si="13"/>
        <v>0</v>
      </c>
      <c r="FC15" s="47">
        <f t="shared" si="13"/>
        <v>0</v>
      </c>
      <c r="FD15" s="47">
        <f t="shared" si="13"/>
        <v>0</v>
      </c>
      <c r="FE15" s="47">
        <f t="shared" si="13"/>
        <v>0</v>
      </c>
      <c r="FF15" s="47">
        <f t="shared" si="13"/>
        <v>0</v>
      </c>
      <c r="FG15" s="47">
        <f t="shared" si="13"/>
        <v>0</v>
      </c>
      <c r="FH15" s="47">
        <f t="shared" si="13"/>
        <v>0</v>
      </c>
      <c r="FI15" s="47">
        <f t="shared" si="13"/>
        <v>0</v>
      </c>
      <c r="FJ15" s="47">
        <f t="shared" si="13"/>
        <v>0</v>
      </c>
      <c r="FK15" s="47">
        <f t="shared" si="13"/>
        <v>0</v>
      </c>
      <c r="FL15" s="47">
        <f t="shared" si="13"/>
        <v>0</v>
      </c>
      <c r="FM15" s="47">
        <f t="shared" si="13"/>
        <v>0</v>
      </c>
      <c r="FN15" s="47">
        <f t="shared" si="13"/>
        <v>0</v>
      </c>
      <c r="FO15" s="47">
        <f t="shared" si="13"/>
        <v>0</v>
      </c>
      <c r="FP15" s="47">
        <f t="shared" si="13"/>
        <v>0</v>
      </c>
      <c r="FQ15" s="47">
        <f t="shared" si="13"/>
        <v>0</v>
      </c>
      <c r="FR15" s="47">
        <f t="shared" si="13"/>
        <v>0</v>
      </c>
      <c r="FS15" s="47">
        <f t="shared" si="13"/>
        <v>0</v>
      </c>
      <c r="FT15" s="47">
        <f t="shared" si="13"/>
        <v>0</v>
      </c>
      <c r="FU15" s="47">
        <f t="shared" si="13"/>
        <v>0</v>
      </c>
      <c r="FV15" s="47">
        <f t="shared" si="13"/>
        <v>0</v>
      </c>
      <c r="FW15" s="47">
        <f t="shared" si="13"/>
        <v>0</v>
      </c>
      <c r="FX15" s="47">
        <f t="shared" si="13"/>
        <v>0</v>
      </c>
      <c r="FY15" s="47">
        <f t="shared" si="13"/>
        <v>0</v>
      </c>
      <c r="FZ15" s="47">
        <f t="shared" si="13"/>
        <v>0</v>
      </c>
      <c r="GA15" s="47">
        <f t="shared" si="13"/>
        <v>0</v>
      </c>
      <c r="GB15" s="47">
        <f t="shared" si="13"/>
        <v>0</v>
      </c>
      <c r="GC15" s="47">
        <f t="shared" si="13"/>
        <v>0</v>
      </c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  <c r="IW15" s="47"/>
      <c r="IX15" s="47"/>
      <c r="IY15" s="47"/>
      <c r="IZ15" s="47"/>
      <c r="JA15" s="47"/>
      <c r="JB15" s="47"/>
      <c r="JC15" s="47"/>
      <c r="JD15" s="47"/>
      <c r="JE15" s="47"/>
      <c r="JF15" s="47"/>
      <c r="JG15" s="47"/>
      <c r="JH15" s="47"/>
      <c r="JI15" s="47"/>
      <c r="JJ15" s="47"/>
      <c r="JK15" s="47"/>
      <c r="JL15" s="47"/>
      <c r="JM15" s="47"/>
      <c r="JN15" s="47"/>
      <c r="JO15" s="47"/>
      <c r="JP15" s="47"/>
      <c r="JQ15" s="47"/>
    </row>
    <row r="16" spans="1:277" ht="15.75">
      <c r="A16" s="37" t="str">
        <f>A11</f>
        <v>As</v>
      </c>
      <c r="B16" s="38">
        <f>STDEV(H16:BJ16)</f>
        <v>12.599919475372188</v>
      </c>
      <c r="C16" s="38">
        <f>AVERAGE(H16:BJ16)</f>
        <v>93.914745454545439</v>
      </c>
      <c r="D16" s="38">
        <f>C16+3*B16</f>
        <v>131.71450388066199</v>
      </c>
      <c r="E16" s="38">
        <f>C16+2*B16</f>
        <v>119.11458440528982</v>
      </c>
      <c r="F16" s="38">
        <f>C16-2*B16</f>
        <v>68.71490650380106</v>
      </c>
      <c r="G16" s="38">
        <f>C16-3*B16</f>
        <v>56.114987028428878</v>
      </c>
      <c r="H16" s="40">
        <f t="shared" ref="H16:BS16" si="14">H11*100/$B$3</f>
        <v>109.53</v>
      </c>
      <c r="I16" s="40">
        <f t="shared" si="14"/>
        <v>102.71999999999998</v>
      </c>
      <c r="J16" s="40">
        <f t="shared" si="14"/>
        <v>108.13999999999999</v>
      </c>
      <c r="K16" s="40">
        <f t="shared" si="14"/>
        <v>134.31</v>
      </c>
      <c r="L16" s="40">
        <f t="shared" si="14"/>
        <v>91.41</v>
      </c>
      <c r="M16" s="40">
        <f t="shared" si="14"/>
        <v>92.64</v>
      </c>
      <c r="N16" s="40">
        <f t="shared" si="14"/>
        <v>85.28</v>
      </c>
      <c r="O16" s="40">
        <f t="shared" si="14"/>
        <v>128.13000000000002</v>
      </c>
      <c r="P16" s="40">
        <f t="shared" si="14"/>
        <v>95.850000000000009</v>
      </c>
      <c r="Q16" s="40">
        <f t="shared" si="14"/>
        <v>82.410000000000011</v>
      </c>
      <c r="R16" s="40">
        <f t="shared" si="14"/>
        <v>97.09</v>
      </c>
      <c r="S16" s="40">
        <f t="shared" si="14"/>
        <v>83.84</v>
      </c>
      <c r="T16" s="40">
        <f t="shared" si="14"/>
        <v>82.76</v>
      </c>
      <c r="U16" s="40">
        <f t="shared" si="14"/>
        <v>90.14</v>
      </c>
      <c r="V16" s="40">
        <f t="shared" si="14"/>
        <v>73.61</v>
      </c>
      <c r="W16" s="40">
        <f t="shared" si="14"/>
        <v>101.55000000000001</v>
      </c>
      <c r="X16" s="40">
        <f t="shared" si="14"/>
        <v>100.42999999999999</v>
      </c>
      <c r="Y16" s="40">
        <f t="shared" si="14"/>
        <v>90.22</v>
      </c>
      <c r="Z16" s="40">
        <f t="shared" si="14"/>
        <v>111.05000000000001</v>
      </c>
      <c r="AA16" s="40">
        <f t="shared" si="14"/>
        <v>95.53</v>
      </c>
      <c r="AB16" s="40">
        <f t="shared" si="14"/>
        <v>97.71</v>
      </c>
      <c r="AC16" s="40">
        <f t="shared" si="14"/>
        <v>73.070000000000007</v>
      </c>
      <c r="AD16" s="40">
        <f t="shared" si="14"/>
        <v>105.46</v>
      </c>
      <c r="AE16" s="40">
        <f t="shared" si="14"/>
        <v>89.77000000000001</v>
      </c>
      <c r="AF16" s="40">
        <f t="shared" si="14"/>
        <v>96.58</v>
      </c>
      <c r="AG16" s="40">
        <f t="shared" si="14"/>
        <v>93.01</v>
      </c>
      <c r="AH16" s="40">
        <f t="shared" si="14"/>
        <v>91.69</v>
      </c>
      <c r="AI16" s="40">
        <f t="shared" si="14"/>
        <v>102.42999999999999</v>
      </c>
      <c r="AJ16" s="40">
        <f t="shared" si="14"/>
        <v>96.17</v>
      </c>
      <c r="AK16" s="40">
        <f t="shared" si="14"/>
        <v>87.47</v>
      </c>
      <c r="AL16" s="40">
        <f t="shared" si="14"/>
        <v>90.490000000000009</v>
      </c>
      <c r="AM16" s="40">
        <f t="shared" si="14"/>
        <v>91.320000000000007</v>
      </c>
      <c r="AN16" s="40">
        <f t="shared" si="14"/>
        <v>82.98</v>
      </c>
      <c r="AO16" s="40">
        <f t="shared" si="14"/>
        <v>90.48</v>
      </c>
      <c r="AP16" s="40">
        <f t="shared" si="14"/>
        <v>110.50999999999999</v>
      </c>
      <c r="AQ16" s="40">
        <f t="shared" si="14"/>
        <v>91.06</v>
      </c>
      <c r="AR16" s="40">
        <f t="shared" si="14"/>
        <v>104.03999999999999</v>
      </c>
      <c r="AS16" s="40">
        <f t="shared" si="14"/>
        <v>86.52</v>
      </c>
      <c r="AT16" s="40">
        <f t="shared" si="14"/>
        <v>85.47</v>
      </c>
      <c r="AU16" s="40">
        <f t="shared" si="14"/>
        <v>90.12</v>
      </c>
      <c r="AV16" s="40">
        <f t="shared" si="14"/>
        <v>80.38</v>
      </c>
      <c r="AW16" s="40">
        <f t="shared" si="14"/>
        <v>86.45</v>
      </c>
      <c r="AX16" s="40">
        <f t="shared" si="14"/>
        <v>64.8</v>
      </c>
      <c r="AY16" s="40">
        <f t="shared" si="14"/>
        <v>92.11</v>
      </c>
      <c r="AZ16" s="40">
        <f t="shared" si="14"/>
        <v>101.34099999999999</v>
      </c>
      <c r="BA16" s="40">
        <f t="shared" si="14"/>
        <v>97.11</v>
      </c>
      <c r="BB16" s="40">
        <f t="shared" si="14"/>
        <v>75.98</v>
      </c>
      <c r="BC16" s="40">
        <f t="shared" si="14"/>
        <v>107.65</v>
      </c>
      <c r="BD16" s="40">
        <f t="shared" si="14"/>
        <v>89.69</v>
      </c>
      <c r="BE16" s="40">
        <f t="shared" si="14"/>
        <v>88.23</v>
      </c>
      <c r="BF16" s="40">
        <f t="shared" si="14"/>
        <v>102.98</v>
      </c>
      <c r="BG16" s="40">
        <f t="shared" si="14"/>
        <v>114.27000000000001</v>
      </c>
      <c r="BH16" s="40">
        <f t="shared" si="14"/>
        <v>85.09</v>
      </c>
      <c r="BI16" s="40">
        <f t="shared" si="14"/>
        <v>79.64</v>
      </c>
      <c r="BJ16" s="40">
        <f t="shared" si="14"/>
        <v>86.6</v>
      </c>
      <c r="BK16" s="40">
        <f t="shared" si="14"/>
        <v>70.309999999999988</v>
      </c>
      <c r="BL16" s="40">
        <f t="shared" si="14"/>
        <v>94.89</v>
      </c>
      <c r="BM16" s="40">
        <f t="shared" si="14"/>
        <v>63.44</v>
      </c>
      <c r="BN16" s="40">
        <f t="shared" si="14"/>
        <v>77.81</v>
      </c>
      <c r="BO16" s="40">
        <f t="shared" si="14"/>
        <v>90.78</v>
      </c>
      <c r="BP16" s="40">
        <f t="shared" si="14"/>
        <v>94.94</v>
      </c>
      <c r="BQ16" s="40">
        <f t="shared" si="14"/>
        <v>87.33</v>
      </c>
      <c r="BR16" s="40">
        <f t="shared" si="14"/>
        <v>77.990000000000009</v>
      </c>
      <c r="BS16" s="40">
        <f t="shared" si="14"/>
        <v>85.47</v>
      </c>
      <c r="BT16" s="40">
        <f t="shared" ref="BT16:EE16" si="15">BT11*100/$B$3</f>
        <v>90.69</v>
      </c>
      <c r="BU16" s="40">
        <f t="shared" si="15"/>
        <v>86.71</v>
      </c>
      <c r="BV16" s="40">
        <f t="shared" si="15"/>
        <v>78.44</v>
      </c>
      <c r="BW16" s="40">
        <f t="shared" si="15"/>
        <v>100.8</v>
      </c>
      <c r="BX16" s="40">
        <f t="shared" si="15"/>
        <v>80.760000000000005</v>
      </c>
      <c r="BY16" s="40">
        <f t="shared" si="15"/>
        <v>85.11999999999999</v>
      </c>
      <c r="BZ16" s="40">
        <f t="shared" si="15"/>
        <v>104.13</v>
      </c>
      <c r="CA16" s="40">
        <f t="shared" si="15"/>
        <v>77.739999999999995</v>
      </c>
      <c r="CB16" s="40">
        <f t="shared" si="15"/>
        <v>90.46</v>
      </c>
      <c r="CC16" s="40">
        <f t="shared" si="15"/>
        <v>83.37</v>
      </c>
      <c r="CD16" s="40">
        <f t="shared" si="15"/>
        <v>76.900000000000006</v>
      </c>
      <c r="CE16" s="40">
        <f t="shared" si="15"/>
        <v>99.050000000000011</v>
      </c>
      <c r="CF16" s="40">
        <f t="shared" si="15"/>
        <v>71.009999999999991</v>
      </c>
      <c r="CG16" s="40">
        <f t="shared" si="15"/>
        <v>51.66</v>
      </c>
      <c r="CH16" s="40">
        <f t="shared" si="15"/>
        <v>77.69</v>
      </c>
      <c r="CI16" s="40">
        <f t="shared" si="15"/>
        <v>78.23</v>
      </c>
      <c r="CJ16" s="40">
        <f t="shared" si="15"/>
        <v>100.42</v>
      </c>
      <c r="CK16" s="40">
        <f t="shared" si="15"/>
        <v>101.41</v>
      </c>
      <c r="CL16" s="40">
        <f t="shared" si="15"/>
        <v>92.300000000000011</v>
      </c>
      <c r="CM16" s="40">
        <f t="shared" si="15"/>
        <v>91.47999999999999</v>
      </c>
      <c r="CN16" s="40">
        <f t="shared" si="15"/>
        <v>108.23</v>
      </c>
      <c r="CO16" s="40">
        <f t="shared" si="15"/>
        <v>76.81</v>
      </c>
      <c r="CP16" s="40">
        <f t="shared" si="15"/>
        <v>95.23</v>
      </c>
      <c r="CQ16" s="40">
        <f t="shared" si="15"/>
        <v>127.57000000000001</v>
      </c>
      <c r="CR16" s="40">
        <f t="shared" si="15"/>
        <v>84.45</v>
      </c>
      <c r="CS16" s="40">
        <f t="shared" si="15"/>
        <v>96.34</v>
      </c>
      <c r="CT16" s="40">
        <f t="shared" si="15"/>
        <v>99.32</v>
      </c>
      <c r="CU16" s="40">
        <f t="shared" si="15"/>
        <v>98.87</v>
      </c>
      <c r="CV16" s="40">
        <f t="shared" si="15"/>
        <v>93.58</v>
      </c>
      <c r="CW16" s="40">
        <f t="shared" si="15"/>
        <v>64.86</v>
      </c>
      <c r="CX16" s="40">
        <f t="shared" si="15"/>
        <v>83.73</v>
      </c>
      <c r="CY16" s="40">
        <f t="shared" si="15"/>
        <v>0</v>
      </c>
      <c r="CZ16" s="40">
        <f t="shared" si="15"/>
        <v>0</v>
      </c>
      <c r="DA16" s="40">
        <f t="shared" si="15"/>
        <v>0</v>
      </c>
      <c r="DB16" s="40">
        <f t="shared" si="15"/>
        <v>0</v>
      </c>
      <c r="DC16" s="40">
        <f t="shared" si="15"/>
        <v>0</v>
      </c>
      <c r="DD16" s="40">
        <f t="shared" si="15"/>
        <v>0</v>
      </c>
      <c r="DE16" s="40">
        <f t="shared" si="15"/>
        <v>0</v>
      </c>
      <c r="DF16" s="40">
        <f t="shared" si="15"/>
        <v>0</v>
      </c>
      <c r="DG16" s="40">
        <f t="shared" si="15"/>
        <v>0</v>
      </c>
      <c r="DH16" s="40">
        <f t="shared" si="15"/>
        <v>0</v>
      </c>
      <c r="DI16" s="40">
        <f t="shared" si="15"/>
        <v>0</v>
      </c>
      <c r="DJ16" s="40">
        <f t="shared" si="15"/>
        <v>0</v>
      </c>
      <c r="DK16" s="40">
        <f t="shared" si="15"/>
        <v>0</v>
      </c>
      <c r="DL16" s="40">
        <f t="shared" si="15"/>
        <v>0</v>
      </c>
      <c r="DM16" s="40">
        <f t="shared" si="15"/>
        <v>0</v>
      </c>
      <c r="DN16" s="40">
        <f t="shared" si="15"/>
        <v>0</v>
      </c>
      <c r="DO16" s="40">
        <f t="shared" si="15"/>
        <v>0</v>
      </c>
      <c r="DP16" s="40">
        <f t="shared" si="15"/>
        <v>0</v>
      </c>
      <c r="DQ16" s="40">
        <f t="shared" si="15"/>
        <v>0</v>
      </c>
      <c r="DR16" s="40">
        <f t="shared" si="15"/>
        <v>0</v>
      </c>
      <c r="DS16" s="40">
        <f t="shared" si="15"/>
        <v>0</v>
      </c>
      <c r="DT16" s="40">
        <f t="shared" si="15"/>
        <v>0</v>
      </c>
      <c r="DU16" s="40">
        <f t="shared" si="15"/>
        <v>0</v>
      </c>
      <c r="DV16" s="40">
        <f t="shared" si="15"/>
        <v>0</v>
      </c>
      <c r="DW16" s="40">
        <f t="shared" si="15"/>
        <v>0</v>
      </c>
      <c r="DX16" s="40">
        <f t="shared" si="15"/>
        <v>0</v>
      </c>
      <c r="DY16" s="40">
        <f t="shared" si="15"/>
        <v>0</v>
      </c>
      <c r="DZ16" s="40">
        <f t="shared" si="15"/>
        <v>0</v>
      </c>
      <c r="EA16" s="40">
        <f t="shared" si="15"/>
        <v>0</v>
      </c>
      <c r="EB16" s="40">
        <f t="shared" si="15"/>
        <v>0</v>
      </c>
      <c r="EC16" s="40">
        <f t="shared" si="15"/>
        <v>0</v>
      </c>
      <c r="ED16" s="40">
        <f t="shared" si="15"/>
        <v>0</v>
      </c>
      <c r="EE16" s="40">
        <f t="shared" si="15"/>
        <v>0</v>
      </c>
      <c r="EF16" s="40">
        <f t="shared" ref="EF16:GQ16" si="16">EF11*100/$B$3</f>
        <v>0</v>
      </c>
      <c r="EG16" s="40">
        <f t="shared" si="16"/>
        <v>0</v>
      </c>
      <c r="EH16" s="40">
        <f t="shared" si="16"/>
        <v>0</v>
      </c>
      <c r="EI16" s="40">
        <f t="shared" si="16"/>
        <v>0</v>
      </c>
      <c r="EJ16" s="40">
        <f t="shared" si="16"/>
        <v>0</v>
      </c>
      <c r="EK16" s="40">
        <f t="shared" si="16"/>
        <v>0</v>
      </c>
      <c r="EL16" s="40">
        <f t="shared" si="16"/>
        <v>0</v>
      </c>
      <c r="EM16" s="40">
        <f t="shared" si="16"/>
        <v>0</v>
      </c>
      <c r="EN16" s="40">
        <f t="shared" si="16"/>
        <v>0</v>
      </c>
      <c r="EO16" s="40">
        <f t="shared" si="16"/>
        <v>0</v>
      </c>
      <c r="EP16" s="40">
        <f t="shared" si="16"/>
        <v>0</v>
      </c>
      <c r="EQ16" s="40">
        <f t="shared" si="16"/>
        <v>0</v>
      </c>
      <c r="ER16" s="40">
        <f t="shared" si="16"/>
        <v>0</v>
      </c>
      <c r="ES16" s="40">
        <f t="shared" si="16"/>
        <v>0</v>
      </c>
      <c r="ET16" s="40">
        <f t="shared" si="16"/>
        <v>0</v>
      </c>
      <c r="EU16" s="40">
        <f t="shared" si="16"/>
        <v>0</v>
      </c>
      <c r="EV16" s="40">
        <f t="shared" si="16"/>
        <v>0</v>
      </c>
      <c r="EW16" s="40">
        <f t="shared" si="16"/>
        <v>0</v>
      </c>
      <c r="EX16" s="40">
        <f t="shared" si="16"/>
        <v>0</v>
      </c>
      <c r="EY16" s="40">
        <f t="shared" si="16"/>
        <v>0</v>
      </c>
      <c r="EZ16" s="40">
        <f t="shared" si="16"/>
        <v>0</v>
      </c>
      <c r="FA16" s="40">
        <f t="shared" si="16"/>
        <v>0</v>
      </c>
      <c r="FB16" s="40">
        <f t="shared" si="16"/>
        <v>0</v>
      </c>
      <c r="FC16" s="40">
        <f t="shared" si="16"/>
        <v>0</v>
      </c>
      <c r="FD16" s="40">
        <f t="shared" si="16"/>
        <v>0</v>
      </c>
      <c r="FE16" s="40">
        <f t="shared" si="16"/>
        <v>0</v>
      </c>
      <c r="FF16" s="40">
        <f t="shared" si="16"/>
        <v>0</v>
      </c>
      <c r="FG16" s="40">
        <f t="shared" si="16"/>
        <v>0</v>
      </c>
      <c r="FH16" s="40">
        <f t="shared" si="16"/>
        <v>0</v>
      </c>
      <c r="FI16" s="40">
        <f t="shared" si="16"/>
        <v>0</v>
      </c>
      <c r="FJ16" s="40">
        <f t="shared" si="16"/>
        <v>0</v>
      </c>
      <c r="FK16" s="40">
        <f t="shared" si="16"/>
        <v>0</v>
      </c>
      <c r="FL16" s="40">
        <f t="shared" si="16"/>
        <v>0</v>
      </c>
      <c r="FM16" s="40">
        <f t="shared" si="16"/>
        <v>0</v>
      </c>
      <c r="FN16" s="40">
        <f t="shared" si="16"/>
        <v>0</v>
      </c>
      <c r="FO16" s="40">
        <f t="shared" si="16"/>
        <v>0</v>
      </c>
      <c r="FP16" s="40">
        <f t="shared" si="16"/>
        <v>0</v>
      </c>
      <c r="FQ16" s="40">
        <f t="shared" si="16"/>
        <v>0</v>
      </c>
      <c r="FR16" s="40">
        <f t="shared" si="16"/>
        <v>0</v>
      </c>
      <c r="FS16" s="40">
        <f t="shared" si="16"/>
        <v>0</v>
      </c>
      <c r="FT16" s="40">
        <f t="shared" si="16"/>
        <v>0</v>
      </c>
      <c r="FU16" s="40">
        <f t="shared" si="16"/>
        <v>0</v>
      </c>
      <c r="FV16" s="40">
        <f t="shared" si="16"/>
        <v>0</v>
      </c>
      <c r="FW16" s="40">
        <f t="shared" si="16"/>
        <v>0</v>
      </c>
      <c r="FX16" s="40">
        <f t="shared" si="16"/>
        <v>0</v>
      </c>
      <c r="FY16" s="40">
        <f t="shared" si="16"/>
        <v>0</v>
      </c>
      <c r="FZ16" s="40">
        <f t="shared" si="16"/>
        <v>0</v>
      </c>
      <c r="GA16" s="40">
        <f t="shared" si="16"/>
        <v>0</v>
      </c>
      <c r="GB16" s="40">
        <f t="shared" si="16"/>
        <v>0</v>
      </c>
      <c r="GC16" s="40">
        <f t="shared" si="16"/>
        <v>0</v>
      </c>
      <c r="GD16" s="40">
        <f t="shared" si="16"/>
        <v>0</v>
      </c>
      <c r="GE16" s="40">
        <f t="shared" si="16"/>
        <v>0</v>
      </c>
      <c r="GF16" s="40">
        <f t="shared" si="16"/>
        <v>0</v>
      </c>
      <c r="GG16" s="40">
        <f t="shared" si="16"/>
        <v>0</v>
      </c>
      <c r="GH16" s="40">
        <f t="shared" si="16"/>
        <v>0</v>
      </c>
      <c r="GI16" s="40">
        <f t="shared" si="16"/>
        <v>0</v>
      </c>
      <c r="GJ16" s="40">
        <f t="shared" si="16"/>
        <v>0</v>
      </c>
      <c r="GK16" s="40">
        <f t="shared" si="16"/>
        <v>0</v>
      </c>
      <c r="GL16" s="40">
        <f t="shared" si="16"/>
        <v>0</v>
      </c>
      <c r="GM16" s="40">
        <f t="shared" si="16"/>
        <v>0</v>
      </c>
      <c r="GN16" s="40">
        <f t="shared" si="16"/>
        <v>0</v>
      </c>
      <c r="GO16" s="40">
        <f t="shared" si="16"/>
        <v>0</v>
      </c>
      <c r="GP16" s="40">
        <f t="shared" si="16"/>
        <v>0</v>
      </c>
      <c r="GQ16" s="40">
        <f t="shared" si="16"/>
        <v>0</v>
      </c>
      <c r="GR16" s="40">
        <f t="shared" ref="GR16:JC16" si="17">GR11*100/$B$3</f>
        <v>0</v>
      </c>
      <c r="GS16" s="40">
        <f t="shared" si="17"/>
        <v>0</v>
      </c>
      <c r="GT16" s="40">
        <f t="shared" si="17"/>
        <v>0</v>
      </c>
      <c r="GU16" s="40">
        <f t="shared" si="17"/>
        <v>0</v>
      </c>
      <c r="GV16" s="40">
        <f t="shared" si="17"/>
        <v>0</v>
      </c>
      <c r="GW16" s="40">
        <f t="shared" si="17"/>
        <v>0</v>
      </c>
      <c r="GX16" s="40">
        <f t="shared" si="17"/>
        <v>0</v>
      </c>
      <c r="GY16" s="40">
        <f t="shared" si="17"/>
        <v>0</v>
      </c>
      <c r="GZ16" s="40">
        <f t="shared" si="17"/>
        <v>0</v>
      </c>
      <c r="HA16" s="40">
        <f t="shared" si="17"/>
        <v>0</v>
      </c>
      <c r="HB16" s="40">
        <f t="shared" si="17"/>
        <v>0</v>
      </c>
      <c r="HC16" s="40">
        <f t="shared" si="17"/>
        <v>0</v>
      </c>
      <c r="HD16" s="40">
        <f t="shared" si="17"/>
        <v>0</v>
      </c>
      <c r="HE16" s="40">
        <f t="shared" si="17"/>
        <v>0</v>
      </c>
      <c r="HF16" s="40">
        <f t="shared" si="17"/>
        <v>0</v>
      </c>
      <c r="HG16" s="40">
        <f t="shared" si="17"/>
        <v>0</v>
      </c>
      <c r="HH16" s="40">
        <f t="shared" si="17"/>
        <v>0</v>
      </c>
      <c r="HI16" s="40">
        <f t="shared" si="17"/>
        <v>0</v>
      </c>
      <c r="HJ16" s="40">
        <f t="shared" si="17"/>
        <v>0</v>
      </c>
      <c r="HK16" s="40">
        <f t="shared" si="17"/>
        <v>0</v>
      </c>
      <c r="HL16" s="40">
        <f t="shared" si="17"/>
        <v>0</v>
      </c>
      <c r="HM16" s="40">
        <f t="shared" si="17"/>
        <v>0</v>
      </c>
      <c r="HN16" s="40">
        <f t="shared" si="17"/>
        <v>0</v>
      </c>
      <c r="HO16" s="40">
        <f t="shared" si="17"/>
        <v>0</v>
      </c>
      <c r="HP16" s="40">
        <f t="shared" si="17"/>
        <v>0</v>
      </c>
      <c r="HQ16" s="40">
        <f t="shared" si="17"/>
        <v>0</v>
      </c>
      <c r="HR16" s="40">
        <f t="shared" si="17"/>
        <v>0</v>
      </c>
      <c r="HS16" s="40">
        <f t="shared" si="17"/>
        <v>0</v>
      </c>
      <c r="HT16" s="40">
        <f t="shared" si="17"/>
        <v>0</v>
      </c>
      <c r="HU16" s="40">
        <f t="shared" si="17"/>
        <v>0</v>
      </c>
      <c r="HV16" s="40">
        <f t="shared" si="17"/>
        <v>0</v>
      </c>
      <c r="HW16" s="40">
        <f t="shared" si="17"/>
        <v>0</v>
      </c>
      <c r="HX16" s="40">
        <f t="shared" si="17"/>
        <v>0</v>
      </c>
      <c r="HY16" s="40">
        <f t="shared" si="17"/>
        <v>0</v>
      </c>
      <c r="HZ16" s="40">
        <f t="shared" si="17"/>
        <v>0</v>
      </c>
      <c r="IA16" s="40">
        <f t="shared" si="17"/>
        <v>0</v>
      </c>
      <c r="IB16" s="40">
        <f t="shared" si="17"/>
        <v>0</v>
      </c>
      <c r="IC16" s="40">
        <f t="shared" si="17"/>
        <v>0</v>
      </c>
      <c r="ID16" s="40">
        <f t="shared" si="17"/>
        <v>0</v>
      </c>
      <c r="IE16" s="40">
        <f t="shared" si="17"/>
        <v>0</v>
      </c>
      <c r="IF16" s="40">
        <f t="shared" si="17"/>
        <v>0</v>
      </c>
      <c r="IG16" s="40">
        <f t="shared" si="17"/>
        <v>0</v>
      </c>
      <c r="IH16" s="40">
        <f t="shared" si="17"/>
        <v>0</v>
      </c>
      <c r="II16" s="40">
        <f t="shared" si="17"/>
        <v>0</v>
      </c>
      <c r="IJ16" s="40">
        <f t="shared" si="17"/>
        <v>0</v>
      </c>
      <c r="IK16" s="40">
        <f t="shared" si="17"/>
        <v>0</v>
      </c>
      <c r="IL16" s="40">
        <f t="shared" si="17"/>
        <v>0</v>
      </c>
      <c r="IM16" s="40">
        <f t="shared" si="17"/>
        <v>0</v>
      </c>
      <c r="IN16" s="40">
        <f t="shared" si="17"/>
        <v>0</v>
      </c>
      <c r="IO16" s="40">
        <f t="shared" si="17"/>
        <v>0</v>
      </c>
      <c r="IP16" s="40">
        <f t="shared" si="17"/>
        <v>0</v>
      </c>
      <c r="IQ16" s="40">
        <f t="shared" si="17"/>
        <v>0</v>
      </c>
      <c r="IR16" s="40">
        <f t="shared" si="17"/>
        <v>0</v>
      </c>
      <c r="IS16" s="40">
        <f t="shared" si="17"/>
        <v>0</v>
      </c>
      <c r="IT16" s="40">
        <f t="shared" si="17"/>
        <v>0</v>
      </c>
      <c r="IU16" s="40">
        <f t="shared" si="17"/>
        <v>0</v>
      </c>
      <c r="IV16" s="40">
        <f t="shared" si="17"/>
        <v>0</v>
      </c>
      <c r="IW16" s="40">
        <f t="shared" si="17"/>
        <v>0</v>
      </c>
      <c r="IX16" s="40">
        <f t="shared" si="17"/>
        <v>0</v>
      </c>
      <c r="IY16" s="40">
        <f t="shared" si="17"/>
        <v>0</v>
      </c>
      <c r="IZ16" s="40">
        <f t="shared" si="17"/>
        <v>0</v>
      </c>
      <c r="JA16" s="40">
        <f t="shared" si="17"/>
        <v>0</v>
      </c>
      <c r="JB16" s="40">
        <f t="shared" si="17"/>
        <v>0</v>
      </c>
      <c r="JC16" s="40">
        <f t="shared" si="17"/>
        <v>0</v>
      </c>
      <c r="JD16" s="40">
        <f t="shared" ref="JD16:JQ16" si="18">JD11*100/$B$3</f>
        <v>0</v>
      </c>
      <c r="JE16" s="40">
        <f t="shared" si="18"/>
        <v>0</v>
      </c>
      <c r="JF16" s="40">
        <f t="shared" si="18"/>
        <v>0</v>
      </c>
      <c r="JG16" s="40">
        <f t="shared" si="18"/>
        <v>0</v>
      </c>
      <c r="JH16" s="40">
        <f t="shared" si="18"/>
        <v>0</v>
      </c>
      <c r="JI16" s="40">
        <f t="shared" si="18"/>
        <v>0</v>
      </c>
      <c r="JJ16" s="40">
        <f t="shared" si="18"/>
        <v>0</v>
      </c>
      <c r="JK16" s="40">
        <f t="shared" si="18"/>
        <v>0</v>
      </c>
      <c r="JL16" s="40">
        <f t="shared" si="18"/>
        <v>0</v>
      </c>
      <c r="JM16" s="40">
        <f t="shared" si="18"/>
        <v>0</v>
      </c>
      <c r="JN16" s="40">
        <f t="shared" si="18"/>
        <v>0</v>
      </c>
      <c r="JO16" s="40">
        <f t="shared" si="18"/>
        <v>0</v>
      </c>
      <c r="JP16" s="40">
        <f t="shared" si="18"/>
        <v>0</v>
      </c>
      <c r="JQ16" s="40">
        <f t="shared" si="18"/>
        <v>0</v>
      </c>
    </row>
    <row r="17" spans="1:277" ht="15.75">
      <c r="A17" s="37" t="str">
        <f>A12</f>
        <v>Cd</v>
      </c>
      <c r="B17" s="38">
        <f>STDEV(H17:BJ17)</f>
        <v>11.071177909313324</v>
      </c>
      <c r="C17" s="38">
        <f>AVERAGE(H17:BJ17)</f>
        <v>95.181818181818159</v>
      </c>
      <c r="D17" s="38">
        <f>C17+3*B17</f>
        <v>128.39535190975812</v>
      </c>
      <c r="E17" s="38">
        <f>C17+2*B17</f>
        <v>117.3241740004448</v>
      </c>
      <c r="F17" s="38">
        <f>C17-2*B17</f>
        <v>73.039462363191518</v>
      </c>
      <c r="G17" s="38">
        <f>C17-3*B17</f>
        <v>61.968284453878184</v>
      </c>
      <c r="H17" s="40">
        <f t="shared" ref="H17:BS17" si="19">H12*100/$B$3</f>
        <v>95.7</v>
      </c>
      <c r="I17" s="40">
        <f t="shared" si="19"/>
        <v>117.14</v>
      </c>
      <c r="J17" s="40">
        <f t="shared" si="19"/>
        <v>104.76</v>
      </c>
      <c r="K17" s="40">
        <f t="shared" si="19"/>
        <v>103.17</v>
      </c>
      <c r="L17" s="40">
        <f t="shared" si="19"/>
        <v>98.94</v>
      </c>
      <c r="M17" s="40">
        <f t="shared" si="19"/>
        <v>120.41</v>
      </c>
      <c r="N17" s="40">
        <f t="shared" si="19"/>
        <v>100.25</v>
      </c>
      <c r="O17" s="40">
        <f t="shared" si="19"/>
        <v>109.96999999999998</v>
      </c>
      <c r="P17" s="40">
        <f t="shared" si="19"/>
        <v>99.75</v>
      </c>
      <c r="Q17" s="40">
        <f t="shared" si="19"/>
        <v>84.71</v>
      </c>
      <c r="R17" s="40">
        <f t="shared" si="19"/>
        <v>100.11000000000001</v>
      </c>
      <c r="S17" s="40">
        <f t="shared" si="19"/>
        <v>101.36</v>
      </c>
      <c r="T17" s="40">
        <f t="shared" si="19"/>
        <v>92.58</v>
      </c>
      <c r="U17" s="40">
        <f t="shared" si="19"/>
        <v>97.17</v>
      </c>
      <c r="V17" s="40">
        <f t="shared" si="19"/>
        <v>81.42</v>
      </c>
      <c r="W17" s="40">
        <f t="shared" si="19"/>
        <v>103.46299999999999</v>
      </c>
      <c r="X17" s="40">
        <f t="shared" si="19"/>
        <v>110.36999999999999</v>
      </c>
      <c r="Y17" s="40">
        <f t="shared" si="19"/>
        <v>99.56</v>
      </c>
      <c r="Z17" s="40">
        <f t="shared" si="19"/>
        <v>87.22999999999999</v>
      </c>
      <c r="AA17" s="40">
        <f t="shared" si="19"/>
        <v>92.42</v>
      </c>
      <c r="AB17" s="40">
        <f t="shared" si="19"/>
        <v>85.64</v>
      </c>
      <c r="AC17" s="40">
        <f t="shared" si="19"/>
        <v>96.98</v>
      </c>
      <c r="AD17" s="40">
        <f t="shared" si="19"/>
        <v>90.45</v>
      </c>
      <c r="AE17" s="40">
        <f t="shared" si="19"/>
        <v>95.05</v>
      </c>
      <c r="AF17" s="40">
        <f t="shared" si="19"/>
        <v>103.92999999999999</v>
      </c>
      <c r="AG17" s="40">
        <f t="shared" si="19"/>
        <v>85.21</v>
      </c>
      <c r="AH17" s="40">
        <f t="shared" si="19"/>
        <v>95.960000000000008</v>
      </c>
      <c r="AI17" s="40">
        <f t="shared" si="19"/>
        <v>87.37</v>
      </c>
      <c r="AJ17" s="40">
        <f t="shared" si="19"/>
        <v>106.47999999999999</v>
      </c>
      <c r="AK17" s="40">
        <f t="shared" si="19"/>
        <v>99.02</v>
      </c>
      <c r="AL17" s="40">
        <f t="shared" si="19"/>
        <v>90.28</v>
      </c>
      <c r="AM17" s="40">
        <f t="shared" si="19"/>
        <v>76.42</v>
      </c>
      <c r="AN17" s="40">
        <f t="shared" si="19"/>
        <v>75.89</v>
      </c>
      <c r="AO17" s="40">
        <f t="shared" si="19"/>
        <v>73.33</v>
      </c>
      <c r="AP17" s="40">
        <f t="shared" si="19"/>
        <v>129.61000000000001</v>
      </c>
      <c r="AQ17" s="40">
        <f t="shared" si="19"/>
        <v>81.650000000000006</v>
      </c>
      <c r="AR17" s="40">
        <f t="shared" si="19"/>
        <v>90.41</v>
      </c>
      <c r="AS17" s="40">
        <f t="shared" si="19"/>
        <v>95.42</v>
      </c>
      <c r="AT17" s="40">
        <f t="shared" si="19"/>
        <v>76.55</v>
      </c>
      <c r="AU17" s="40">
        <f t="shared" si="19"/>
        <v>97.14</v>
      </c>
      <c r="AV17" s="40">
        <f t="shared" si="19"/>
        <v>90.4</v>
      </c>
      <c r="AW17" s="40">
        <f t="shared" si="19"/>
        <v>104.5</v>
      </c>
      <c r="AX17" s="40">
        <f t="shared" si="19"/>
        <v>92.320000000000007</v>
      </c>
      <c r="AY17" s="40">
        <f t="shared" si="19"/>
        <v>96.82</v>
      </c>
      <c r="AZ17" s="40">
        <f t="shared" si="19"/>
        <v>101.30699999999999</v>
      </c>
      <c r="BA17" s="40">
        <f t="shared" si="19"/>
        <v>110.57999999999998</v>
      </c>
      <c r="BB17" s="40">
        <f t="shared" si="19"/>
        <v>93.410000000000011</v>
      </c>
      <c r="BC17" s="40">
        <f t="shared" si="19"/>
        <v>90.97</v>
      </c>
      <c r="BD17" s="40">
        <f t="shared" si="19"/>
        <v>88.56</v>
      </c>
      <c r="BE17" s="40">
        <f t="shared" si="19"/>
        <v>95.98</v>
      </c>
      <c r="BF17" s="40">
        <f t="shared" si="19"/>
        <v>91.17</v>
      </c>
      <c r="BG17" s="40">
        <f t="shared" si="19"/>
        <v>84.38</v>
      </c>
      <c r="BH17" s="40">
        <f t="shared" si="19"/>
        <v>82.04</v>
      </c>
      <c r="BI17" s="40">
        <f t="shared" si="19"/>
        <v>92.05</v>
      </c>
      <c r="BJ17" s="40">
        <f t="shared" si="19"/>
        <v>87.24</v>
      </c>
      <c r="BK17" s="40">
        <f t="shared" si="19"/>
        <v>77.81</v>
      </c>
      <c r="BL17" s="40">
        <f t="shared" si="19"/>
        <v>94.89</v>
      </c>
      <c r="BM17" s="40">
        <f t="shared" si="19"/>
        <v>95.42</v>
      </c>
      <c r="BN17" s="40">
        <f t="shared" si="19"/>
        <v>84.11999999999999</v>
      </c>
      <c r="BO17" s="40">
        <f t="shared" si="19"/>
        <v>91.74</v>
      </c>
      <c r="BP17" s="40">
        <f t="shared" si="19"/>
        <v>86.539999999999992</v>
      </c>
      <c r="BQ17" s="40">
        <f t="shared" si="19"/>
        <v>88.22</v>
      </c>
      <c r="BR17" s="40">
        <f t="shared" si="19"/>
        <v>83.1</v>
      </c>
      <c r="BS17" s="40">
        <f t="shared" si="19"/>
        <v>109.55</v>
      </c>
      <c r="BT17" s="40">
        <f t="shared" ref="BT17:EE17" si="20">BT12*100/$B$3</f>
        <v>88.24</v>
      </c>
      <c r="BU17" s="40">
        <f t="shared" si="20"/>
        <v>88.58</v>
      </c>
      <c r="BV17" s="40">
        <f t="shared" si="20"/>
        <v>96.58</v>
      </c>
      <c r="BW17" s="40">
        <f t="shared" si="20"/>
        <v>79.349999999999994</v>
      </c>
      <c r="BX17" s="40">
        <f t="shared" si="20"/>
        <v>80.05</v>
      </c>
      <c r="BY17" s="40">
        <f t="shared" si="20"/>
        <v>82.95</v>
      </c>
      <c r="BZ17" s="40">
        <f t="shared" si="20"/>
        <v>112.78999999999999</v>
      </c>
      <c r="CA17" s="40">
        <f t="shared" si="20"/>
        <v>87.53</v>
      </c>
      <c r="CB17" s="40">
        <f t="shared" si="20"/>
        <v>76.09</v>
      </c>
      <c r="CC17" s="40">
        <f t="shared" si="20"/>
        <v>82.26</v>
      </c>
      <c r="CD17" s="40">
        <f t="shared" si="20"/>
        <v>86.25</v>
      </c>
      <c r="CE17" s="40">
        <f t="shared" si="20"/>
        <v>89.73</v>
      </c>
      <c r="CF17" s="40">
        <f t="shared" si="20"/>
        <v>84.87</v>
      </c>
      <c r="CG17" s="40">
        <f t="shared" si="20"/>
        <v>82.45</v>
      </c>
      <c r="CH17" s="40">
        <f t="shared" si="20"/>
        <v>80.95</v>
      </c>
      <c r="CI17" s="40">
        <f t="shared" si="20"/>
        <v>79.73</v>
      </c>
      <c r="CJ17" s="40">
        <f t="shared" si="20"/>
        <v>111.88</v>
      </c>
      <c r="CK17" s="40">
        <f t="shared" si="20"/>
        <v>100.86999999999999</v>
      </c>
      <c r="CL17" s="40">
        <f t="shared" si="20"/>
        <v>108.11999999999999</v>
      </c>
      <c r="CM17" s="40">
        <f t="shared" si="20"/>
        <v>109.50999999999999</v>
      </c>
      <c r="CN17" s="40">
        <f t="shared" si="20"/>
        <v>92.789999999999992</v>
      </c>
      <c r="CO17" s="40">
        <f t="shared" si="20"/>
        <v>91.97999999999999</v>
      </c>
      <c r="CP17" s="40">
        <f t="shared" si="20"/>
        <v>94.69</v>
      </c>
      <c r="CQ17" s="40">
        <f t="shared" si="20"/>
        <v>119.19999999999999</v>
      </c>
      <c r="CR17" s="40">
        <f t="shared" si="20"/>
        <v>78.820000000000007</v>
      </c>
      <c r="CS17" s="40">
        <f t="shared" si="20"/>
        <v>74.08</v>
      </c>
      <c r="CT17" s="40">
        <f t="shared" si="20"/>
        <v>78.45</v>
      </c>
      <c r="CU17" s="40">
        <f t="shared" si="20"/>
        <v>91.35</v>
      </c>
      <c r="CV17" s="40">
        <f t="shared" si="20"/>
        <v>91.57</v>
      </c>
      <c r="CW17" s="40">
        <f t="shared" si="20"/>
        <v>119.03999999999999</v>
      </c>
      <c r="CX17" s="40">
        <f t="shared" si="20"/>
        <v>106.77000000000001</v>
      </c>
      <c r="CY17" s="40">
        <f t="shared" si="20"/>
        <v>0</v>
      </c>
      <c r="CZ17" s="40">
        <f t="shared" si="20"/>
        <v>0</v>
      </c>
      <c r="DA17" s="40">
        <f t="shared" si="20"/>
        <v>0</v>
      </c>
      <c r="DB17" s="40">
        <f t="shared" si="20"/>
        <v>0</v>
      </c>
      <c r="DC17" s="40">
        <f t="shared" si="20"/>
        <v>0</v>
      </c>
      <c r="DD17" s="40">
        <f t="shared" si="20"/>
        <v>0</v>
      </c>
      <c r="DE17" s="40">
        <f t="shared" si="20"/>
        <v>0</v>
      </c>
      <c r="DF17" s="40">
        <f t="shared" si="20"/>
        <v>0</v>
      </c>
      <c r="DG17" s="40">
        <f t="shared" si="20"/>
        <v>0</v>
      </c>
      <c r="DH17" s="40">
        <f t="shared" si="20"/>
        <v>0</v>
      </c>
      <c r="DI17" s="40">
        <f t="shared" si="20"/>
        <v>0</v>
      </c>
      <c r="DJ17" s="40">
        <f t="shared" si="20"/>
        <v>0</v>
      </c>
      <c r="DK17" s="40">
        <f t="shared" si="20"/>
        <v>0</v>
      </c>
      <c r="DL17" s="40">
        <f t="shared" si="20"/>
        <v>0</v>
      </c>
      <c r="DM17" s="40">
        <f t="shared" si="20"/>
        <v>0</v>
      </c>
      <c r="DN17" s="40">
        <f t="shared" si="20"/>
        <v>0</v>
      </c>
      <c r="DO17" s="40">
        <f t="shared" si="20"/>
        <v>0</v>
      </c>
      <c r="DP17" s="40">
        <f t="shared" si="20"/>
        <v>0</v>
      </c>
      <c r="DQ17" s="40">
        <f t="shared" si="20"/>
        <v>0</v>
      </c>
      <c r="DR17" s="40">
        <f t="shared" si="20"/>
        <v>0</v>
      </c>
      <c r="DS17" s="40">
        <f t="shared" si="20"/>
        <v>0</v>
      </c>
      <c r="DT17" s="40">
        <f t="shared" si="20"/>
        <v>0</v>
      </c>
      <c r="DU17" s="40">
        <f t="shared" si="20"/>
        <v>0</v>
      </c>
      <c r="DV17" s="40">
        <f t="shared" si="20"/>
        <v>0</v>
      </c>
      <c r="DW17" s="40">
        <f t="shared" si="20"/>
        <v>0</v>
      </c>
      <c r="DX17" s="40">
        <f t="shared" si="20"/>
        <v>0</v>
      </c>
      <c r="DY17" s="40">
        <f t="shared" si="20"/>
        <v>0</v>
      </c>
      <c r="DZ17" s="40">
        <f t="shared" si="20"/>
        <v>0</v>
      </c>
      <c r="EA17" s="40">
        <f t="shared" si="20"/>
        <v>0</v>
      </c>
      <c r="EB17" s="40">
        <f t="shared" si="20"/>
        <v>0</v>
      </c>
      <c r="EC17" s="40">
        <f t="shared" si="20"/>
        <v>0</v>
      </c>
      <c r="ED17" s="40">
        <f t="shared" si="20"/>
        <v>0</v>
      </c>
      <c r="EE17" s="40">
        <f t="shared" si="20"/>
        <v>0</v>
      </c>
      <c r="EF17" s="40">
        <f t="shared" ref="EF17:GQ17" si="21">EF12*100/$B$3</f>
        <v>0</v>
      </c>
      <c r="EG17" s="40">
        <f t="shared" si="21"/>
        <v>0</v>
      </c>
      <c r="EH17" s="40">
        <f t="shared" si="21"/>
        <v>0</v>
      </c>
      <c r="EI17" s="40">
        <f t="shared" si="21"/>
        <v>0</v>
      </c>
      <c r="EJ17" s="40">
        <f t="shared" si="21"/>
        <v>0</v>
      </c>
      <c r="EK17" s="40">
        <f t="shared" si="21"/>
        <v>0</v>
      </c>
      <c r="EL17" s="40">
        <f t="shared" si="21"/>
        <v>0</v>
      </c>
      <c r="EM17" s="40">
        <f t="shared" si="21"/>
        <v>0</v>
      </c>
      <c r="EN17" s="40">
        <f t="shared" si="21"/>
        <v>0</v>
      </c>
      <c r="EO17" s="40">
        <f t="shared" si="21"/>
        <v>0</v>
      </c>
      <c r="EP17" s="40">
        <f t="shared" si="21"/>
        <v>0</v>
      </c>
      <c r="EQ17" s="40">
        <f t="shared" si="21"/>
        <v>0</v>
      </c>
      <c r="ER17" s="40">
        <f t="shared" si="21"/>
        <v>0</v>
      </c>
      <c r="ES17" s="40">
        <f t="shared" si="21"/>
        <v>0</v>
      </c>
      <c r="ET17" s="40">
        <f t="shared" si="21"/>
        <v>0</v>
      </c>
      <c r="EU17" s="40">
        <f t="shared" si="21"/>
        <v>0</v>
      </c>
      <c r="EV17" s="40">
        <f t="shared" si="21"/>
        <v>0</v>
      </c>
      <c r="EW17" s="40">
        <f t="shared" si="21"/>
        <v>0</v>
      </c>
      <c r="EX17" s="40">
        <f t="shared" si="21"/>
        <v>0</v>
      </c>
      <c r="EY17" s="40">
        <f t="shared" si="21"/>
        <v>0</v>
      </c>
      <c r="EZ17" s="40">
        <f t="shared" si="21"/>
        <v>0</v>
      </c>
      <c r="FA17" s="40">
        <f t="shared" si="21"/>
        <v>0</v>
      </c>
      <c r="FB17" s="40">
        <f t="shared" si="21"/>
        <v>0</v>
      </c>
      <c r="FC17" s="40">
        <f t="shared" si="21"/>
        <v>0</v>
      </c>
      <c r="FD17" s="40">
        <f t="shared" si="21"/>
        <v>0</v>
      </c>
      <c r="FE17" s="40">
        <f t="shared" si="21"/>
        <v>0</v>
      </c>
      <c r="FF17" s="40">
        <f t="shared" si="21"/>
        <v>0</v>
      </c>
      <c r="FG17" s="40">
        <f t="shared" si="21"/>
        <v>0</v>
      </c>
      <c r="FH17" s="40">
        <f t="shared" si="21"/>
        <v>0</v>
      </c>
      <c r="FI17" s="40">
        <f t="shared" si="21"/>
        <v>0</v>
      </c>
      <c r="FJ17" s="40">
        <f t="shared" si="21"/>
        <v>0</v>
      </c>
      <c r="FK17" s="40">
        <f t="shared" si="21"/>
        <v>0</v>
      </c>
      <c r="FL17" s="40">
        <f t="shared" si="21"/>
        <v>0</v>
      </c>
      <c r="FM17" s="40">
        <f t="shared" si="21"/>
        <v>0</v>
      </c>
      <c r="FN17" s="40">
        <f t="shared" si="21"/>
        <v>0</v>
      </c>
      <c r="FO17" s="40">
        <f t="shared" si="21"/>
        <v>0</v>
      </c>
      <c r="FP17" s="40">
        <f t="shared" si="21"/>
        <v>0</v>
      </c>
      <c r="FQ17" s="40">
        <f t="shared" si="21"/>
        <v>0</v>
      </c>
      <c r="FR17" s="40">
        <f t="shared" si="21"/>
        <v>0</v>
      </c>
      <c r="FS17" s="40">
        <f t="shared" si="21"/>
        <v>0</v>
      </c>
      <c r="FT17" s="40">
        <f t="shared" si="21"/>
        <v>0</v>
      </c>
      <c r="FU17" s="40">
        <f t="shared" si="21"/>
        <v>0</v>
      </c>
      <c r="FV17" s="40">
        <f t="shared" si="21"/>
        <v>0</v>
      </c>
      <c r="FW17" s="40">
        <f t="shared" si="21"/>
        <v>0</v>
      </c>
      <c r="FX17" s="40">
        <f t="shared" si="21"/>
        <v>0</v>
      </c>
      <c r="FY17" s="40">
        <f t="shared" si="21"/>
        <v>0</v>
      </c>
      <c r="FZ17" s="40">
        <f t="shared" si="21"/>
        <v>0</v>
      </c>
      <c r="GA17" s="40">
        <f t="shared" si="21"/>
        <v>0</v>
      </c>
      <c r="GB17" s="40">
        <f t="shared" si="21"/>
        <v>0</v>
      </c>
      <c r="GC17" s="40">
        <f t="shared" si="21"/>
        <v>0</v>
      </c>
      <c r="GD17" s="40">
        <f t="shared" si="21"/>
        <v>0</v>
      </c>
      <c r="GE17" s="40">
        <f t="shared" si="21"/>
        <v>0</v>
      </c>
      <c r="GF17" s="40">
        <f t="shared" si="21"/>
        <v>0</v>
      </c>
      <c r="GG17" s="40">
        <f t="shared" si="21"/>
        <v>0</v>
      </c>
      <c r="GH17" s="40">
        <f t="shared" si="21"/>
        <v>0</v>
      </c>
      <c r="GI17" s="40">
        <f t="shared" si="21"/>
        <v>0</v>
      </c>
      <c r="GJ17" s="40">
        <f t="shared" si="21"/>
        <v>0</v>
      </c>
      <c r="GK17" s="40">
        <f t="shared" si="21"/>
        <v>0</v>
      </c>
      <c r="GL17" s="40">
        <f t="shared" si="21"/>
        <v>0</v>
      </c>
      <c r="GM17" s="40">
        <f t="shared" si="21"/>
        <v>0</v>
      </c>
      <c r="GN17" s="40">
        <f t="shared" si="21"/>
        <v>0</v>
      </c>
      <c r="GO17" s="40">
        <f t="shared" si="21"/>
        <v>0</v>
      </c>
      <c r="GP17" s="40">
        <f t="shared" si="21"/>
        <v>0</v>
      </c>
      <c r="GQ17" s="40">
        <f t="shared" si="21"/>
        <v>0</v>
      </c>
      <c r="GR17" s="40">
        <f t="shared" ref="GR17:JC17" si="22">GR12*100/$B$3</f>
        <v>0</v>
      </c>
      <c r="GS17" s="40">
        <f t="shared" si="22"/>
        <v>0</v>
      </c>
      <c r="GT17" s="40">
        <f t="shared" si="22"/>
        <v>0</v>
      </c>
      <c r="GU17" s="40">
        <f t="shared" si="22"/>
        <v>0</v>
      </c>
      <c r="GV17" s="40">
        <f t="shared" si="22"/>
        <v>0</v>
      </c>
      <c r="GW17" s="40">
        <f t="shared" si="22"/>
        <v>0</v>
      </c>
      <c r="GX17" s="40">
        <f t="shared" si="22"/>
        <v>0</v>
      </c>
      <c r="GY17" s="40">
        <f t="shared" si="22"/>
        <v>0</v>
      </c>
      <c r="GZ17" s="40">
        <f t="shared" si="22"/>
        <v>0</v>
      </c>
      <c r="HA17" s="40">
        <f t="shared" si="22"/>
        <v>0</v>
      </c>
      <c r="HB17" s="40">
        <f t="shared" si="22"/>
        <v>0</v>
      </c>
      <c r="HC17" s="40">
        <f t="shared" si="22"/>
        <v>0</v>
      </c>
      <c r="HD17" s="40">
        <f t="shared" si="22"/>
        <v>0</v>
      </c>
      <c r="HE17" s="40">
        <f t="shared" si="22"/>
        <v>0</v>
      </c>
      <c r="HF17" s="40">
        <f t="shared" si="22"/>
        <v>0</v>
      </c>
      <c r="HG17" s="40">
        <f t="shared" si="22"/>
        <v>0</v>
      </c>
      <c r="HH17" s="40">
        <f t="shared" si="22"/>
        <v>0</v>
      </c>
      <c r="HI17" s="40">
        <f t="shared" si="22"/>
        <v>0</v>
      </c>
      <c r="HJ17" s="40">
        <f t="shared" si="22"/>
        <v>0</v>
      </c>
      <c r="HK17" s="40">
        <f t="shared" si="22"/>
        <v>0</v>
      </c>
      <c r="HL17" s="40">
        <f t="shared" si="22"/>
        <v>0</v>
      </c>
      <c r="HM17" s="40">
        <f t="shared" si="22"/>
        <v>0</v>
      </c>
      <c r="HN17" s="40">
        <f t="shared" si="22"/>
        <v>0</v>
      </c>
      <c r="HO17" s="40">
        <f t="shared" si="22"/>
        <v>0</v>
      </c>
      <c r="HP17" s="40">
        <f t="shared" si="22"/>
        <v>0</v>
      </c>
      <c r="HQ17" s="40">
        <f t="shared" si="22"/>
        <v>0</v>
      </c>
      <c r="HR17" s="40">
        <f t="shared" si="22"/>
        <v>0</v>
      </c>
      <c r="HS17" s="40">
        <f t="shared" si="22"/>
        <v>0</v>
      </c>
      <c r="HT17" s="40">
        <f t="shared" si="22"/>
        <v>0</v>
      </c>
      <c r="HU17" s="40">
        <f t="shared" si="22"/>
        <v>0</v>
      </c>
      <c r="HV17" s="40">
        <f t="shared" si="22"/>
        <v>0</v>
      </c>
      <c r="HW17" s="40">
        <f t="shared" si="22"/>
        <v>0</v>
      </c>
      <c r="HX17" s="40">
        <f t="shared" si="22"/>
        <v>0</v>
      </c>
      <c r="HY17" s="40">
        <f t="shared" si="22"/>
        <v>0</v>
      </c>
      <c r="HZ17" s="40">
        <f t="shared" si="22"/>
        <v>0</v>
      </c>
      <c r="IA17" s="40">
        <f t="shared" si="22"/>
        <v>0</v>
      </c>
      <c r="IB17" s="40">
        <f t="shared" si="22"/>
        <v>0</v>
      </c>
      <c r="IC17" s="40">
        <f t="shared" si="22"/>
        <v>0</v>
      </c>
      <c r="ID17" s="40">
        <f t="shared" si="22"/>
        <v>0</v>
      </c>
      <c r="IE17" s="40">
        <f t="shared" si="22"/>
        <v>0</v>
      </c>
      <c r="IF17" s="40">
        <f t="shared" si="22"/>
        <v>0</v>
      </c>
      <c r="IG17" s="40">
        <f t="shared" si="22"/>
        <v>0</v>
      </c>
      <c r="IH17" s="40">
        <f t="shared" si="22"/>
        <v>0</v>
      </c>
      <c r="II17" s="40">
        <f t="shared" si="22"/>
        <v>0</v>
      </c>
      <c r="IJ17" s="40">
        <f t="shared" si="22"/>
        <v>0</v>
      </c>
      <c r="IK17" s="40">
        <f t="shared" si="22"/>
        <v>0</v>
      </c>
      <c r="IL17" s="40">
        <f t="shared" si="22"/>
        <v>0</v>
      </c>
      <c r="IM17" s="40">
        <f t="shared" si="22"/>
        <v>0</v>
      </c>
      <c r="IN17" s="40">
        <f t="shared" si="22"/>
        <v>0</v>
      </c>
      <c r="IO17" s="40">
        <f t="shared" si="22"/>
        <v>0</v>
      </c>
      <c r="IP17" s="40">
        <f t="shared" si="22"/>
        <v>0</v>
      </c>
      <c r="IQ17" s="40">
        <f t="shared" si="22"/>
        <v>0</v>
      </c>
      <c r="IR17" s="40">
        <f t="shared" si="22"/>
        <v>0</v>
      </c>
      <c r="IS17" s="40">
        <f t="shared" si="22"/>
        <v>0</v>
      </c>
      <c r="IT17" s="40">
        <f t="shared" si="22"/>
        <v>0</v>
      </c>
      <c r="IU17" s="40">
        <f t="shared" si="22"/>
        <v>0</v>
      </c>
      <c r="IV17" s="40">
        <f t="shared" si="22"/>
        <v>0</v>
      </c>
      <c r="IW17" s="40">
        <f t="shared" si="22"/>
        <v>0</v>
      </c>
      <c r="IX17" s="40">
        <f t="shared" si="22"/>
        <v>0</v>
      </c>
      <c r="IY17" s="40">
        <f t="shared" si="22"/>
        <v>0</v>
      </c>
      <c r="IZ17" s="40">
        <f t="shared" si="22"/>
        <v>0</v>
      </c>
      <c r="JA17" s="40">
        <f t="shared" si="22"/>
        <v>0</v>
      </c>
      <c r="JB17" s="40">
        <f t="shared" si="22"/>
        <v>0</v>
      </c>
      <c r="JC17" s="40">
        <f t="shared" si="22"/>
        <v>0</v>
      </c>
      <c r="JD17" s="40">
        <f t="shared" ref="JD17:JQ17" si="23">JD12*100/$B$3</f>
        <v>0</v>
      </c>
      <c r="JE17" s="40">
        <f t="shared" si="23"/>
        <v>0</v>
      </c>
      <c r="JF17" s="40">
        <f t="shared" si="23"/>
        <v>0</v>
      </c>
      <c r="JG17" s="40">
        <f t="shared" si="23"/>
        <v>0</v>
      </c>
      <c r="JH17" s="40">
        <f t="shared" si="23"/>
        <v>0</v>
      </c>
      <c r="JI17" s="40">
        <f t="shared" si="23"/>
        <v>0</v>
      </c>
      <c r="JJ17" s="40">
        <f t="shared" si="23"/>
        <v>0</v>
      </c>
      <c r="JK17" s="40">
        <f t="shared" si="23"/>
        <v>0</v>
      </c>
      <c r="JL17" s="40">
        <f t="shared" si="23"/>
        <v>0</v>
      </c>
      <c r="JM17" s="40">
        <f t="shared" si="23"/>
        <v>0</v>
      </c>
      <c r="JN17" s="40">
        <f t="shared" si="23"/>
        <v>0</v>
      </c>
      <c r="JO17" s="40">
        <f t="shared" si="23"/>
        <v>0</v>
      </c>
      <c r="JP17" s="40">
        <f t="shared" si="23"/>
        <v>0</v>
      </c>
      <c r="JQ17" s="40">
        <f t="shared" si="23"/>
        <v>0</v>
      </c>
    </row>
    <row r="18" spans="1:277">
      <c r="A18">
        <v>2</v>
      </c>
    </row>
    <row r="19" spans="1:277">
      <c r="A19" s="44" t="str">
        <f ca="1">OFFSET(A15,A18,0,1,1)</f>
        <v>Cd</v>
      </c>
      <c r="B19" s="44">
        <f ca="1">VLOOKUP(A19,A13:G17,2,0)</f>
        <v>11.071177909313324</v>
      </c>
      <c r="C19" s="44">
        <f t="shared" ref="C19:BK19" ca="1" si="24">VLOOKUP(B19,B14:H17,2,0)</f>
        <v>95.181818181818159</v>
      </c>
      <c r="D19" s="44">
        <f t="shared" ca="1" si="24"/>
        <v>128.39535190975812</v>
      </c>
      <c r="E19" s="44">
        <f t="shared" ca="1" si="24"/>
        <v>117.3241740004448</v>
      </c>
      <c r="F19" s="44">
        <f t="shared" ca="1" si="24"/>
        <v>73.039462363191518</v>
      </c>
      <c r="G19" s="44">
        <f t="shared" ca="1" si="24"/>
        <v>61.968284453878184</v>
      </c>
      <c r="H19" s="44">
        <f t="shared" ca="1" si="24"/>
        <v>95.7</v>
      </c>
      <c r="I19" s="44">
        <f t="shared" ca="1" si="24"/>
        <v>117.14</v>
      </c>
      <c r="J19" s="44">
        <f t="shared" ca="1" si="24"/>
        <v>104.76</v>
      </c>
      <c r="K19" s="44">
        <f t="shared" ca="1" si="24"/>
        <v>103.17</v>
      </c>
      <c r="L19" s="44">
        <f t="shared" ca="1" si="24"/>
        <v>98.94</v>
      </c>
      <c r="M19" s="44">
        <f t="shared" ca="1" si="24"/>
        <v>120.41</v>
      </c>
      <c r="N19" s="44">
        <f t="shared" ca="1" si="24"/>
        <v>100.25</v>
      </c>
      <c r="O19" s="44">
        <f t="shared" ca="1" si="24"/>
        <v>109.96999999999998</v>
      </c>
      <c r="P19" s="44">
        <f t="shared" ca="1" si="24"/>
        <v>99.75</v>
      </c>
      <c r="Q19" s="44">
        <f t="shared" ca="1" si="24"/>
        <v>84.71</v>
      </c>
      <c r="R19" s="44">
        <f t="shared" ca="1" si="24"/>
        <v>100.11000000000001</v>
      </c>
      <c r="S19" s="44">
        <f t="shared" ca="1" si="24"/>
        <v>101.36</v>
      </c>
      <c r="T19" s="44">
        <f t="shared" ca="1" si="24"/>
        <v>92.58</v>
      </c>
      <c r="U19" s="44">
        <f t="shared" ca="1" si="24"/>
        <v>97.17</v>
      </c>
      <c r="V19" s="44">
        <f t="shared" ca="1" si="24"/>
        <v>81.42</v>
      </c>
      <c r="W19" s="44">
        <f t="shared" ca="1" si="24"/>
        <v>103.46299999999999</v>
      </c>
      <c r="X19" s="44">
        <f t="shared" ca="1" si="24"/>
        <v>110.36999999999999</v>
      </c>
      <c r="Y19" s="44">
        <f t="shared" ca="1" si="24"/>
        <v>99.56</v>
      </c>
      <c r="Z19" s="44">
        <f t="shared" ca="1" si="24"/>
        <v>87.22999999999999</v>
      </c>
      <c r="AA19" s="44">
        <f t="shared" ca="1" si="24"/>
        <v>92.42</v>
      </c>
      <c r="AB19" s="44">
        <f t="shared" ca="1" si="24"/>
        <v>85.64</v>
      </c>
      <c r="AC19" s="44">
        <f t="shared" ca="1" si="24"/>
        <v>96.98</v>
      </c>
      <c r="AD19" s="44">
        <f t="shared" ca="1" si="24"/>
        <v>90.45</v>
      </c>
      <c r="AE19" s="44">
        <f t="shared" ca="1" si="24"/>
        <v>95.05</v>
      </c>
      <c r="AF19" s="44">
        <f t="shared" ca="1" si="24"/>
        <v>103.92999999999999</v>
      </c>
      <c r="AG19" s="44">
        <f t="shared" ca="1" si="24"/>
        <v>85.21</v>
      </c>
      <c r="AH19" s="44">
        <f t="shared" ca="1" si="24"/>
        <v>95.960000000000008</v>
      </c>
      <c r="AI19" s="44">
        <f t="shared" ca="1" si="24"/>
        <v>87.37</v>
      </c>
      <c r="AJ19" s="44">
        <f t="shared" ca="1" si="24"/>
        <v>106.47999999999999</v>
      </c>
      <c r="AK19" s="44">
        <f t="shared" ca="1" si="24"/>
        <v>99.02</v>
      </c>
      <c r="AL19" s="44">
        <f t="shared" ca="1" si="24"/>
        <v>90.28</v>
      </c>
      <c r="AM19" s="44">
        <f t="shared" ca="1" si="24"/>
        <v>76.42</v>
      </c>
      <c r="AN19" s="44">
        <f t="shared" ca="1" si="24"/>
        <v>75.89</v>
      </c>
      <c r="AO19" s="44">
        <f t="shared" ca="1" si="24"/>
        <v>73.33</v>
      </c>
      <c r="AP19" s="44">
        <f t="shared" ca="1" si="24"/>
        <v>129.61000000000001</v>
      </c>
      <c r="AQ19" s="44">
        <f t="shared" ca="1" si="24"/>
        <v>81.650000000000006</v>
      </c>
      <c r="AR19" s="44">
        <f t="shared" ca="1" si="24"/>
        <v>90.41</v>
      </c>
      <c r="AS19" s="44">
        <f t="shared" ca="1" si="24"/>
        <v>95.42</v>
      </c>
      <c r="AT19" s="44">
        <f t="shared" ca="1" si="24"/>
        <v>76.55</v>
      </c>
      <c r="AU19" s="44">
        <f t="shared" ca="1" si="24"/>
        <v>97.14</v>
      </c>
      <c r="AV19" s="44">
        <f t="shared" ca="1" si="24"/>
        <v>90.4</v>
      </c>
      <c r="AW19" s="44">
        <f t="shared" ca="1" si="24"/>
        <v>104.5</v>
      </c>
      <c r="AX19" s="44">
        <f t="shared" ca="1" si="24"/>
        <v>92.320000000000007</v>
      </c>
      <c r="AY19" s="44">
        <f t="shared" ca="1" si="24"/>
        <v>96.82</v>
      </c>
      <c r="AZ19" s="44">
        <f t="shared" ca="1" si="24"/>
        <v>101.30699999999999</v>
      </c>
      <c r="BA19" s="44">
        <f t="shared" ca="1" si="24"/>
        <v>110.57999999999998</v>
      </c>
      <c r="BB19" s="44">
        <f t="shared" ca="1" si="24"/>
        <v>93.410000000000011</v>
      </c>
      <c r="BC19" s="44">
        <f t="shared" ca="1" si="24"/>
        <v>90.97</v>
      </c>
      <c r="BD19" s="44">
        <f t="shared" ca="1" si="24"/>
        <v>88.56</v>
      </c>
      <c r="BE19" s="44">
        <f t="shared" ca="1" si="24"/>
        <v>95.98</v>
      </c>
      <c r="BF19" s="44">
        <f t="shared" ca="1" si="24"/>
        <v>91.17</v>
      </c>
      <c r="BG19" s="44">
        <f t="shared" ca="1" si="24"/>
        <v>84.38</v>
      </c>
      <c r="BH19" s="44">
        <f t="shared" ca="1" si="24"/>
        <v>82.04</v>
      </c>
      <c r="BI19" s="44">
        <f t="shared" ca="1" si="24"/>
        <v>92.05</v>
      </c>
      <c r="BJ19" s="44">
        <f t="shared" ca="1" si="24"/>
        <v>87.24</v>
      </c>
      <c r="BK19" s="44">
        <f t="shared" ca="1" si="24"/>
        <v>77.81</v>
      </c>
      <c r="BL19" s="44">
        <f t="shared" ref="BL19" ca="1" si="25">VLOOKUP(BK19,BK14:BQ17,2,0)</f>
        <v>94.89</v>
      </c>
      <c r="BM19" s="44">
        <f t="shared" ref="BM19" ca="1" si="26">VLOOKUP(BL19,BL14:BR17,2,0)</f>
        <v>63.44</v>
      </c>
      <c r="BN19" s="44">
        <f t="shared" ref="BN19" ca="1" si="27">VLOOKUP(BM19,BM14:BS17,2,0)</f>
        <v>77.81</v>
      </c>
      <c r="BO19" s="44">
        <f t="shared" ref="BO19" ca="1" si="28">VLOOKUP(BN19,BN14:BT17,2,0)</f>
        <v>90.78</v>
      </c>
      <c r="BP19" s="44">
        <f t="shared" ref="BP19" ca="1" si="29">VLOOKUP(BO19,BO14:BU17,2,0)</f>
        <v>94.94</v>
      </c>
      <c r="BQ19" s="44">
        <f t="shared" ref="BQ19" ca="1" si="30">VLOOKUP(BP19,BP14:BV17,2,0)</f>
        <v>87.33</v>
      </c>
      <c r="BR19" s="44">
        <f t="shared" ref="BR19" ca="1" si="31">VLOOKUP(BQ19,BQ14:BW17,2,0)</f>
        <v>77.990000000000009</v>
      </c>
      <c r="BS19" s="44">
        <f t="shared" ref="BS19" ca="1" si="32">VLOOKUP(BR19,BR14:BX17,2,0)</f>
        <v>85.47</v>
      </c>
      <c r="BT19" s="44">
        <f t="shared" ref="BT19" ca="1" si="33">VLOOKUP(BS19,BS14:BY17,2,0)</f>
        <v>90.69</v>
      </c>
      <c r="BU19" s="44">
        <f t="shared" ref="BU19" ca="1" si="34">VLOOKUP(BT19,BT14:BZ17,2,0)</f>
        <v>86.71</v>
      </c>
      <c r="BV19" s="44">
        <f t="shared" ref="BV19" ca="1" si="35">VLOOKUP(BU19,BU14:CA17,2,0)</f>
        <v>78.44</v>
      </c>
      <c r="BW19" s="44">
        <f t="shared" ref="BW19" ca="1" si="36">VLOOKUP(BV19,BV14:CB17,2,0)</f>
        <v>100.8</v>
      </c>
      <c r="BX19" s="44">
        <f t="shared" ref="BX19" ca="1" si="37">VLOOKUP(BW19,BW14:CC17,2,0)</f>
        <v>80.760000000000005</v>
      </c>
      <c r="BY19" s="44">
        <f t="shared" ref="BY19" ca="1" si="38">VLOOKUP(BX19,BX14:CD17,2,0)</f>
        <v>85.11999999999999</v>
      </c>
      <c r="BZ19" s="44">
        <f t="shared" ref="BZ19" ca="1" si="39">VLOOKUP(BY19,BY14:CE17,2,0)</f>
        <v>104.13</v>
      </c>
      <c r="CA19" s="44">
        <f t="shared" ref="CA19" ca="1" si="40">VLOOKUP(BZ19,BZ14:CF17,2,0)</f>
        <v>77.739999999999995</v>
      </c>
      <c r="CB19" s="44">
        <f t="shared" ref="CB19" ca="1" si="41">VLOOKUP(CA19,CA14:CG17,2,0)</f>
        <v>90.46</v>
      </c>
      <c r="CC19" s="44">
        <f t="shared" ref="CC19" ca="1" si="42">VLOOKUP(CB19,CB14:CH17,2,0)</f>
        <v>83.37</v>
      </c>
      <c r="CD19" s="44">
        <f t="shared" ref="CD19" ca="1" si="43">VLOOKUP(CC19,CC14:CI17,2,0)</f>
        <v>76.900000000000006</v>
      </c>
      <c r="CE19" s="44">
        <f t="shared" ref="CE19" ca="1" si="44">VLOOKUP(CD19,CD14:CJ17,2,0)</f>
        <v>99.050000000000011</v>
      </c>
      <c r="CF19" s="44">
        <f t="shared" ref="CF19" ca="1" si="45">VLOOKUP(CE19,CE14:CK17,2,0)</f>
        <v>71.009999999999991</v>
      </c>
      <c r="CG19" s="44">
        <f t="shared" ref="CG19" ca="1" si="46">VLOOKUP(CF19,CF14:CL17,2,0)</f>
        <v>51.66</v>
      </c>
      <c r="CH19" s="44">
        <f t="shared" ref="CH19" ca="1" si="47">VLOOKUP(CG19,CG14:CM17,2,0)</f>
        <v>77.69</v>
      </c>
      <c r="CI19" s="44">
        <f t="shared" ref="CI19" ca="1" si="48">VLOOKUP(CH19,CH14:CN17,2,0)</f>
        <v>78.23</v>
      </c>
      <c r="CJ19" s="44">
        <f t="shared" ref="CJ19" ca="1" si="49">VLOOKUP(CI19,CI14:CO17,2,0)</f>
        <v>100.42</v>
      </c>
      <c r="CK19" s="44">
        <f t="shared" ref="CK19" ca="1" si="50">VLOOKUP(CJ19,CJ14:CP17,2,0)</f>
        <v>101.41</v>
      </c>
      <c r="CL19" s="44">
        <f t="shared" ref="CL19" ca="1" si="51">VLOOKUP(CK19,CK14:CQ17,2,0)</f>
        <v>92.300000000000011</v>
      </c>
      <c r="CM19" s="44">
        <f t="shared" ref="CM19" ca="1" si="52">VLOOKUP(CL19,CL14:CR17,2,0)</f>
        <v>91.47999999999999</v>
      </c>
      <c r="CN19" s="44">
        <f t="shared" ref="CN19" ca="1" si="53">VLOOKUP(CM19,CM14:CS17,2,0)</f>
        <v>108.23</v>
      </c>
      <c r="CO19" s="44">
        <f t="shared" ref="CO19" ca="1" si="54">VLOOKUP(CN19,CN14:CT17,2,0)</f>
        <v>76.81</v>
      </c>
      <c r="CP19" s="44">
        <f t="shared" ref="CP19" ca="1" si="55">VLOOKUP(CO19,CO14:CU17,2,0)</f>
        <v>95.23</v>
      </c>
      <c r="CQ19" s="44">
        <f t="shared" ref="CQ19" ca="1" si="56">VLOOKUP(CP19,CP14:CV17,2,0)</f>
        <v>127.57000000000001</v>
      </c>
      <c r="CR19" s="44">
        <f t="shared" ref="CR19" ca="1" si="57">VLOOKUP(CQ19,CQ14:CW17,2,0)</f>
        <v>84.45</v>
      </c>
      <c r="CS19" s="44">
        <f t="shared" ref="CS19" ca="1" si="58">VLOOKUP(CR19,CR14:CX17,2,0)</f>
        <v>96.34</v>
      </c>
      <c r="CT19" s="44">
        <f t="shared" ref="CT19" ca="1" si="59">VLOOKUP(CS19,CS14:CY17,2,0)</f>
        <v>99.32</v>
      </c>
      <c r="CU19" s="44">
        <f t="shared" ref="CU19" ca="1" si="60">VLOOKUP(CT19,CT14:CZ17,2,0)</f>
        <v>98.87</v>
      </c>
      <c r="CV19" s="44">
        <f t="shared" ref="CV19" ca="1" si="61">VLOOKUP(CU19,CU14:DA17,2,0)</f>
        <v>93.58</v>
      </c>
      <c r="CW19" s="44">
        <f t="shared" ref="CW19" ca="1" si="62">VLOOKUP(CV19,CV14:DB17,2,0)</f>
        <v>64.86</v>
      </c>
      <c r="CX19" s="44">
        <f t="shared" ref="CX19" ca="1" si="63">VLOOKUP(CW19,CW14:DC17,2,0)</f>
        <v>83.73</v>
      </c>
      <c r="CY19" s="44">
        <f t="shared" ref="CY19" ca="1" si="64">VLOOKUP(CX19,CX14:DD17,2,0)</f>
        <v>0</v>
      </c>
      <c r="CZ19" s="44">
        <f t="shared" ref="CZ19" ca="1" si="65">VLOOKUP(CY19,CY14:DE17,2,0)</f>
        <v>0</v>
      </c>
      <c r="DA19" s="44">
        <f t="shared" ref="DA19" ca="1" si="66">VLOOKUP(CZ19,CZ14:DF17,2,0)</f>
        <v>0</v>
      </c>
      <c r="DB19" s="44">
        <f t="shared" ref="DB19" ca="1" si="67">VLOOKUP(DA19,DA14:DG17,2,0)</f>
        <v>0</v>
      </c>
      <c r="DC19" s="44">
        <f t="shared" ref="DC19" ca="1" si="68">VLOOKUP(DB19,DB14:DH17,2,0)</f>
        <v>0</v>
      </c>
      <c r="DD19" s="44">
        <f t="shared" ref="DD19" ca="1" si="69">VLOOKUP(DC19,DC14:DI17,2,0)</f>
        <v>0</v>
      </c>
      <c r="DE19" s="44">
        <f t="shared" ref="DE19" ca="1" si="70">VLOOKUP(DD19,DD14:DJ17,2,0)</f>
        <v>0</v>
      </c>
      <c r="DF19" s="44">
        <f t="shared" ref="DF19" ca="1" si="71">VLOOKUP(DE19,DE14:DK17,2,0)</f>
        <v>0</v>
      </c>
      <c r="DG19" s="44">
        <f t="shared" ref="DG19" ca="1" si="72">VLOOKUP(DF19,DF14:DL17,2,0)</f>
        <v>0</v>
      </c>
      <c r="DH19" s="44">
        <f t="shared" ref="DH19" ca="1" si="73">VLOOKUP(DG19,DG14:DM17,2,0)</f>
        <v>0</v>
      </c>
      <c r="DI19" s="44">
        <f t="shared" ref="DI19" ca="1" si="74">VLOOKUP(DH19,DH14:DN17,2,0)</f>
        <v>0</v>
      </c>
      <c r="DJ19" s="44">
        <f t="shared" ref="DJ19" ca="1" si="75">VLOOKUP(DI19,DI14:DO17,2,0)</f>
        <v>0</v>
      </c>
      <c r="DK19" s="44">
        <f t="shared" ref="DK19" ca="1" si="76">VLOOKUP(DJ19,DJ14:DP17,2,0)</f>
        <v>0</v>
      </c>
      <c r="DL19" s="44">
        <f t="shared" ref="DL19" ca="1" si="77">VLOOKUP(DK19,DK14:DQ17,2,0)</f>
        <v>0</v>
      </c>
      <c r="DM19" s="44">
        <f t="shared" ref="DM19" ca="1" si="78">VLOOKUP(DL19,DL14:DR17,2,0)</f>
        <v>0</v>
      </c>
      <c r="DN19" s="44">
        <f t="shared" ref="DN19" ca="1" si="79">VLOOKUP(DM19,DM14:DS17,2,0)</f>
        <v>0</v>
      </c>
      <c r="DO19" s="44">
        <f t="shared" ref="DO19" ca="1" si="80">VLOOKUP(DN19,DN14:DT17,2,0)</f>
        <v>0</v>
      </c>
      <c r="DP19" s="44">
        <f t="shared" ref="DP19" ca="1" si="81">VLOOKUP(DO19,DO14:DU17,2,0)</f>
        <v>0</v>
      </c>
      <c r="DQ19" s="44">
        <f t="shared" ref="DQ19" ca="1" si="82">VLOOKUP(DP19,DP14:DV17,2,0)</f>
        <v>0</v>
      </c>
      <c r="DR19" s="44">
        <f t="shared" ref="DR19" ca="1" si="83">VLOOKUP(DQ19,DQ14:DW17,2,0)</f>
        <v>0</v>
      </c>
      <c r="DS19" s="44">
        <f t="shared" ref="DS19" ca="1" si="84">VLOOKUP(DR19,DR14:DX17,2,0)</f>
        <v>0</v>
      </c>
      <c r="DT19" s="44">
        <f t="shared" ref="DT19" ca="1" si="85">VLOOKUP(DS19,DS14:DY17,2,0)</f>
        <v>0</v>
      </c>
      <c r="DU19" s="44">
        <f t="shared" ref="DU19" ca="1" si="86">VLOOKUP(DT19,DT14:DZ17,2,0)</f>
        <v>0</v>
      </c>
      <c r="DV19" s="44">
        <f t="shared" ref="DV19" ca="1" si="87">VLOOKUP(DU19,DU14:EA17,2,0)</f>
        <v>0</v>
      </c>
      <c r="DW19" s="44">
        <f t="shared" ref="DW19" ca="1" si="88">VLOOKUP(DV19,DV14:EB17,2,0)</f>
        <v>0</v>
      </c>
      <c r="DX19" s="44">
        <f t="shared" ref="DX19" ca="1" si="89">VLOOKUP(DW19,DW14:EC17,2,0)</f>
        <v>0</v>
      </c>
      <c r="DY19" s="44">
        <f t="shared" ref="DY19" ca="1" si="90">VLOOKUP(DX19,DX14:ED17,2,0)</f>
        <v>0</v>
      </c>
      <c r="DZ19" s="44">
        <f t="shared" ref="DZ19" ca="1" si="91">VLOOKUP(DY19,DY14:EE17,2,0)</f>
        <v>0</v>
      </c>
      <c r="EA19" s="44">
        <f t="shared" ref="EA19:GL19" ca="1" si="92">VLOOKUP(DZ19,DZ14:EF17,2,0)</f>
        <v>0</v>
      </c>
      <c r="EB19" s="44">
        <f t="shared" ca="1" si="92"/>
        <v>0</v>
      </c>
      <c r="EC19" s="44">
        <f t="shared" ca="1" si="92"/>
        <v>0</v>
      </c>
      <c r="ED19" s="44">
        <f t="shared" ca="1" si="92"/>
        <v>0</v>
      </c>
      <c r="EE19" s="44">
        <f t="shared" ca="1" si="92"/>
        <v>0</v>
      </c>
      <c r="EF19" s="44">
        <f t="shared" ca="1" si="92"/>
        <v>0</v>
      </c>
      <c r="EG19" s="44">
        <f t="shared" ca="1" si="92"/>
        <v>0</v>
      </c>
      <c r="EH19" s="44">
        <f t="shared" ca="1" si="92"/>
        <v>0</v>
      </c>
      <c r="EI19" s="44">
        <f t="shared" ca="1" si="92"/>
        <v>0</v>
      </c>
      <c r="EJ19" s="44">
        <f t="shared" ca="1" si="92"/>
        <v>0</v>
      </c>
      <c r="EK19" s="44">
        <f t="shared" ca="1" si="92"/>
        <v>0</v>
      </c>
      <c r="EL19" s="44">
        <f t="shared" ca="1" si="92"/>
        <v>0</v>
      </c>
      <c r="EM19" s="44">
        <f t="shared" ca="1" si="92"/>
        <v>0</v>
      </c>
      <c r="EN19" s="44">
        <f t="shared" ca="1" si="92"/>
        <v>0</v>
      </c>
      <c r="EO19" s="44">
        <f t="shared" ca="1" si="92"/>
        <v>0</v>
      </c>
      <c r="EP19" s="44">
        <f t="shared" ca="1" si="92"/>
        <v>0</v>
      </c>
      <c r="EQ19" s="44">
        <f t="shared" ca="1" si="92"/>
        <v>0</v>
      </c>
      <c r="ER19" s="44">
        <f t="shared" ca="1" si="92"/>
        <v>0</v>
      </c>
      <c r="ES19" s="44">
        <f t="shared" ca="1" si="92"/>
        <v>0</v>
      </c>
      <c r="ET19" s="44">
        <f t="shared" ca="1" si="92"/>
        <v>0</v>
      </c>
      <c r="EU19" s="44">
        <f t="shared" ca="1" si="92"/>
        <v>0</v>
      </c>
      <c r="EV19" s="44">
        <f t="shared" ca="1" si="92"/>
        <v>0</v>
      </c>
      <c r="EW19" s="44">
        <f t="shared" ca="1" si="92"/>
        <v>0</v>
      </c>
      <c r="EX19" s="44">
        <f t="shared" ca="1" si="92"/>
        <v>0</v>
      </c>
      <c r="EY19" s="44">
        <f t="shared" ca="1" si="92"/>
        <v>0</v>
      </c>
      <c r="EZ19" s="44">
        <f t="shared" ca="1" si="92"/>
        <v>0</v>
      </c>
      <c r="FA19" s="44">
        <f t="shared" ca="1" si="92"/>
        <v>0</v>
      </c>
      <c r="FB19" s="44">
        <f t="shared" ca="1" si="92"/>
        <v>0</v>
      </c>
      <c r="FC19" s="44">
        <f t="shared" ca="1" si="92"/>
        <v>0</v>
      </c>
      <c r="FD19" s="44">
        <f t="shared" ca="1" si="92"/>
        <v>0</v>
      </c>
      <c r="FE19" s="44">
        <f t="shared" ca="1" si="92"/>
        <v>0</v>
      </c>
      <c r="FF19" s="44">
        <f t="shared" ca="1" si="92"/>
        <v>0</v>
      </c>
      <c r="FG19" s="44">
        <f t="shared" ca="1" si="92"/>
        <v>0</v>
      </c>
      <c r="FH19" s="44">
        <f t="shared" ca="1" si="92"/>
        <v>0</v>
      </c>
      <c r="FI19" s="44">
        <f t="shared" ca="1" si="92"/>
        <v>0</v>
      </c>
      <c r="FJ19" s="44">
        <f t="shared" ca="1" si="92"/>
        <v>0</v>
      </c>
      <c r="FK19" s="44">
        <f t="shared" ca="1" si="92"/>
        <v>0</v>
      </c>
      <c r="FL19" s="44">
        <f t="shared" ca="1" si="92"/>
        <v>0</v>
      </c>
      <c r="FM19" s="44">
        <f t="shared" ca="1" si="92"/>
        <v>0</v>
      </c>
      <c r="FN19" s="44">
        <f t="shared" ca="1" si="92"/>
        <v>0</v>
      </c>
      <c r="FO19" s="44">
        <f t="shared" ca="1" si="92"/>
        <v>0</v>
      </c>
      <c r="FP19" s="44">
        <f t="shared" ca="1" si="92"/>
        <v>0</v>
      </c>
      <c r="FQ19" s="44">
        <f t="shared" ca="1" si="92"/>
        <v>0</v>
      </c>
      <c r="FR19" s="44">
        <f t="shared" ca="1" si="92"/>
        <v>0</v>
      </c>
      <c r="FS19" s="44">
        <f t="shared" ca="1" si="92"/>
        <v>0</v>
      </c>
      <c r="FT19" s="44">
        <f t="shared" ca="1" si="92"/>
        <v>0</v>
      </c>
      <c r="FU19" s="44">
        <f t="shared" ca="1" si="92"/>
        <v>0</v>
      </c>
      <c r="FV19" s="44">
        <f t="shared" ca="1" si="92"/>
        <v>0</v>
      </c>
      <c r="FW19" s="44">
        <f t="shared" ca="1" si="92"/>
        <v>0</v>
      </c>
      <c r="FX19" s="44">
        <f t="shared" ca="1" si="92"/>
        <v>0</v>
      </c>
      <c r="FY19" s="44">
        <f t="shared" ca="1" si="92"/>
        <v>0</v>
      </c>
      <c r="FZ19" s="44">
        <f t="shared" ca="1" si="92"/>
        <v>0</v>
      </c>
      <c r="GA19" s="44">
        <f t="shared" ca="1" si="92"/>
        <v>0</v>
      </c>
      <c r="GB19" s="44">
        <f t="shared" ca="1" si="92"/>
        <v>0</v>
      </c>
      <c r="GC19" s="44">
        <f t="shared" ca="1" si="92"/>
        <v>0</v>
      </c>
      <c r="GD19" s="44">
        <f t="shared" ca="1" si="92"/>
        <v>0</v>
      </c>
      <c r="GE19" s="44">
        <f t="shared" ca="1" si="92"/>
        <v>0</v>
      </c>
      <c r="GF19" s="44">
        <f t="shared" ca="1" si="92"/>
        <v>0</v>
      </c>
      <c r="GG19" s="44">
        <f t="shared" ca="1" si="92"/>
        <v>0</v>
      </c>
      <c r="GH19" s="44">
        <f t="shared" ca="1" si="92"/>
        <v>0</v>
      </c>
      <c r="GI19" s="44">
        <f t="shared" ca="1" si="92"/>
        <v>0</v>
      </c>
      <c r="GJ19" s="44">
        <f t="shared" ca="1" si="92"/>
        <v>0</v>
      </c>
      <c r="GK19" s="44">
        <f t="shared" ca="1" si="92"/>
        <v>0</v>
      </c>
      <c r="GL19" s="44">
        <f t="shared" ca="1" si="92"/>
        <v>0</v>
      </c>
      <c r="GM19" s="44">
        <f t="shared" ref="GM19:IX19" ca="1" si="93">VLOOKUP(GL19,GL14:GR17,2,0)</f>
        <v>0</v>
      </c>
      <c r="GN19" s="44">
        <f t="shared" ca="1" si="93"/>
        <v>0</v>
      </c>
      <c r="GO19" s="44">
        <f t="shared" ca="1" si="93"/>
        <v>0</v>
      </c>
      <c r="GP19" s="44">
        <f t="shared" ca="1" si="93"/>
        <v>0</v>
      </c>
      <c r="GQ19" s="44">
        <f t="shared" ca="1" si="93"/>
        <v>0</v>
      </c>
      <c r="GR19" s="44">
        <f t="shared" ca="1" si="93"/>
        <v>0</v>
      </c>
      <c r="GS19" s="44">
        <f t="shared" ca="1" si="93"/>
        <v>0</v>
      </c>
      <c r="GT19" s="44">
        <f t="shared" ca="1" si="93"/>
        <v>0</v>
      </c>
      <c r="GU19" s="44">
        <f t="shared" ca="1" si="93"/>
        <v>0</v>
      </c>
      <c r="GV19" s="44">
        <f t="shared" ca="1" si="93"/>
        <v>0</v>
      </c>
      <c r="GW19" s="44">
        <f t="shared" ca="1" si="93"/>
        <v>0</v>
      </c>
      <c r="GX19" s="44">
        <f t="shared" ca="1" si="93"/>
        <v>0</v>
      </c>
      <c r="GY19" s="44">
        <f t="shared" ca="1" si="93"/>
        <v>0</v>
      </c>
      <c r="GZ19" s="44">
        <f t="shared" ca="1" si="93"/>
        <v>0</v>
      </c>
      <c r="HA19" s="44">
        <f t="shared" ca="1" si="93"/>
        <v>0</v>
      </c>
      <c r="HB19" s="44">
        <f t="shared" ca="1" si="93"/>
        <v>0</v>
      </c>
      <c r="HC19" s="44">
        <f t="shared" ca="1" si="93"/>
        <v>0</v>
      </c>
      <c r="HD19" s="44">
        <f t="shared" ca="1" si="93"/>
        <v>0</v>
      </c>
      <c r="HE19" s="44">
        <f t="shared" ca="1" si="93"/>
        <v>0</v>
      </c>
      <c r="HF19" s="44">
        <f t="shared" ca="1" si="93"/>
        <v>0</v>
      </c>
      <c r="HG19" s="44">
        <f t="shared" ca="1" si="93"/>
        <v>0</v>
      </c>
      <c r="HH19" s="44">
        <f t="shared" ca="1" si="93"/>
        <v>0</v>
      </c>
      <c r="HI19" s="44">
        <f t="shared" ca="1" si="93"/>
        <v>0</v>
      </c>
      <c r="HJ19" s="44">
        <f t="shared" ca="1" si="93"/>
        <v>0</v>
      </c>
      <c r="HK19" s="44">
        <f t="shared" ca="1" si="93"/>
        <v>0</v>
      </c>
      <c r="HL19" s="44">
        <f t="shared" ca="1" si="93"/>
        <v>0</v>
      </c>
      <c r="HM19" s="44">
        <f t="shared" ca="1" si="93"/>
        <v>0</v>
      </c>
      <c r="HN19" s="44">
        <f t="shared" ca="1" si="93"/>
        <v>0</v>
      </c>
      <c r="HO19" s="44">
        <f t="shared" ca="1" si="93"/>
        <v>0</v>
      </c>
      <c r="HP19" s="44">
        <f t="shared" ca="1" si="93"/>
        <v>0</v>
      </c>
      <c r="HQ19" s="44">
        <f t="shared" ca="1" si="93"/>
        <v>0</v>
      </c>
      <c r="HR19" s="44">
        <f t="shared" ca="1" si="93"/>
        <v>0</v>
      </c>
      <c r="HS19" s="44">
        <f t="shared" ca="1" si="93"/>
        <v>0</v>
      </c>
      <c r="HT19" s="44">
        <f t="shared" ca="1" si="93"/>
        <v>0</v>
      </c>
      <c r="HU19" s="44">
        <f t="shared" ca="1" si="93"/>
        <v>0</v>
      </c>
      <c r="HV19" s="44">
        <f t="shared" ca="1" si="93"/>
        <v>0</v>
      </c>
      <c r="HW19" s="44">
        <f t="shared" ca="1" si="93"/>
        <v>0</v>
      </c>
      <c r="HX19" s="44">
        <f t="shared" ca="1" si="93"/>
        <v>0</v>
      </c>
      <c r="HY19" s="44">
        <f t="shared" ca="1" si="93"/>
        <v>0</v>
      </c>
      <c r="HZ19" s="44">
        <f t="shared" ca="1" si="93"/>
        <v>0</v>
      </c>
      <c r="IA19" s="44">
        <f t="shared" ca="1" si="93"/>
        <v>0</v>
      </c>
      <c r="IB19" s="44">
        <f t="shared" ca="1" si="93"/>
        <v>0</v>
      </c>
      <c r="IC19" s="44">
        <f t="shared" ca="1" si="93"/>
        <v>0</v>
      </c>
      <c r="ID19" s="44">
        <f t="shared" ca="1" si="93"/>
        <v>0</v>
      </c>
      <c r="IE19" s="44">
        <f t="shared" ca="1" si="93"/>
        <v>0</v>
      </c>
      <c r="IF19" s="44">
        <f t="shared" ca="1" si="93"/>
        <v>0</v>
      </c>
      <c r="IG19" s="44">
        <f t="shared" ca="1" si="93"/>
        <v>0</v>
      </c>
      <c r="IH19" s="44">
        <f t="shared" ca="1" si="93"/>
        <v>0</v>
      </c>
      <c r="II19" s="44">
        <f t="shared" ca="1" si="93"/>
        <v>0</v>
      </c>
      <c r="IJ19" s="44">
        <f t="shared" ca="1" si="93"/>
        <v>0</v>
      </c>
      <c r="IK19" s="44">
        <f t="shared" ca="1" si="93"/>
        <v>0</v>
      </c>
      <c r="IL19" s="44">
        <f t="shared" ca="1" si="93"/>
        <v>0</v>
      </c>
      <c r="IM19" s="44">
        <f t="shared" ca="1" si="93"/>
        <v>0</v>
      </c>
      <c r="IN19" s="44">
        <f t="shared" ca="1" si="93"/>
        <v>0</v>
      </c>
      <c r="IO19" s="44">
        <f t="shared" ca="1" si="93"/>
        <v>0</v>
      </c>
      <c r="IP19" s="44">
        <f t="shared" ca="1" si="93"/>
        <v>0</v>
      </c>
      <c r="IQ19" s="44">
        <f t="shared" ca="1" si="93"/>
        <v>0</v>
      </c>
      <c r="IR19" s="44">
        <f t="shared" ca="1" si="93"/>
        <v>0</v>
      </c>
      <c r="IS19" s="44">
        <f t="shared" ca="1" si="93"/>
        <v>0</v>
      </c>
      <c r="IT19" s="44">
        <f t="shared" ca="1" si="93"/>
        <v>0</v>
      </c>
      <c r="IU19" s="44">
        <f t="shared" ca="1" si="93"/>
        <v>0</v>
      </c>
      <c r="IV19" s="44">
        <f t="shared" ca="1" si="93"/>
        <v>0</v>
      </c>
      <c r="IW19" s="44">
        <f t="shared" ca="1" si="93"/>
        <v>0</v>
      </c>
      <c r="IX19" s="44">
        <f t="shared" ca="1" si="93"/>
        <v>0</v>
      </c>
      <c r="IY19" s="44">
        <f t="shared" ref="IY19:JQ19" ca="1" si="94">VLOOKUP(IX19,IX14:JD17,2,0)</f>
        <v>0</v>
      </c>
      <c r="IZ19" s="44">
        <f t="shared" ca="1" si="94"/>
        <v>0</v>
      </c>
      <c r="JA19" s="44">
        <f t="shared" ca="1" si="94"/>
        <v>0</v>
      </c>
      <c r="JB19" s="44">
        <f t="shared" ca="1" si="94"/>
        <v>0</v>
      </c>
      <c r="JC19" s="44">
        <f t="shared" ca="1" si="94"/>
        <v>0</v>
      </c>
      <c r="JD19" s="44">
        <f t="shared" ca="1" si="94"/>
        <v>0</v>
      </c>
      <c r="JE19" s="44">
        <f t="shared" ca="1" si="94"/>
        <v>0</v>
      </c>
      <c r="JF19" s="44">
        <f t="shared" ca="1" si="94"/>
        <v>0</v>
      </c>
      <c r="JG19" s="44">
        <f t="shared" ca="1" si="94"/>
        <v>0</v>
      </c>
      <c r="JH19" s="44">
        <f t="shared" ca="1" si="94"/>
        <v>0</v>
      </c>
      <c r="JI19" s="44">
        <f t="shared" ca="1" si="94"/>
        <v>0</v>
      </c>
      <c r="JJ19" s="44">
        <f t="shared" ca="1" si="94"/>
        <v>0</v>
      </c>
      <c r="JK19" s="44">
        <f t="shared" ca="1" si="94"/>
        <v>0</v>
      </c>
      <c r="JL19" s="44">
        <f t="shared" ca="1" si="94"/>
        <v>0</v>
      </c>
      <c r="JM19" s="44">
        <f t="shared" ca="1" si="94"/>
        <v>0</v>
      </c>
      <c r="JN19" s="44">
        <f t="shared" ca="1" si="94"/>
        <v>0</v>
      </c>
      <c r="JO19" s="44">
        <f t="shared" ca="1" si="94"/>
        <v>0</v>
      </c>
      <c r="JP19" s="44">
        <f t="shared" ca="1" si="94"/>
        <v>0</v>
      </c>
      <c r="JQ19" s="44">
        <f t="shared" ca="1" si="94"/>
        <v>0</v>
      </c>
    </row>
    <row r="20" spans="1:277" s="48" customFormat="1" ht="30" customHeight="1">
      <c r="A20" s="73" t="s">
        <v>124</v>
      </c>
      <c r="B20" s="73"/>
      <c r="C20" s="73"/>
      <c r="D20" s="73"/>
      <c r="E20" s="73"/>
      <c r="F20" s="73"/>
      <c r="G20" s="73"/>
      <c r="H20" s="54" t="s">
        <v>125</v>
      </c>
      <c r="I20" s="54" t="s">
        <v>125</v>
      </c>
      <c r="J20" s="54" t="s">
        <v>125</v>
      </c>
      <c r="K20" s="54" t="s">
        <v>126</v>
      </c>
      <c r="L20" s="54" t="s">
        <v>125</v>
      </c>
      <c r="M20" s="54" t="s">
        <v>125</v>
      </c>
      <c r="N20" s="54" t="s">
        <v>125</v>
      </c>
      <c r="O20" s="54" t="s">
        <v>125</v>
      </c>
      <c r="P20" s="54" t="s">
        <v>125</v>
      </c>
      <c r="Q20" s="54" t="s">
        <v>125</v>
      </c>
      <c r="R20" s="54" t="s">
        <v>125</v>
      </c>
      <c r="S20" s="54" t="s">
        <v>125</v>
      </c>
      <c r="T20" s="54" t="s">
        <v>125</v>
      </c>
      <c r="U20" s="54" t="s">
        <v>125</v>
      </c>
      <c r="V20" s="54" t="s">
        <v>125</v>
      </c>
      <c r="W20" s="54" t="s">
        <v>126</v>
      </c>
      <c r="X20" s="54" t="s">
        <v>125</v>
      </c>
      <c r="Y20" s="54" t="s">
        <v>125</v>
      </c>
      <c r="Z20" s="54" t="s">
        <v>125</v>
      </c>
      <c r="AA20" s="54" t="s">
        <v>125</v>
      </c>
      <c r="AB20" s="54" t="s">
        <v>125</v>
      </c>
      <c r="AC20" s="54" t="s">
        <v>125</v>
      </c>
      <c r="AD20" s="54" t="s">
        <v>125</v>
      </c>
      <c r="AE20" s="54" t="s">
        <v>125</v>
      </c>
      <c r="AF20" s="54" t="s">
        <v>125</v>
      </c>
      <c r="AG20" s="54" t="s">
        <v>125</v>
      </c>
      <c r="AH20" s="54" t="s">
        <v>125</v>
      </c>
      <c r="AI20" s="54" t="s">
        <v>125</v>
      </c>
      <c r="AJ20" s="54" t="s">
        <v>125</v>
      </c>
      <c r="AK20" s="54" t="s">
        <v>125</v>
      </c>
      <c r="AL20" s="54" t="s">
        <v>125</v>
      </c>
      <c r="AM20" s="54" t="s">
        <v>125</v>
      </c>
      <c r="AN20" s="54" t="s">
        <v>125</v>
      </c>
      <c r="AO20" s="54" t="s">
        <v>125</v>
      </c>
      <c r="AP20" s="54" t="s">
        <v>125</v>
      </c>
      <c r="AQ20" s="54" t="s">
        <v>125</v>
      </c>
      <c r="AR20" s="54" t="s">
        <v>125</v>
      </c>
      <c r="AS20" s="54" t="s">
        <v>125</v>
      </c>
      <c r="AT20" s="54" t="s">
        <v>125</v>
      </c>
      <c r="AU20" s="54" t="s">
        <v>125</v>
      </c>
      <c r="AV20" s="54" t="s">
        <v>125</v>
      </c>
      <c r="AW20" s="54" t="s">
        <v>125</v>
      </c>
      <c r="AX20" s="54" t="s">
        <v>125</v>
      </c>
      <c r="AY20" s="54" t="s">
        <v>125</v>
      </c>
      <c r="AZ20" s="54" t="s">
        <v>125</v>
      </c>
      <c r="BA20" s="54" t="s">
        <v>125</v>
      </c>
      <c r="BB20" s="54" t="s">
        <v>125</v>
      </c>
      <c r="BC20" s="54" t="s">
        <v>125</v>
      </c>
      <c r="BD20" s="54" t="s">
        <v>125</v>
      </c>
      <c r="BE20" s="54" t="s">
        <v>125</v>
      </c>
      <c r="BF20" s="54" t="s">
        <v>125</v>
      </c>
      <c r="BG20" s="54" t="s">
        <v>125</v>
      </c>
      <c r="BH20" s="54" t="s">
        <v>125</v>
      </c>
      <c r="BI20" s="54" t="s">
        <v>125</v>
      </c>
      <c r="BJ20" s="54" t="s">
        <v>125</v>
      </c>
      <c r="BK20" s="54" t="s">
        <v>125</v>
      </c>
      <c r="BL20" s="54" t="s">
        <v>125</v>
      </c>
      <c r="BM20" s="54" t="s">
        <v>125</v>
      </c>
      <c r="BN20" s="54" t="s">
        <v>125</v>
      </c>
      <c r="BO20" s="54" t="s">
        <v>125</v>
      </c>
      <c r="BP20" s="54" t="s">
        <v>125</v>
      </c>
      <c r="BQ20" s="54" t="s">
        <v>125</v>
      </c>
      <c r="BR20" s="54" t="s">
        <v>125</v>
      </c>
      <c r="BS20" s="54" t="s">
        <v>125</v>
      </c>
      <c r="BT20" s="54" t="s">
        <v>125</v>
      </c>
      <c r="BU20" s="54" t="s">
        <v>125</v>
      </c>
      <c r="BV20" s="54" t="s">
        <v>125</v>
      </c>
      <c r="BW20" s="54" t="s">
        <v>125</v>
      </c>
      <c r="BX20" s="54" t="s">
        <v>125</v>
      </c>
      <c r="BY20" s="54" t="s">
        <v>125</v>
      </c>
      <c r="BZ20" s="54" t="s">
        <v>125</v>
      </c>
      <c r="CA20" s="54" t="s">
        <v>125</v>
      </c>
      <c r="CB20" s="54" t="s">
        <v>125</v>
      </c>
      <c r="CC20" s="54" t="s">
        <v>125</v>
      </c>
      <c r="CD20" s="54" t="s">
        <v>125</v>
      </c>
      <c r="CE20" s="54" t="s">
        <v>125</v>
      </c>
      <c r="CF20" s="54" t="s">
        <v>125</v>
      </c>
      <c r="CG20" s="54" t="s">
        <v>126</v>
      </c>
      <c r="CH20" s="54" t="s">
        <v>125</v>
      </c>
      <c r="CI20" s="54" t="s">
        <v>125</v>
      </c>
      <c r="CJ20" s="54" t="s">
        <v>125</v>
      </c>
      <c r="CK20" s="54" t="s">
        <v>125</v>
      </c>
      <c r="CL20" s="54" t="s">
        <v>125</v>
      </c>
      <c r="CM20" s="54" t="s">
        <v>125</v>
      </c>
      <c r="CN20" s="54" t="s">
        <v>125</v>
      </c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</row>
    <row r="21" spans="1:277" s="48" customFormat="1" ht="22.9" customHeight="1">
      <c r="A21" s="73" t="s">
        <v>127</v>
      </c>
      <c r="B21" s="73"/>
      <c r="C21" s="73"/>
      <c r="D21" s="73"/>
      <c r="E21" s="73"/>
      <c r="F21" s="73"/>
      <c r="G21" s="73"/>
      <c r="H21" s="54" t="s">
        <v>128</v>
      </c>
      <c r="I21" s="54" t="s">
        <v>128</v>
      </c>
      <c r="J21" s="54" t="s">
        <v>128</v>
      </c>
      <c r="K21" s="54" t="s">
        <v>129</v>
      </c>
      <c r="L21" s="54" t="s">
        <v>128</v>
      </c>
      <c r="M21" s="54" t="s">
        <v>128</v>
      </c>
      <c r="N21" s="54" t="s">
        <v>128</v>
      </c>
      <c r="O21" s="54" t="s">
        <v>130</v>
      </c>
      <c r="P21" s="54" t="s">
        <v>128</v>
      </c>
      <c r="Q21" s="54" t="s">
        <v>128</v>
      </c>
      <c r="R21" s="54" t="s">
        <v>128</v>
      </c>
      <c r="S21" s="54" t="s">
        <v>128</v>
      </c>
      <c r="T21" s="54" t="s">
        <v>128</v>
      </c>
      <c r="U21" s="54" t="s">
        <v>128</v>
      </c>
      <c r="V21" s="54" t="s">
        <v>128</v>
      </c>
      <c r="W21" s="54" t="s">
        <v>129</v>
      </c>
      <c r="X21" s="54" t="s">
        <v>128</v>
      </c>
      <c r="Y21" s="54" t="s">
        <v>128</v>
      </c>
      <c r="Z21" s="54" t="s">
        <v>128</v>
      </c>
      <c r="AA21" s="54" t="s">
        <v>128</v>
      </c>
      <c r="AB21" s="54" t="s">
        <v>128</v>
      </c>
      <c r="AC21" s="54" t="s">
        <v>128</v>
      </c>
      <c r="AD21" s="54" t="s">
        <v>128</v>
      </c>
      <c r="AE21" s="54" t="s">
        <v>128</v>
      </c>
      <c r="AF21" s="54" t="s">
        <v>128</v>
      </c>
      <c r="AG21" s="54" t="s">
        <v>128</v>
      </c>
      <c r="AH21" s="54" t="s">
        <v>128</v>
      </c>
      <c r="AI21" s="54" t="s">
        <v>128</v>
      </c>
      <c r="AJ21" s="54" t="s">
        <v>128</v>
      </c>
      <c r="AK21" s="54" t="s">
        <v>128</v>
      </c>
      <c r="AL21" s="54" t="s">
        <v>128</v>
      </c>
      <c r="AM21" s="54" t="s">
        <v>128</v>
      </c>
      <c r="AN21" s="54" t="s">
        <v>128</v>
      </c>
      <c r="AO21" s="54" t="s">
        <v>128</v>
      </c>
      <c r="AP21" s="54" t="s">
        <v>130</v>
      </c>
      <c r="AQ21" s="54" t="s">
        <v>128</v>
      </c>
      <c r="AR21" s="54" t="s">
        <v>128</v>
      </c>
      <c r="AS21" s="54" t="s">
        <v>128</v>
      </c>
      <c r="AT21" s="54" t="s">
        <v>128</v>
      </c>
      <c r="AU21" s="54" t="s">
        <v>128</v>
      </c>
      <c r="AV21" s="54" t="s">
        <v>128</v>
      </c>
      <c r="AW21" s="54" t="s">
        <v>128</v>
      </c>
      <c r="AX21" s="54" t="s">
        <v>130</v>
      </c>
      <c r="AY21" s="54" t="s">
        <v>128</v>
      </c>
      <c r="AZ21" s="54" t="s">
        <v>128</v>
      </c>
      <c r="BA21" s="54" t="s">
        <v>128</v>
      </c>
      <c r="BB21" s="54" t="s">
        <v>128</v>
      </c>
      <c r="BC21" s="54" t="s">
        <v>128</v>
      </c>
      <c r="BD21" s="54" t="s">
        <v>128</v>
      </c>
      <c r="BE21" s="54" t="s">
        <v>128</v>
      </c>
      <c r="BF21" s="54" t="s">
        <v>128</v>
      </c>
      <c r="BG21" s="54" t="s">
        <v>128</v>
      </c>
      <c r="BH21" s="54" t="s">
        <v>128</v>
      </c>
      <c r="BI21" s="54" t="s">
        <v>128</v>
      </c>
      <c r="BJ21" s="54" t="s">
        <v>128</v>
      </c>
      <c r="BK21" s="54" t="s">
        <v>128</v>
      </c>
      <c r="BL21" s="54" t="s">
        <v>128</v>
      </c>
      <c r="BM21" s="54" t="s">
        <v>130</v>
      </c>
      <c r="BN21" s="54" t="s">
        <v>128</v>
      </c>
      <c r="BO21" s="54" t="s">
        <v>128</v>
      </c>
      <c r="BP21" s="54" t="s">
        <v>128</v>
      </c>
      <c r="BQ21" s="54" t="s">
        <v>128</v>
      </c>
      <c r="BR21" s="54" t="s">
        <v>128</v>
      </c>
      <c r="BS21" s="54" t="s">
        <v>128</v>
      </c>
      <c r="BT21" s="54" t="s">
        <v>128</v>
      </c>
      <c r="BU21" s="54" t="s">
        <v>128</v>
      </c>
      <c r="BV21" s="54" t="s">
        <v>128</v>
      </c>
      <c r="BW21" s="54" t="s">
        <v>128</v>
      </c>
      <c r="BX21" s="54" t="s">
        <v>128</v>
      </c>
      <c r="BY21" s="54" t="s">
        <v>128</v>
      </c>
      <c r="BZ21" s="54" t="s">
        <v>128</v>
      </c>
      <c r="CA21" s="54" t="s">
        <v>128</v>
      </c>
      <c r="CB21" s="54" t="s">
        <v>128</v>
      </c>
      <c r="CC21" s="54" t="s">
        <v>128</v>
      </c>
      <c r="CD21" s="54" t="s">
        <v>128</v>
      </c>
      <c r="CE21" s="54" t="s">
        <v>128</v>
      </c>
      <c r="CF21" s="54" t="s">
        <v>128</v>
      </c>
      <c r="CG21" s="54" t="s">
        <v>129</v>
      </c>
      <c r="CH21" s="54" t="s">
        <v>128</v>
      </c>
      <c r="CI21" s="54" t="s">
        <v>128</v>
      </c>
      <c r="CJ21" s="54" t="s">
        <v>128</v>
      </c>
      <c r="CK21" s="54" t="s">
        <v>128</v>
      </c>
      <c r="CL21" s="54" t="s">
        <v>128</v>
      </c>
      <c r="CM21" s="54" t="s">
        <v>128</v>
      </c>
      <c r="CN21" s="54" t="s">
        <v>128</v>
      </c>
      <c r="CO21" s="54"/>
      <c r="CP21" s="54"/>
      <c r="CQ21" s="54"/>
      <c r="CR21" s="54"/>
      <c r="CS21" s="54"/>
      <c r="CT21" s="54"/>
      <c r="CU21" s="54"/>
      <c r="CV21" s="54"/>
      <c r="CW21" s="54"/>
      <c r="CX21" s="54"/>
      <c r="CY21" s="54"/>
      <c r="CZ21" s="54"/>
      <c r="DA21" s="54"/>
      <c r="DB21" s="54"/>
      <c r="DC21" s="54"/>
      <c r="DD21" s="54"/>
      <c r="DE21" s="54"/>
      <c r="DF21" s="54"/>
      <c r="DG21" s="54"/>
      <c r="DH21" s="54"/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/>
      <c r="EP21" s="54"/>
      <c r="EQ21" s="54"/>
      <c r="ER21" s="54"/>
      <c r="ES21" s="54"/>
      <c r="ET21" s="54"/>
      <c r="EU21" s="54"/>
      <c r="EV21" s="54"/>
      <c r="EW21" s="54"/>
      <c r="EX21" s="54"/>
      <c r="EY21" s="54"/>
      <c r="EZ21" s="54"/>
      <c r="FA21" s="54"/>
      <c r="FB21" s="54"/>
      <c r="FC21" s="54"/>
      <c r="FD21" s="54"/>
      <c r="FE21" s="54"/>
      <c r="FF21" s="54"/>
      <c r="FG21" s="54"/>
      <c r="FH21" s="54"/>
      <c r="FI21" s="54"/>
      <c r="FJ21" s="54"/>
      <c r="FK21" s="54"/>
      <c r="FL21" s="54"/>
      <c r="FM21" s="54"/>
      <c r="FN21" s="54"/>
      <c r="FO21" s="54"/>
      <c r="FP21" s="54"/>
      <c r="FQ21" s="54"/>
      <c r="FR21" s="54"/>
      <c r="FS21" s="54"/>
      <c r="FT21" s="54"/>
      <c r="FU21" s="54"/>
      <c r="FV21" s="54"/>
      <c r="FW21" s="54"/>
      <c r="FX21" s="54"/>
      <c r="FY21" s="54"/>
      <c r="FZ21" s="54"/>
      <c r="GA21" s="54"/>
      <c r="GB21" s="54"/>
      <c r="GC21" s="54"/>
      <c r="GD21" s="54"/>
      <c r="GE21" s="54"/>
      <c r="GF21" s="54"/>
      <c r="GG21" s="54"/>
      <c r="GH21" s="54"/>
      <c r="GI21" s="54"/>
      <c r="GJ21" s="54"/>
      <c r="GK21" s="54"/>
      <c r="GL21" s="54"/>
      <c r="GM21" s="54"/>
      <c r="GN21" s="54"/>
      <c r="GO21" s="54"/>
      <c r="GP21" s="54"/>
      <c r="GQ21" s="54"/>
      <c r="GR21" s="54"/>
      <c r="GS21" s="54"/>
      <c r="GT21" s="54"/>
      <c r="GU21" s="54"/>
      <c r="GV21" s="54"/>
      <c r="GW21" s="54"/>
      <c r="GX21" s="54"/>
      <c r="GY21" s="54"/>
      <c r="GZ21" s="54"/>
      <c r="HA21" s="54"/>
      <c r="HB21" s="54"/>
      <c r="HC21" s="54"/>
      <c r="HD21" s="54"/>
      <c r="HE21" s="54"/>
      <c r="HF21" s="54"/>
      <c r="HG21" s="54"/>
      <c r="HH21" s="54"/>
      <c r="HI21" s="54"/>
      <c r="HJ21" s="54"/>
      <c r="HK21" s="54"/>
      <c r="HL21" s="54"/>
      <c r="HM21" s="54"/>
      <c r="HN21" s="54"/>
      <c r="HO21" s="54"/>
      <c r="HP21" s="54"/>
      <c r="HQ21" s="54"/>
      <c r="HR21" s="54"/>
      <c r="HS21" s="54"/>
      <c r="HT21" s="54"/>
      <c r="HU21" s="54"/>
      <c r="HV21" s="54"/>
      <c r="HW21" s="54"/>
      <c r="HX21" s="54"/>
      <c r="HY21" s="54"/>
      <c r="HZ21" s="54"/>
      <c r="IA21" s="54"/>
      <c r="IB21" s="54"/>
      <c r="IC21" s="54"/>
      <c r="ID21" s="54"/>
      <c r="IE21" s="54"/>
      <c r="IF21" s="54"/>
      <c r="IG21" s="54"/>
      <c r="IH21" s="54"/>
      <c r="II21" s="54"/>
      <c r="IJ21" s="54"/>
      <c r="IK21" s="54"/>
      <c r="IL21" s="54"/>
      <c r="IM21" s="54"/>
      <c r="IN21" s="54"/>
      <c r="IO21" s="54"/>
      <c r="IP21" s="54"/>
      <c r="IQ21" s="54"/>
      <c r="IR21" s="54"/>
      <c r="IS21" s="54"/>
      <c r="IT21" s="54"/>
      <c r="IU21" s="54"/>
      <c r="IV21" s="54"/>
      <c r="IW21" s="54"/>
      <c r="IX21" s="54"/>
      <c r="IY21" s="54"/>
      <c r="IZ21" s="54"/>
      <c r="JA21" s="54"/>
      <c r="JB21" s="54"/>
      <c r="JC21" s="54"/>
      <c r="JD21" s="54"/>
      <c r="JE21" s="54"/>
      <c r="JF21" s="54"/>
      <c r="JG21" s="54"/>
      <c r="JH21" s="54"/>
      <c r="JI21" s="54"/>
      <c r="JJ21" s="54"/>
      <c r="JK21" s="54"/>
      <c r="JL21" s="54"/>
      <c r="JM21" s="54"/>
      <c r="JN21" s="54"/>
      <c r="JO21" s="54"/>
      <c r="JP21" s="54"/>
      <c r="JQ21" s="54"/>
    </row>
    <row r="22" spans="1:277" s="48" customFormat="1" ht="80.45" customHeight="1">
      <c r="A22" s="87" t="s">
        <v>131</v>
      </c>
      <c r="B22" s="88"/>
      <c r="C22" s="88"/>
      <c r="D22" s="88"/>
      <c r="E22" s="88"/>
      <c r="F22" s="88"/>
      <c r="G22" s="89"/>
      <c r="H22" s="55" t="s">
        <v>132</v>
      </c>
      <c r="I22" s="55" t="s">
        <v>132</v>
      </c>
      <c r="J22" s="55" t="s">
        <v>132</v>
      </c>
      <c r="K22" s="55" t="s">
        <v>133</v>
      </c>
      <c r="L22" s="55" t="s">
        <v>132</v>
      </c>
      <c r="M22" s="55" t="s">
        <v>132</v>
      </c>
      <c r="N22" s="55" t="s">
        <v>132</v>
      </c>
      <c r="O22" s="55" t="s">
        <v>132</v>
      </c>
      <c r="P22" s="55" t="s">
        <v>132</v>
      </c>
      <c r="Q22" s="55" t="s">
        <v>132</v>
      </c>
      <c r="R22" s="55" t="s">
        <v>132</v>
      </c>
      <c r="S22" s="55" t="s">
        <v>132</v>
      </c>
      <c r="T22" s="55" t="s">
        <v>132</v>
      </c>
      <c r="U22" s="55" t="s">
        <v>132</v>
      </c>
      <c r="V22" s="55" t="s">
        <v>132</v>
      </c>
      <c r="W22" s="55" t="s">
        <v>133</v>
      </c>
      <c r="X22" s="55" t="s">
        <v>132</v>
      </c>
      <c r="Y22" s="55" t="s">
        <v>132</v>
      </c>
      <c r="Z22" s="55" t="s">
        <v>132</v>
      </c>
      <c r="AA22" s="55" t="s">
        <v>132</v>
      </c>
      <c r="AB22" s="55" t="s">
        <v>132</v>
      </c>
      <c r="AC22" s="55" t="s">
        <v>132</v>
      </c>
      <c r="AD22" s="55" t="s">
        <v>132</v>
      </c>
      <c r="AE22" s="55" t="s">
        <v>132</v>
      </c>
      <c r="AF22" s="55" t="s">
        <v>132</v>
      </c>
      <c r="AG22" s="55" t="s">
        <v>132</v>
      </c>
      <c r="AH22" s="55" t="s">
        <v>132</v>
      </c>
      <c r="AI22" s="55" t="s">
        <v>132</v>
      </c>
      <c r="AJ22" s="55" t="s">
        <v>132</v>
      </c>
      <c r="AK22" s="55" t="s">
        <v>132</v>
      </c>
      <c r="AL22" s="55" t="s">
        <v>132</v>
      </c>
      <c r="AM22" s="55" t="s">
        <v>132</v>
      </c>
      <c r="AN22" s="55" t="s">
        <v>132</v>
      </c>
      <c r="AO22" s="55" t="s">
        <v>132</v>
      </c>
      <c r="AP22" s="55" t="s">
        <v>132</v>
      </c>
      <c r="AQ22" s="55" t="s">
        <v>132</v>
      </c>
      <c r="AR22" s="55" t="s">
        <v>132</v>
      </c>
      <c r="AS22" s="55" t="s">
        <v>132</v>
      </c>
      <c r="AT22" s="55" t="s">
        <v>132</v>
      </c>
      <c r="AU22" s="55" t="s">
        <v>132</v>
      </c>
      <c r="AV22" s="55" t="s">
        <v>132</v>
      </c>
      <c r="AW22" s="55" t="s">
        <v>132</v>
      </c>
      <c r="AX22" s="55" t="s">
        <v>132</v>
      </c>
      <c r="AY22" s="55" t="s">
        <v>132</v>
      </c>
      <c r="AZ22" s="55" t="s">
        <v>132</v>
      </c>
      <c r="BA22" s="55" t="s">
        <v>132</v>
      </c>
      <c r="BB22" s="55" t="s">
        <v>132</v>
      </c>
      <c r="BC22" s="55" t="s">
        <v>132</v>
      </c>
      <c r="BD22" s="55" t="s">
        <v>132</v>
      </c>
      <c r="BE22" s="55" t="s">
        <v>132</v>
      </c>
      <c r="BF22" s="55" t="s">
        <v>132</v>
      </c>
      <c r="BG22" s="55" t="s">
        <v>132</v>
      </c>
      <c r="BH22" s="55" t="s">
        <v>132</v>
      </c>
      <c r="BI22" s="55" t="s">
        <v>132</v>
      </c>
      <c r="BJ22" s="55" t="s">
        <v>132</v>
      </c>
      <c r="BK22" s="55" t="s">
        <v>132</v>
      </c>
      <c r="BL22" s="55" t="s">
        <v>132</v>
      </c>
      <c r="BM22" s="55" t="s">
        <v>132</v>
      </c>
      <c r="BN22" s="55" t="s">
        <v>132</v>
      </c>
      <c r="BO22" s="55" t="s">
        <v>132</v>
      </c>
      <c r="BP22" s="55" t="s">
        <v>132</v>
      </c>
      <c r="BQ22" s="55" t="s">
        <v>132</v>
      </c>
      <c r="BR22" s="55" t="s">
        <v>132</v>
      </c>
      <c r="BS22" s="55" t="s">
        <v>132</v>
      </c>
      <c r="BT22" s="55" t="s">
        <v>132</v>
      </c>
      <c r="BU22" s="55" t="s">
        <v>132</v>
      </c>
      <c r="BV22" s="55" t="s">
        <v>132</v>
      </c>
      <c r="BW22" s="55" t="s">
        <v>132</v>
      </c>
      <c r="BX22" s="55" t="s">
        <v>132</v>
      </c>
      <c r="BY22" s="55" t="s">
        <v>132</v>
      </c>
      <c r="BZ22" s="55" t="s">
        <v>132</v>
      </c>
      <c r="CA22" s="55" t="s">
        <v>132</v>
      </c>
      <c r="CB22" s="55" t="s">
        <v>132</v>
      </c>
      <c r="CC22" s="55" t="s">
        <v>132</v>
      </c>
      <c r="CD22" s="55" t="s">
        <v>132</v>
      </c>
      <c r="CE22" s="55" t="s">
        <v>132</v>
      </c>
      <c r="CF22" s="55" t="s">
        <v>132</v>
      </c>
      <c r="CG22" s="55" t="s">
        <v>132</v>
      </c>
      <c r="CH22" s="55" t="s">
        <v>132</v>
      </c>
      <c r="CI22" s="55" t="s">
        <v>132</v>
      </c>
      <c r="CJ22" s="55" t="s">
        <v>132</v>
      </c>
      <c r="CK22" s="55" t="s">
        <v>132</v>
      </c>
      <c r="CL22" s="55" t="s">
        <v>132</v>
      </c>
      <c r="CM22" s="55" t="s">
        <v>132</v>
      </c>
      <c r="CN22" s="55" t="s">
        <v>132</v>
      </c>
      <c r="CO22" s="55"/>
      <c r="CP22" s="55"/>
      <c r="CQ22" s="55"/>
      <c r="CR22" s="55"/>
      <c r="CS22" s="55"/>
      <c r="CT22" s="55"/>
      <c r="CU22" s="55"/>
      <c r="CV22" s="55"/>
      <c r="CW22" s="55"/>
      <c r="CX22" s="55"/>
      <c r="CY22" s="55"/>
      <c r="CZ22" s="55"/>
      <c r="DA22" s="55"/>
      <c r="DB22" s="55"/>
      <c r="DC22" s="55"/>
      <c r="DD22" s="55"/>
      <c r="DE22" s="55"/>
      <c r="DF22" s="55"/>
      <c r="DG22" s="55"/>
      <c r="DH22" s="55"/>
      <c r="DI22" s="55"/>
      <c r="DJ22" s="55"/>
      <c r="DK22" s="55"/>
      <c r="DL22" s="55"/>
      <c r="DM22" s="55"/>
      <c r="DN22" s="55"/>
      <c r="DO22" s="55"/>
      <c r="DP22" s="55"/>
      <c r="DQ22" s="55"/>
      <c r="DR22" s="55"/>
      <c r="DS22" s="55"/>
      <c r="DT22" s="55"/>
      <c r="DU22" s="55"/>
      <c r="DV22" s="55"/>
      <c r="DW22" s="55"/>
      <c r="DX22" s="55"/>
      <c r="DY22" s="55"/>
      <c r="DZ22" s="55"/>
      <c r="EA22" s="55"/>
      <c r="EB22" s="55"/>
      <c r="EC22" s="55"/>
      <c r="ED22" s="55"/>
      <c r="EE22" s="55"/>
      <c r="EF22" s="55"/>
      <c r="EG22" s="55"/>
      <c r="EH22" s="55"/>
      <c r="EI22" s="55"/>
      <c r="EJ22" s="55"/>
      <c r="EK22" s="55"/>
      <c r="EL22" s="55"/>
      <c r="EM22" s="55"/>
      <c r="EN22" s="55"/>
      <c r="EO22" s="55"/>
      <c r="EP22" s="55"/>
      <c r="EQ22" s="55"/>
      <c r="ER22" s="55"/>
      <c r="ES22" s="55"/>
      <c r="ET22" s="55"/>
      <c r="EU22" s="55"/>
      <c r="EV22" s="55"/>
      <c r="EW22" s="55"/>
      <c r="EX22" s="55"/>
      <c r="EY22" s="55"/>
      <c r="EZ22" s="55"/>
      <c r="FA22" s="55"/>
      <c r="FB22" s="55"/>
      <c r="FC22" s="55"/>
      <c r="FD22" s="55"/>
      <c r="FE22" s="55"/>
      <c r="FF22" s="55"/>
      <c r="FG22" s="55"/>
      <c r="FH22" s="55"/>
      <c r="FI22" s="55"/>
      <c r="FJ22" s="55"/>
      <c r="FK22" s="55"/>
      <c r="FL22" s="55"/>
      <c r="FM22" s="55"/>
      <c r="FN22" s="55"/>
      <c r="FO22" s="55"/>
      <c r="FP22" s="55"/>
      <c r="FQ22" s="55"/>
      <c r="FR22" s="55"/>
      <c r="FS22" s="55"/>
      <c r="FT22" s="55"/>
      <c r="FU22" s="55"/>
      <c r="FV22" s="55"/>
      <c r="FW22" s="55"/>
      <c r="FX22" s="55"/>
      <c r="FY22" s="55"/>
      <c r="FZ22" s="55"/>
      <c r="GA22" s="55"/>
      <c r="GB22" s="55"/>
      <c r="GC22" s="55"/>
      <c r="GD22" s="55"/>
      <c r="GE22" s="55"/>
      <c r="GF22" s="55"/>
      <c r="GG22" s="55"/>
      <c r="GH22" s="55"/>
      <c r="GI22" s="55"/>
      <c r="GJ22" s="55"/>
      <c r="GK22" s="55"/>
      <c r="GL22" s="55"/>
      <c r="GM22" s="55"/>
      <c r="GN22" s="55"/>
      <c r="GO22" s="55"/>
      <c r="GP22" s="55"/>
      <c r="GQ22" s="55"/>
      <c r="GR22" s="55"/>
      <c r="GS22" s="55"/>
      <c r="GT22" s="55"/>
      <c r="GU22" s="55"/>
      <c r="GV22" s="55"/>
      <c r="GW22" s="55"/>
      <c r="GX22" s="55"/>
      <c r="GY22" s="55"/>
      <c r="GZ22" s="55"/>
      <c r="HA22" s="55"/>
      <c r="HB22" s="55"/>
      <c r="HC22" s="55"/>
      <c r="HD22" s="55"/>
      <c r="HE22" s="55"/>
      <c r="HF22" s="55"/>
      <c r="HG22" s="55"/>
      <c r="HH22" s="55"/>
      <c r="HI22" s="55"/>
      <c r="HJ22" s="55"/>
      <c r="HK22" s="55"/>
      <c r="HL22" s="55"/>
      <c r="HM22" s="55"/>
      <c r="HN22" s="55"/>
      <c r="HO22" s="55"/>
      <c r="HP22" s="55"/>
      <c r="HQ22" s="55"/>
      <c r="HR22" s="55"/>
      <c r="HS22" s="55"/>
      <c r="HT22" s="55"/>
      <c r="HU22" s="55"/>
      <c r="HV22" s="55"/>
      <c r="HW22" s="55"/>
      <c r="HX22" s="55"/>
      <c r="HY22" s="55"/>
      <c r="HZ22" s="55"/>
      <c r="IA22" s="55"/>
      <c r="IB22" s="55"/>
      <c r="IC22" s="55"/>
      <c r="ID22" s="55"/>
      <c r="IE22" s="55"/>
      <c r="IF22" s="55"/>
      <c r="IG22" s="55"/>
      <c r="IH22" s="55"/>
      <c r="II22" s="55"/>
      <c r="IJ22" s="55"/>
      <c r="IK22" s="55"/>
      <c r="IL22" s="55"/>
      <c r="IM22" s="55"/>
      <c r="IN22" s="55"/>
      <c r="IO22" s="55"/>
      <c r="IP22" s="55"/>
      <c r="IQ22" s="55"/>
      <c r="IR22" s="55"/>
      <c r="IS22" s="55"/>
      <c r="IT22" s="55"/>
      <c r="IU22" s="55"/>
      <c r="IV22" s="55"/>
      <c r="IW22" s="55"/>
      <c r="IX22" s="55"/>
      <c r="IY22" s="55"/>
      <c r="IZ22" s="55"/>
      <c r="JA22" s="55"/>
      <c r="JB22" s="55"/>
      <c r="JC22" s="55"/>
      <c r="JD22" s="55"/>
      <c r="JE22" s="55"/>
      <c r="JF22" s="55"/>
      <c r="JG22" s="55"/>
      <c r="JH22" s="55"/>
      <c r="JI22" s="55"/>
      <c r="JJ22" s="55"/>
      <c r="JK22" s="55"/>
      <c r="JL22" s="55"/>
      <c r="JM22" s="55"/>
      <c r="JN22" s="55"/>
      <c r="JO22" s="55"/>
      <c r="JP22" s="55"/>
      <c r="JQ22" s="55"/>
    </row>
    <row r="23" spans="1:277" s="48" customFormat="1" ht="97.15" customHeight="1">
      <c r="A23" s="90"/>
      <c r="B23" s="91"/>
      <c r="C23" s="91"/>
      <c r="D23" s="91"/>
      <c r="E23" s="91"/>
      <c r="F23" s="91"/>
      <c r="G23" s="92"/>
      <c r="H23" s="61" t="s">
        <v>134</v>
      </c>
      <c r="I23" s="61" t="s">
        <v>134</v>
      </c>
      <c r="J23" s="61" t="s">
        <v>134</v>
      </c>
      <c r="K23" s="57" t="s">
        <v>135</v>
      </c>
      <c r="L23" s="57" t="s">
        <v>134</v>
      </c>
      <c r="M23" s="57" t="s">
        <v>134</v>
      </c>
      <c r="N23" s="57" t="s">
        <v>134</v>
      </c>
      <c r="O23" s="57" t="s">
        <v>134</v>
      </c>
      <c r="P23" s="57" t="s">
        <v>134</v>
      </c>
      <c r="Q23" s="57" t="s">
        <v>134</v>
      </c>
      <c r="R23" s="57" t="s">
        <v>134</v>
      </c>
      <c r="S23" s="57" t="s">
        <v>134</v>
      </c>
      <c r="T23" s="57" t="s">
        <v>134</v>
      </c>
      <c r="U23" s="57" t="s">
        <v>134</v>
      </c>
      <c r="V23" s="57" t="s">
        <v>134</v>
      </c>
      <c r="W23" s="57" t="s">
        <v>135</v>
      </c>
      <c r="X23" s="57" t="s">
        <v>134</v>
      </c>
      <c r="Y23" s="57" t="s">
        <v>134</v>
      </c>
      <c r="Z23" s="57" t="s">
        <v>134</v>
      </c>
      <c r="AA23" s="57" t="s">
        <v>134</v>
      </c>
      <c r="AB23" s="57" t="s">
        <v>134</v>
      </c>
      <c r="AC23" s="57" t="s">
        <v>134</v>
      </c>
      <c r="AD23" s="57" t="s">
        <v>134</v>
      </c>
      <c r="AE23" s="57" t="s">
        <v>134</v>
      </c>
      <c r="AF23" s="57" t="s">
        <v>134</v>
      </c>
      <c r="AG23" s="57" t="s">
        <v>134</v>
      </c>
      <c r="AH23" s="57" t="s">
        <v>134</v>
      </c>
      <c r="AI23" s="57" t="s">
        <v>134</v>
      </c>
      <c r="AJ23" s="57" t="s">
        <v>134</v>
      </c>
      <c r="AK23" s="57" t="s">
        <v>134</v>
      </c>
      <c r="AL23" s="57" t="s">
        <v>134</v>
      </c>
      <c r="AM23" s="57" t="s">
        <v>134</v>
      </c>
      <c r="AN23" s="57" t="s">
        <v>134</v>
      </c>
      <c r="AO23" s="57" t="s">
        <v>134</v>
      </c>
      <c r="AP23" s="57" t="s">
        <v>134</v>
      </c>
      <c r="AQ23" s="57" t="s">
        <v>134</v>
      </c>
      <c r="AR23" s="57" t="s">
        <v>134</v>
      </c>
      <c r="AS23" s="57" t="s">
        <v>134</v>
      </c>
      <c r="AT23" s="57" t="s">
        <v>134</v>
      </c>
      <c r="AU23" s="57" t="s">
        <v>134</v>
      </c>
      <c r="AV23" s="57" t="s">
        <v>134</v>
      </c>
      <c r="AW23" s="57" t="s">
        <v>134</v>
      </c>
      <c r="AX23" s="57" t="s">
        <v>134</v>
      </c>
      <c r="AY23" s="57" t="s">
        <v>134</v>
      </c>
      <c r="AZ23" s="57" t="s">
        <v>134</v>
      </c>
      <c r="BA23" s="57" t="s">
        <v>134</v>
      </c>
      <c r="BB23" s="57" t="s">
        <v>134</v>
      </c>
      <c r="BC23" s="57" t="s">
        <v>134</v>
      </c>
      <c r="BD23" s="57" t="s">
        <v>134</v>
      </c>
      <c r="BE23" s="57" t="s">
        <v>134</v>
      </c>
      <c r="BF23" s="57" t="s">
        <v>134</v>
      </c>
      <c r="BG23" s="57" t="s">
        <v>134</v>
      </c>
      <c r="BH23" s="57" t="s">
        <v>134</v>
      </c>
      <c r="BI23" s="57" t="s">
        <v>134</v>
      </c>
      <c r="BJ23" s="57" t="s">
        <v>134</v>
      </c>
      <c r="BK23" s="57" t="s">
        <v>134</v>
      </c>
      <c r="BL23" s="57" t="s">
        <v>134</v>
      </c>
      <c r="BM23" s="57" t="s">
        <v>134</v>
      </c>
      <c r="BN23" s="57" t="s">
        <v>134</v>
      </c>
      <c r="BO23" s="57" t="s">
        <v>134</v>
      </c>
      <c r="BP23" s="57" t="s">
        <v>134</v>
      </c>
      <c r="BQ23" s="57" t="s">
        <v>134</v>
      </c>
      <c r="BR23" s="57" t="s">
        <v>134</v>
      </c>
      <c r="BS23" s="57" t="s">
        <v>134</v>
      </c>
      <c r="BT23" s="57" t="s">
        <v>134</v>
      </c>
      <c r="BU23" s="57" t="s">
        <v>134</v>
      </c>
      <c r="BV23" s="57" t="s">
        <v>134</v>
      </c>
      <c r="BW23" s="57" t="s">
        <v>134</v>
      </c>
      <c r="BX23" s="57" t="s">
        <v>134</v>
      </c>
      <c r="BY23" s="57" t="s">
        <v>134</v>
      </c>
      <c r="BZ23" s="57" t="s">
        <v>134</v>
      </c>
      <c r="CA23" s="57" t="s">
        <v>134</v>
      </c>
      <c r="CB23" s="57" t="s">
        <v>134</v>
      </c>
      <c r="CC23" s="57" t="s">
        <v>134</v>
      </c>
      <c r="CD23" s="57" t="s">
        <v>134</v>
      </c>
      <c r="CE23" s="57" t="s">
        <v>134</v>
      </c>
      <c r="CF23" s="57" t="s">
        <v>134</v>
      </c>
      <c r="CG23" s="57" t="s">
        <v>135</v>
      </c>
      <c r="CH23" s="57" t="s">
        <v>134</v>
      </c>
      <c r="CI23" s="57" t="s">
        <v>134</v>
      </c>
      <c r="CJ23" s="57" t="s">
        <v>134</v>
      </c>
      <c r="CK23" s="57" t="s">
        <v>134</v>
      </c>
      <c r="CL23" s="57" t="s">
        <v>134</v>
      </c>
      <c r="CM23" s="57" t="s">
        <v>134</v>
      </c>
      <c r="CN23" s="57" t="s">
        <v>134</v>
      </c>
      <c r="CO23" s="54"/>
      <c r="CP23" s="54"/>
      <c r="CQ23" s="54"/>
      <c r="CR23" s="54"/>
      <c r="CS23" s="54"/>
      <c r="CT23" s="54"/>
      <c r="CU23" s="54"/>
      <c r="CV23" s="54"/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/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/>
      <c r="EC23" s="54"/>
      <c r="ED23" s="54"/>
      <c r="EE23" s="54"/>
      <c r="EF23" s="54"/>
      <c r="EG23" s="54"/>
      <c r="EH23" s="54"/>
      <c r="EI23" s="54"/>
      <c r="EJ23" s="54"/>
      <c r="EK23" s="54"/>
      <c r="EL23" s="54"/>
      <c r="EM23" s="54"/>
      <c r="EN23" s="54"/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/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/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/>
      <c r="IN23" s="54"/>
      <c r="IO23" s="54"/>
      <c r="IP23" s="54"/>
      <c r="IQ23" s="54"/>
      <c r="IR23" s="54"/>
      <c r="IS23" s="54"/>
      <c r="IT23" s="54"/>
      <c r="IU23" s="54"/>
      <c r="IV23" s="54"/>
      <c r="IW23" s="54"/>
      <c r="IX23" s="54"/>
      <c r="IY23" s="54"/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</row>
    <row r="24" spans="1:277" s="48" customFormat="1" ht="22.9" customHeight="1">
      <c r="A24" s="73" t="s">
        <v>136</v>
      </c>
      <c r="B24" s="73"/>
      <c r="C24" s="73"/>
      <c r="D24" s="73"/>
      <c r="E24" s="73"/>
      <c r="F24" s="73"/>
      <c r="G24" s="73"/>
      <c r="H24" s="54" t="s">
        <v>137</v>
      </c>
      <c r="I24" s="54" t="s">
        <v>137</v>
      </c>
      <c r="J24" s="54" t="s">
        <v>137</v>
      </c>
      <c r="K24" s="54" t="s">
        <v>137</v>
      </c>
      <c r="L24" s="54" t="s">
        <v>137</v>
      </c>
      <c r="M24" s="54" t="s">
        <v>137</v>
      </c>
      <c r="N24" s="54" t="s">
        <v>137</v>
      </c>
      <c r="O24" s="54" t="s">
        <v>137</v>
      </c>
      <c r="P24" s="54" t="s">
        <v>137</v>
      </c>
      <c r="Q24" s="54" t="s">
        <v>137</v>
      </c>
      <c r="R24" s="54" t="s">
        <v>137</v>
      </c>
      <c r="S24" s="54" t="s">
        <v>137</v>
      </c>
      <c r="T24" s="54" t="s">
        <v>137</v>
      </c>
      <c r="U24" s="54" t="s">
        <v>137</v>
      </c>
      <c r="V24" s="54" t="s">
        <v>137</v>
      </c>
      <c r="W24" s="54" t="s">
        <v>137</v>
      </c>
      <c r="X24" s="54" t="s">
        <v>137</v>
      </c>
      <c r="Y24" s="54" t="s">
        <v>137</v>
      </c>
      <c r="Z24" s="54" t="s">
        <v>137</v>
      </c>
      <c r="AA24" s="54" t="s">
        <v>137</v>
      </c>
      <c r="AB24" s="54" t="s">
        <v>137</v>
      </c>
      <c r="AC24" s="54" t="s">
        <v>137</v>
      </c>
      <c r="AD24" s="54" t="s">
        <v>137</v>
      </c>
      <c r="AE24" s="54" t="s">
        <v>137</v>
      </c>
      <c r="AF24" s="54" t="s">
        <v>137</v>
      </c>
      <c r="AG24" s="54" t="s">
        <v>137</v>
      </c>
      <c r="AH24" s="54" t="s">
        <v>137</v>
      </c>
      <c r="AI24" s="54" t="s">
        <v>137</v>
      </c>
      <c r="AJ24" s="54" t="s">
        <v>137</v>
      </c>
      <c r="AK24" s="54" t="s">
        <v>137</v>
      </c>
      <c r="AL24" s="54" t="s">
        <v>137</v>
      </c>
      <c r="AM24" s="54" t="s">
        <v>137</v>
      </c>
      <c r="AN24" s="54" t="s">
        <v>137</v>
      </c>
      <c r="AO24" s="54" t="s">
        <v>137</v>
      </c>
      <c r="AP24" s="54" t="s">
        <v>137</v>
      </c>
      <c r="AQ24" s="54" t="s">
        <v>137</v>
      </c>
      <c r="AR24" s="54" t="s">
        <v>137</v>
      </c>
      <c r="AS24" s="54" t="s">
        <v>137</v>
      </c>
      <c r="AT24" s="54" t="s">
        <v>137</v>
      </c>
      <c r="AU24" s="54" t="s">
        <v>137</v>
      </c>
      <c r="AV24" s="54" t="s">
        <v>137</v>
      </c>
      <c r="AW24" s="54" t="s">
        <v>137</v>
      </c>
      <c r="AX24" s="54" t="s">
        <v>137</v>
      </c>
      <c r="AY24" s="54" t="s">
        <v>137</v>
      </c>
      <c r="AZ24" s="54" t="s">
        <v>137</v>
      </c>
      <c r="BA24" s="54" t="s">
        <v>137</v>
      </c>
      <c r="BB24" s="54" t="s">
        <v>137</v>
      </c>
      <c r="BC24" s="54" t="s">
        <v>137</v>
      </c>
      <c r="BD24" s="54" t="s">
        <v>137</v>
      </c>
      <c r="BE24" s="54" t="s">
        <v>137</v>
      </c>
      <c r="BF24" s="54" t="s">
        <v>137</v>
      </c>
      <c r="BG24" s="54" t="s">
        <v>137</v>
      </c>
      <c r="BH24" s="54" t="s">
        <v>137</v>
      </c>
      <c r="BI24" s="54" t="s">
        <v>137</v>
      </c>
      <c r="BJ24" s="54" t="s">
        <v>137</v>
      </c>
      <c r="BK24" s="54" t="s">
        <v>137</v>
      </c>
      <c r="BL24" s="54" t="s">
        <v>137</v>
      </c>
      <c r="BM24" s="54" t="s">
        <v>137</v>
      </c>
      <c r="BN24" s="54" t="s">
        <v>137</v>
      </c>
      <c r="BO24" s="54" t="s">
        <v>137</v>
      </c>
      <c r="BP24" s="54" t="s">
        <v>137</v>
      </c>
      <c r="BQ24" s="54" t="s">
        <v>137</v>
      </c>
      <c r="BR24" s="54" t="s">
        <v>137</v>
      </c>
      <c r="BS24" s="54" t="s">
        <v>137</v>
      </c>
      <c r="BT24" s="54" t="s">
        <v>137</v>
      </c>
      <c r="BU24" s="54" t="s">
        <v>137</v>
      </c>
      <c r="BV24" s="54" t="s">
        <v>137</v>
      </c>
      <c r="BW24" s="54" t="s">
        <v>137</v>
      </c>
      <c r="BX24" s="54" t="s">
        <v>137</v>
      </c>
      <c r="BY24" s="54" t="s">
        <v>137</v>
      </c>
      <c r="BZ24" s="54" t="s">
        <v>137</v>
      </c>
      <c r="CA24" s="54" t="s">
        <v>137</v>
      </c>
      <c r="CB24" s="54" t="s">
        <v>137</v>
      </c>
      <c r="CC24" s="54" t="s">
        <v>137</v>
      </c>
      <c r="CD24" s="54" t="s">
        <v>137</v>
      </c>
      <c r="CE24" s="54" t="s">
        <v>137</v>
      </c>
      <c r="CF24" s="54" t="s">
        <v>137</v>
      </c>
      <c r="CG24" s="54" t="s">
        <v>137</v>
      </c>
      <c r="CH24" s="54" t="s">
        <v>137</v>
      </c>
      <c r="CI24" s="54" t="s">
        <v>137</v>
      </c>
      <c r="CJ24" s="54" t="s">
        <v>137</v>
      </c>
      <c r="CK24" s="54" t="s">
        <v>137</v>
      </c>
      <c r="CL24" s="54" t="s">
        <v>137</v>
      </c>
      <c r="CM24" s="54" t="s">
        <v>137</v>
      </c>
      <c r="CN24" s="54" t="s">
        <v>137</v>
      </c>
      <c r="CO24" s="54"/>
      <c r="CP24" s="54"/>
      <c r="CQ24" s="54"/>
      <c r="CR24" s="54"/>
      <c r="CS24" s="54"/>
      <c r="CT24" s="54"/>
      <c r="CU24" s="54"/>
      <c r="CV24" s="54"/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/>
      <c r="DM24" s="54"/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/>
      <c r="EO24" s="54"/>
      <c r="EP24" s="54"/>
      <c r="EQ24" s="54"/>
      <c r="ER24" s="54"/>
      <c r="ES24" s="54"/>
      <c r="ET24" s="54"/>
      <c r="EU24" s="54"/>
      <c r="EV24" s="54"/>
      <c r="EW24" s="54"/>
      <c r="EX24" s="54"/>
      <c r="EY24" s="54"/>
      <c r="EZ24" s="54"/>
      <c r="FA24" s="54"/>
      <c r="FB24" s="54"/>
      <c r="FC24" s="54"/>
      <c r="FD24" s="54"/>
      <c r="FE24" s="54"/>
      <c r="FF24" s="54"/>
      <c r="FG24" s="54"/>
      <c r="FH24" s="54"/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/>
      <c r="GE24" s="54"/>
      <c r="GF24" s="54"/>
      <c r="GG24" s="54"/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/>
      <c r="II24" s="54"/>
      <c r="IJ24" s="54"/>
      <c r="IK24" s="54"/>
      <c r="IL24" s="54"/>
      <c r="IM24" s="54"/>
      <c r="IN24" s="54"/>
      <c r="IO24" s="54"/>
      <c r="IP24" s="54"/>
      <c r="IQ24" s="54"/>
      <c r="IR24" s="54"/>
      <c r="IS24" s="54"/>
      <c r="IT24" s="54"/>
      <c r="IU24" s="54"/>
      <c r="IV24" s="54"/>
      <c r="IW24" s="54"/>
      <c r="IX24" s="54"/>
      <c r="IY24" s="54"/>
      <c r="IZ24" s="54"/>
      <c r="JA24" s="54"/>
      <c r="JB24" s="54"/>
      <c r="JC24" s="54"/>
      <c r="JD24" s="54"/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</row>
    <row r="48" spans="1:12">
      <c r="A48" s="93" t="s">
        <v>138</v>
      </c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5"/>
    </row>
    <row r="49" spans="1:12">
      <c r="A49" s="96"/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8"/>
    </row>
    <row r="50" spans="1:12">
      <c r="A50" s="74" t="s">
        <v>139</v>
      </c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6"/>
    </row>
    <row r="51" spans="1:12">
      <c r="A51" s="77" t="s">
        <v>140</v>
      </c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9"/>
    </row>
    <row r="52" spans="1:12">
      <c r="A52" s="80" t="s">
        <v>141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</row>
    <row r="53" spans="1:12" s="49" customFormat="1">
      <c r="A53" s="81" t="s">
        <v>142</v>
      </c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</row>
    <row r="54" spans="1:12">
      <c r="A54" s="80" t="s">
        <v>143</v>
      </c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</row>
    <row r="55" spans="1:12">
      <c r="A55" s="80" t="s">
        <v>144</v>
      </c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</row>
    <row r="56" spans="1:12">
      <c r="A56" s="74" t="s">
        <v>145</v>
      </c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6"/>
    </row>
    <row r="57" spans="1:12">
      <c r="A57" s="77" t="s">
        <v>146</v>
      </c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9"/>
    </row>
    <row r="58" spans="1:12">
      <c r="A58" s="77" t="s">
        <v>147</v>
      </c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9"/>
    </row>
    <row r="59" spans="1:12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</row>
    <row r="60" spans="1:12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</row>
  </sheetData>
  <mergeCells count="25">
    <mergeCell ref="A58:L58"/>
    <mergeCell ref="A13:A14"/>
    <mergeCell ref="B13:B14"/>
    <mergeCell ref="C13:C14"/>
    <mergeCell ref="D13:D14"/>
    <mergeCell ref="E13:E14"/>
    <mergeCell ref="F13:F14"/>
    <mergeCell ref="G13:G14"/>
    <mergeCell ref="A22:G23"/>
    <mergeCell ref="A48:L49"/>
    <mergeCell ref="A53:L53"/>
    <mergeCell ref="A54:L54"/>
    <mergeCell ref="A55:L55"/>
    <mergeCell ref="A56:L56"/>
    <mergeCell ref="A57:L57"/>
    <mergeCell ref="A21:G21"/>
    <mergeCell ref="A24:G24"/>
    <mergeCell ref="A50:L50"/>
    <mergeCell ref="A51:L51"/>
    <mergeCell ref="A52:L52"/>
    <mergeCell ref="A1:XFD1"/>
    <mergeCell ref="A5:K5"/>
    <mergeCell ref="A6:F6"/>
    <mergeCell ref="B10:G10"/>
    <mergeCell ref="A20:G20"/>
  </mergeCells>
  <conditionalFormatting sqref="H16:JQ17">
    <cfRule type="cellIs" dxfId="29" priority="1" operator="between">
      <formula>$F$16</formula>
      <formula>$G$16</formula>
    </cfRule>
    <cfRule type="cellIs" dxfId="28" priority="2" operator="between">
      <formula>$E$16</formula>
      <formula>$D$16</formula>
    </cfRule>
    <cfRule type="cellIs" dxfId="27" priority="3" operator="lessThanOrEqual">
      <formula>$G$16</formula>
    </cfRule>
    <cfRule type="cellIs" dxfId="26" priority="4" operator="greaterThanOrEqual">
      <formula>$D$16</formula>
    </cfRule>
  </conditionalFormatting>
  <dataValidations count="3">
    <dataValidation type="list" allowBlank="1" showInputMessage="1" showErrorMessage="1" sqref="H20:JQ20" xr:uid="{00000000-0002-0000-0100-000000000000}">
      <formula1>"A,B,C"</formula1>
    </dataValidation>
    <dataValidation type="list" allowBlank="1" showInputMessage="1" showErrorMessage="1" sqref="H21:JQ21" xr:uid="{00000000-0002-0000-0100-000001000000}">
      <formula1>"A.1,A.2,B.1,B.2,C.1,C.2"</formula1>
    </dataValidation>
    <dataValidation type="list" allowBlank="1" showInputMessage="1" showErrorMessage="1" sqref="H22:JQ22" xr:uid="{00000000-0002-0000-0100-000002000000}">
      <formula1>"A可以报告分析结果,B可以报告分析结果但问题在发展,C1不可报告结果，因粗大误差需重新分析,C2不可报告结果，因系统误差需重新分析结果,C3不得分析报告结果，需改善流程精密度后重新分析数据"</formula1>
    </dataValidation>
  </dataValidations>
  <pageMargins left="0.69930555555555596" right="0.69930555555555596" top="0.75" bottom="0.75" header="0.3" footer="0.3"/>
  <pageSetup paperSize="9" orientation="portrait" horizontalDpi="720" verticalDpi="720"/>
  <headerFooter>
    <oddFooter>&amp;LRevision: 0
Effective: 2015-01-01
Page         of   &amp;CID-Number: TC_XMN_CHM_F_Q.67E
Author: Chace Yan
Developed: 2014-11-26&amp;RTUV SUD Xia Men Branch
TUV SUD Group
Chace.Yan@tuv-sud.cn</oddFoot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r:id="rId3" name="Drop Down 1">
              <controlPr defaultSize="0" autoPict="0">
                <anchor moveWithCells="1">
                  <from>
                    <xdr:col>11</xdr:col>
                    <xdr:colOff>209550</xdr:colOff>
                    <xdr:row>26</xdr:row>
                    <xdr:rowOff>28575</xdr:rowOff>
                  </from>
                  <to>
                    <xdr:col>12</xdr:col>
                    <xdr:colOff>238125</xdr:colOff>
                    <xdr:row>27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K58"/>
  <sheetViews>
    <sheetView topLeftCell="CF1" zoomScale="85" zoomScaleNormal="85" workbookViewId="0">
      <selection activeCell="W20" sqref="W20"/>
    </sheetView>
  </sheetViews>
  <sheetFormatPr defaultColWidth="8.85546875" defaultRowHeight="15"/>
  <cols>
    <col min="1" max="1" width="49.140625" customWidth="1"/>
    <col min="8" max="277" width="12.7109375" customWidth="1"/>
    <col min="278" max="505" width="11.42578125"/>
  </cols>
  <sheetData>
    <row r="1" spans="1:505" s="68" customFormat="1" ht="120" customHeight="1">
      <c r="A1" s="68" t="s">
        <v>104</v>
      </c>
    </row>
    <row r="2" spans="1:505" s="1" customFormat="1" ht="16.149999999999999" customHeight="1">
      <c r="A2" s="29" t="s">
        <v>105</v>
      </c>
      <c r="B2" s="1" t="s">
        <v>106</v>
      </c>
    </row>
    <row r="3" spans="1:505" s="1" customFormat="1" ht="16.149999999999999" customHeight="1">
      <c r="A3" s="29" t="s">
        <v>107</v>
      </c>
      <c r="B3" s="1">
        <v>0.4</v>
      </c>
      <c r="C3" s="1" t="s">
        <v>108</v>
      </c>
    </row>
    <row r="4" spans="1:505" s="1" customFormat="1" ht="16.149999999999999" customHeight="1">
      <c r="A4" s="31" t="s">
        <v>109</v>
      </c>
      <c r="B4" s="1" t="s">
        <v>110</v>
      </c>
    </row>
    <row r="5" spans="1:505" s="1" customFormat="1" ht="16.149999999999999" customHeight="1">
      <c r="A5" s="69" t="s">
        <v>111</v>
      </c>
      <c r="B5" s="69"/>
      <c r="C5" s="69"/>
      <c r="D5" s="69"/>
      <c r="E5" s="69"/>
      <c r="F5" s="69"/>
      <c r="G5" s="69"/>
      <c r="H5" s="69"/>
      <c r="I5" s="69"/>
      <c r="J5" s="69"/>
      <c r="K5" s="69"/>
    </row>
    <row r="6" spans="1:505" s="1" customFormat="1" ht="16.149999999999999" customHeight="1">
      <c r="A6" s="69" t="s">
        <v>112</v>
      </c>
      <c r="B6" s="69"/>
      <c r="C6" s="69"/>
      <c r="D6" s="69"/>
      <c r="E6" s="69"/>
      <c r="F6" s="69"/>
      <c r="G6" s="32"/>
      <c r="H6" s="32"/>
      <c r="I6" s="32"/>
      <c r="J6" s="32"/>
      <c r="K6" s="32"/>
    </row>
    <row r="7" spans="1:505" s="1" customFormat="1" ht="16.149999999999999" customHeight="1">
      <c r="H7" s="1">
        <v>1</v>
      </c>
      <c r="I7" s="1">
        <v>2</v>
      </c>
      <c r="J7" s="1">
        <v>3</v>
      </c>
      <c r="K7" s="1">
        <v>4</v>
      </c>
      <c r="L7" s="1">
        <v>5</v>
      </c>
      <c r="M7" s="1">
        <v>6</v>
      </c>
      <c r="N7" s="1">
        <v>7</v>
      </c>
      <c r="O7" s="1">
        <v>8</v>
      </c>
      <c r="P7" s="1">
        <v>9</v>
      </c>
      <c r="Q7" s="1">
        <v>10</v>
      </c>
      <c r="R7" s="1">
        <v>11</v>
      </c>
      <c r="S7" s="1">
        <v>12</v>
      </c>
      <c r="T7" s="1">
        <v>13</v>
      </c>
      <c r="U7" s="1">
        <v>14</v>
      </c>
      <c r="V7" s="1">
        <v>15</v>
      </c>
      <c r="W7" s="1">
        <v>16</v>
      </c>
      <c r="X7" s="1">
        <v>17</v>
      </c>
      <c r="Y7" s="1">
        <v>18</v>
      </c>
      <c r="Z7" s="1">
        <v>19</v>
      </c>
      <c r="AA7" s="1">
        <v>20</v>
      </c>
      <c r="AB7" s="1">
        <v>21</v>
      </c>
      <c r="AC7" s="1">
        <v>22</v>
      </c>
      <c r="AD7" s="1">
        <v>23</v>
      </c>
      <c r="AE7" s="1">
        <v>24</v>
      </c>
      <c r="AF7" s="1">
        <v>25</v>
      </c>
      <c r="AG7" s="1">
        <v>26</v>
      </c>
      <c r="AH7" s="1">
        <v>27</v>
      </c>
      <c r="AI7" s="1">
        <v>28</v>
      </c>
      <c r="AJ7" s="1">
        <v>29</v>
      </c>
      <c r="AK7" s="1">
        <v>30</v>
      </c>
      <c r="AL7" s="1">
        <v>31</v>
      </c>
      <c r="AM7" s="1">
        <v>32</v>
      </c>
      <c r="AN7" s="1">
        <v>33</v>
      </c>
      <c r="AO7" s="1">
        <v>34</v>
      </c>
      <c r="AP7" s="1">
        <v>35</v>
      </c>
      <c r="AQ7" s="1">
        <v>36</v>
      </c>
      <c r="AR7" s="1">
        <v>37</v>
      </c>
      <c r="AS7" s="1">
        <v>38</v>
      </c>
      <c r="AT7" s="1">
        <v>39</v>
      </c>
      <c r="AU7" s="1">
        <v>40</v>
      </c>
      <c r="AV7" s="1">
        <v>41</v>
      </c>
      <c r="AW7" s="1">
        <v>42</v>
      </c>
      <c r="AX7" s="1">
        <v>43</v>
      </c>
      <c r="AY7" s="1">
        <v>44</v>
      </c>
      <c r="AZ7" s="1">
        <v>45</v>
      </c>
      <c r="BA7" s="1">
        <v>46</v>
      </c>
      <c r="BB7" s="1">
        <v>47</v>
      </c>
      <c r="BC7" s="1">
        <v>48</v>
      </c>
      <c r="BD7" s="1">
        <v>49</v>
      </c>
      <c r="BE7" s="1">
        <v>50</v>
      </c>
      <c r="BF7" s="1">
        <v>51</v>
      </c>
      <c r="BG7" s="1">
        <v>52</v>
      </c>
      <c r="BH7" s="1">
        <v>53</v>
      </c>
      <c r="BI7" s="1">
        <v>54</v>
      </c>
      <c r="BJ7" s="1">
        <v>55</v>
      </c>
      <c r="BK7" s="1">
        <v>56</v>
      </c>
      <c r="BL7" s="1">
        <v>57</v>
      </c>
      <c r="BM7" s="1">
        <v>58</v>
      </c>
      <c r="BN7" s="1">
        <v>59</v>
      </c>
      <c r="BO7" s="1">
        <v>60</v>
      </c>
      <c r="BP7" s="1">
        <v>61</v>
      </c>
      <c r="BQ7" s="1">
        <v>62</v>
      </c>
      <c r="BR7" s="1">
        <v>63</v>
      </c>
      <c r="BS7" s="1">
        <v>64</v>
      </c>
      <c r="BT7" s="1">
        <v>65</v>
      </c>
      <c r="BU7" s="1">
        <v>66</v>
      </c>
      <c r="BV7" s="1">
        <v>67</v>
      </c>
      <c r="BW7" s="1">
        <v>68</v>
      </c>
      <c r="BX7" s="1">
        <v>69</v>
      </c>
      <c r="BY7" s="1">
        <v>70</v>
      </c>
      <c r="BZ7" s="1">
        <v>71</v>
      </c>
      <c r="CA7" s="1">
        <v>72</v>
      </c>
      <c r="CB7" s="1">
        <v>73</v>
      </c>
      <c r="CC7" s="1">
        <v>74</v>
      </c>
      <c r="CD7" s="1">
        <v>75</v>
      </c>
      <c r="CE7" s="1">
        <v>76</v>
      </c>
      <c r="CF7" s="1">
        <v>77</v>
      </c>
      <c r="CG7" s="1">
        <v>78</v>
      </c>
      <c r="CH7" s="1">
        <v>79</v>
      </c>
      <c r="CI7" s="1">
        <v>80</v>
      </c>
      <c r="CJ7" s="1">
        <v>81</v>
      </c>
      <c r="CK7" s="1">
        <v>82</v>
      </c>
      <c r="CL7" s="1">
        <v>83</v>
      </c>
      <c r="CM7" s="1">
        <v>84</v>
      </c>
      <c r="CN7" s="1">
        <v>85</v>
      </c>
      <c r="CO7" s="1">
        <v>86</v>
      </c>
      <c r="CP7" s="1">
        <v>87</v>
      </c>
      <c r="CQ7" s="1">
        <v>88</v>
      </c>
      <c r="CR7" s="1">
        <v>89</v>
      </c>
      <c r="CS7" s="1">
        <v>90</v>
      </c>
      <c r="CT7" s="1">
        <v>91</v>
      </c>
      <c r="CU7" s="1">
        <v>92</v>
      </c>
      <c r="CV7" s="1">
        <v>93</v>
      </c>
      <c r="CW7" s="1">
        <v>94</v>
      </c>
      <c r="CX7" s="1">
        <v>95</v>
      </c>
      <c r="CY7" s="1">
        <v>96</v>
      </c>
      <c r="CZ7" s="1">
        <v>97</v>
      </c>
      <c r="DA7" s="1">
        <v>98</v>
      </c>
      <c r="DB7" s="1">
        <v>99</v>
      </c>
      <c r="DC7" s="1">
        <v>100</v>
      </c>
      <c r="DD7" s="1">
        <v>101</v>
      </c>
      <c r="DE7" s="1">
        <v>102</v>
      </c>
      <c r="DF7" s="1">
        <v>103</v>
      </c>
      <c r="DG7" s="1">
        <v>104</v>
      </c>
      <c r="DH7" s="1">
        <v>105</v>
      </c>
      <c r="DI7" s="1">
        <v>106</v>
      </c>
      <c r="DJ7" s="1">
        <v>107</v>
      </c>
      <c r="DK7" s="1">
        <v>108</v>
      </c>
      <c r="DL7" s="1">
        <v>109</v>
      </c>
      <c r="DM7" s="1">
        <v>110</v>
      </c>
      <c r="DN7" s="1">
        <v>111</v>
      </c>
      <c r="DO7" s="1">
        <v>112</v>
      </c>
      <c r="DP7" s="1">
        <v>113</v>
      </c>
      <c r="DQ7" s="1">
        <v>114</v>
      </c>
      <c r="DR7" s="1">
        <v>115</v>
      </c>
      <c r="DS7" s="1">
        <v>116</v>
      </c>
      <c r="DT7" s="1">
        <v>117</v>
      </c>
      <c r="DU7" s="1">
        <v>118</v>
      </c>
      <c r="DV7" s="1">
        <v>119</v>
      </c>
      <c r="DW7" s="1">
        <v>120</v>
      </c>
      <c r="DX7" s="1">
        <v>121</v>
      </c>
      <c r="DY7" s="1">
        <v>122</v>
      </c>
      <c r="DZ7" s="1">
        <v>123</v>
      </c>
      <c r="EA7" s="1">
        <v>124</v>
      </c>
      <c r="EB7" s="1">
        <v>125</v>
      </c>
      <c r="EC7" s="1">
        <v>126</v>
      </c>
      <c r="ED7" s="1">
        <v>127</v>
      </c>
      <c r="EE7" s="1">
        <v>128</v>
      </c>
      <c r="EF7" s="1">
        <v>129</v>
      </c>
      <c r="EG7" s="1">
        <v>130</v>
      </c>
      <c r="EH7" s="1">
        <v>131</v>
      </c>
      <c r="EI7" s="1">
        <v>132</v>
      </c>
      <c r="EJ7" s="1">
        <v>133</v>
      </c>
      <c r="EK7" s="1">
        <v>134</v>
      </c>
      <c r="EL7" s="1">
        <v>135</v>
      </c>
      <c r="EM7" s="1">
        <v>136</v>
      </c>
      <c r="EN7" s="1">
        <v>137</v>
      </c>
      <c r="EO7" s="1">
        <v>138</v>
      </c>
      <c r="EP7" s="1">
        <v>139</v>
      </c>
      <c r="EQ7" s="1">
        <v>140</v>
      </c>
      <c r="ER7" s="1">
        <v>141</v>
      </c>
      <c r="ES7" s="1">
        <v>142</v>
      </c>
      <c r="ET7" s="1">
        <v>143</v>
      </c>
      <c r="EU7" s="1">
        <v>144</v>
      </c>
      <c r="EV7" s="1">
        <v>145</v>
      </c>
      <c r="EW7" s="1">
        <v>146</v>
      </c>
      <c r="EX7" s="1">
        <v>147</v>
      </c>
      <c r="EY7" s="1">
        <v>148</v>
      </c>
      <c r="EZ7" s="1">
        <v>149</v>
      </c>
      <c r="FA7" s="1">
        <v>150</v>
      </c>
      <c r="FB7" s="1">
        <v>151</v>
      </c>
      <c r="FC7" s="1">
        <v>152</v>
      </c>
      <c r="FD7" s="1">
        <v>153</v>
      </c>
      <c r="FE7" s="1">
        <v>154</v>
      </c>
      <c r="FF7" s="1">
        <v>155</v>
      </c>
      <c r="FG7" s="1">
        <v>156</v>
      </c>
      <c r="FH7" s="1">
        <v>157</v>
      </c>
      <c r="FI7" s="1">
        <v>158</v>
      </c>
      <c r="FJ7" s="1">
        <v>159</v>
      </c>
      <c r="FK7" s="1">
        <v>160</v>
      </c>
      <c r="FL7" s="1">
        <v>161</v>
      </c>
      <c r="FM7" s="1">
        <v>162</v>
      </c>
      <c r="FN7" s="1">
        <v>163</v>
      </c>
      <c r="FO7" s="1">
        <v>164</v>
      </c>
      <c r="FP7" s="1">
        <v>165</v>
      </c>
      <c r="FQ7" s="1">
        <v>166</v>
      </c>
      <c r="FR7" s="1">
        <v>167</v>
      </c>
      <c r="FS7" s="1">
        <v>168</v>
      </c>
      <c r="FT7" s="1">
        <v>169</v>
      </c>
      <c r="FU7" s="1">
        <v>170</v>
      </c>
      <c r="FV7" s="1">
        <v>171</v>
      </c>
      <c r="FW7" s="1">
        <v>172</v>
      </c>
      <c r="FX7" s="1">
        <v>173</v>
      </c>
      <c r="FY7" s="1">
        <v>174</v>
      </c>
      <c r="FZ7" s="1">
        <v>175</v>
      </c>
      <c r="GA7" s="1">
        <v>176</v>
      </c>
      <c r="GB7" s="1">
        <v>177</v>
      </c>
      <c r="GC7" s="1">
        <v>178</v>
      </c>
      <c r="GD7" s="1">
        <v>179</v>
      </c>
      <c r="GE7" s="1">
        <v>180</v>
      </c>
      <c r="GF7" s="1">
        <v>181</v>
      </c>
      <c r="GG7" s="1">
        <v>182</v>
      </c>
      <c r="GH7" s="1">
        <v>183</v>
      </c>
      <c r="GI7" s="1">
        <v>184</v>
      </c>
      <c r="GJ7" s="1">
        <v>185</v>
      </c>
      <c r="GK7" s="1">
        <v>186</v>
      </c>
      <c r="GL7" s="1">
        <v>187</v>
      </c>
      <c r="GM7" s="1">
        <v>188</v>
      </c>
      <c r="GN7" s="1">
        <v>189</v>
      </c>
      <c r="GO7" s="1">
        <v>190</v>
      </c>
      <c r="GP7" s="1">
        <v>191</v>
      </c>
      <c r="GQ7" s="1">
        <v>192</v>
      </c>
      <c r="GR7" s="1">
        <v>193</v>
      </c>
      <c r="GS7" s="1">
        <v>194</v>
      </c>
      <c r="GT7" s="1">
        <v>195</v>
      </c>
      <c r="GU7" s="1">
        <v>196</v>
      </c>
      <c r="GV7" s="1">
        <v>197</v>
      </c>
      <c r="GW7" s="1">
        <v>198</v>
      </c>
      <c r="GX7" s="1">
        <v>199</v>
      </c>
      <c r="GY7" s="1">
        <v>200</v>
      </c>
      <c r="GZ7" s="1">
        <v>201</v>
      </c>
      <c r="HA7" s="1">
        <v>202</v>
      </c>
      <c r="HB7" s="1">
        <v>203</v>
      </c>
      <c r="HC7" s="1">
        <v>204</v>
      </c>
      <c r="HD7" s="1">
        <v>205</v>
      </c>
      <c r="HE7" s="1">
        <v>206</v>
      </c>
      <c r="HF7" s="1">
        <v>207</v>
      </c>
      <c r="HG7" s="1">
        <v>208</v>
      </c>
      <c r="HH7" s="1">
        <v>209</v>
      </c>
      <c r="HI7" s="1">
        <v>210</v>
      </c>
      <c r="HJ7" s="1">
        <v>211</v>
      </c>
      <c r="HK7" s="1">
        <v>212</v>
      </c>
      <c r="HL7" s="1">
        <v>213</v>
      </c>
      <c r="HM7" s="1">
        <v>214</v>
      </c>
      <c r="HN7" s="1">
        <v>215</v>
      </c>
      <c r="HO7" s="1">
        <v>216</v>
      </c>
      <c r="HP7" s="1">
        <v>217</v>
      </c>
      <c r="HQ7" s="1">
        <v>218</v>
      </c>
      <c r="HR7" s="1">
        <v>219</v>
      </c>
      <c r="HS7" s="1">
        <v>220</v>
      </c>
      <c r="HT7" s="1">
        <v>221</v>
      </c>
      <c r="HU7" s="1">
        <v>222</v>
      </c>
      <c r="HV7" s="1">
        <v>223</v>
      </c>
      <c r="HW7" s="1">
        <v>224</v>
      </c>
      <c r="HX7" s="1">
        <v>225</v>
      </c>
      <c r="HY7" s="1">
        <v>226</v>
      </c>
      <c r="HZ7" s="1">
        <v>227</v>
      </c>
      <c r="IA7" s="1">
        <v>228</v>
      </c>
      <c r="IB7" s="1">
        <v>229</v>
      </c>
      <c r="IC7" s="1">
        <v>230</v>
      </c>
      <c r="ID7" s="1">
        <v>231</v>
      </c>
      <c r="IE7" s="1">
        <v>232</v>
      </c>
      <c r="IF7" s="1">
        <v>233</v>
      </c>
      <c r="IG7" s="1">
        <v>234</v>
      </c>
      <c r="IH7" s="1">
        <v>235</v>
      </c>
      <c r="II7" s="1">
        <v>236</v>
      </c>
      <c r="IJ7" s="1">
        <v>237</v>
      </c>
      <c r="IK7" s="1">
        <v>238</v>
      </c>
      <c r="IL7" s="1">
        <v>239</v>
      </c>
      <c r="IM7" s="1">
        <v>240</v>
      </c>
      <c r="IN7" s="1">
        <v>241</v>
      </c>
      <c r="IO7" s="1">
        <v>242</v>
      </c>
      <c r="IP7" s="1">
        <v>243</v>
      </c>
      <c r="IQ7" s="1">
        <v>244</v>
      </c>
      <c r="IR7" s="1">
        <v>245</v>
      </c>
      <c r="IS7" s="1">
        <v>246</v>
      </c>
      <c r="IT7" s="1">
        <v>247</v>
      </c>
      <c r="IU7" s="1">
        <v>248</v>
      </c>
      <c r="IV7" s="1">
        <v>249</v>
      </c>
      <c r="IW7" s="1">
        <v>250</v>
      </c>
      <c r="IX7" s="1">
        <v>251</v>
      </c>
      <c r="IY7" s="1">
        <v>252</v>
      </c>
      <c r="IZ7" s="1">
        <v>253</v>
      </c>
      <c r="JA7" s="1">
        <v>254</v>
      </c>
      <c r="JB7" s="1">
        <v>255</v>
      </c>
      <c r="JC7" s="1">
        <v>256</v>
      </c>
      <c r="JD7" s="1">
        <v>257</v>
      </c>
      <c r="JE7" s="1">
        <v>258</v>
      </c>
      <c r="JF7" s="1">
        <v>259</v>
      </c>
      <c r="JG7" s="1">
        <v>260</v>
      </c>
      <c r="JH7" s="1">
        <v>261</v>
      </c>
      <c r="JI7" s="1">
        <v>262</v>
      </c>
      <c r="JJ7" s="1">
        <v>263</v>
      </c>
      <c r="JK7" s="1">
        <v>264</v>
      </c>
      <c r="JL7" s="1">
        <v>265</v>
      </c>
      <c r="JM7" s="1">
        <v>266</v>
      </c>
      <c r="JN7" s="1">
        <v>267</v>
      </c>
      <c r="JO7" s="1">
        <v>268</v>
      </c>
      <c r="JP7" s="1">
        <v>269</v>
      </c>
      <c r="JQ7" s="1">
        <v>270</v>
      </c>
    </row>
    <row r="8" spans="1:505" s="28" customFormat="1" ht="15.75">
      <c r="A8" s="33" t="s">
        <v>113</v>
      </c>
    </row>
    <row r="9" spans="1:505">
      <c r="A9" s="36"/>
      <c r="B9" s="36" t="s">
        <v>115</v>
      </c>
      <c r="C9" s="36" t="s">
        <v>116</v>
      </c>
      <c r="D9" s="36" t="s">
        <v>117</v>
      </c>
      <c r="E9" s="36" t="s">
        <v>118</v>
      </c>
      <c r="F9" s="36" t="s">
        <v>119</v>
      </c>
      <c r="G9" s="36" t="s">
        <v>120</v>
      </c>
      <c r="H9" s="36">
        <f>Data!D2</f>
        <v>44690</v>
      </c>
      <c r="I9" s="36">
        <f>Data!E2</f>
        <v>44690</v>
      </c>
      <c r="J9" s="36">
        <f>Data!F2</f>
        <v>44690</v>
      </c>
      <c r="K9" s="36">
        <f>Data!G2</f>
        <v>44690</v>
      </c>
      <c r="L9" s="36">
        <f>Data!H2</f>
        <v>44690</v>
      </c>
      <c r="M9" s="36">
        <f>Data!I2</f>
        <v>44691</v>
      </c>
      <c r="N9" s="36">
        <f>Data!J2</f>
        <v>44691</v>
      </c>
      <c r="O9" s="36">
        <f>Data!K2</f>
        <v>44691</v>
      </c>
      <c r="P9" s="36">
        <f>Data!L2</f>
        <v>44692</v>
      </c>
      <c r="Q9" s="36">
        <f>Data!M2</f>
        <v>44692</v>
      </c>
      <c r="R9" s="36">
        <f>Data!N2</f>
        <v>44692</v>
      </c>
      <c r="S9" s="36">
        <f>Data!O2</f>
        <v>44692</v>
      </c>
      <c r="T9" s="36">
        <f>Data!P2</f>
        <v>44692</v>
      </c>
      <c r="U9" s="36">
        <f>Data!Q2</f>
        <v>44693</v>
      </c>
      <c r="V9" s="36">
        <f>Data!R2</f>
        <v>44693</v>
      </c>
      <c r="W9" s="36">
        <f>Data!S2</f>
        <v>44693</v>
      </c>
      <c r="X9" s="36">
        <f>Data!T2</f>
        <v>44693</v>
      </c>
      <c r="Y9" s="36">
        <f>Data!U2</f>
        <v>44693</v>
      </c>
      <c r="Z9" s="36">
        <f>Data!V2</f>
        <v>44694</v>
      </c>
      <c r="AA9" s="36">
        <f>Data!W2</f>
        <v>44694</v>
      </c>
      <c r="AB9" s="36">
        <f>Data!X2</f>
        <v>44694</v>
      </c>
      <c r="AC9" s="36">
        <f>Data!Y2</f>
        <v>44697</v>
      </c>
      <c r="AD9" s="36">
        <f>Data!Z2</f>
        <v>44697</v>
      </c>
      <c r="AE9" s="36">
        <f>Data!AA2</f>
        <v>44697</v>
      </c>
      <c r="AF9" s="36">
        <f>Data!AB2</f>
        <v>44698</v>
      </c>
      <c r="AG9" s="36">
        <f>Data!AC2</f>
        <v>44698</v>
      </c>
      <c r="AH9" s="36">
        <f>Data!AD2</f>
        <v>44698</v>
      </c>
      <c r="AI9" s="36">
        <f>Data!AE2</f>
        <v>44699</v>
      </c>
      <c r="AJ9" s="36">
        <f>Data!AF2</f>
        <v>44699</v>
      </c>
      <c r="AK9" s="36">
        <f>Data!AG2</f>
        <v>44699</v>
      </c>
      <c r="AL9" s="36">
        <f>Data!AH2</f>
        <v>44699</v>
      </c>
      <c r="AM9" s="36">
        <f>Data!AI2</f>
        <v>44700</v>
      </c>
      <c r="AN9" s="36">
        <f>Data!AJ2</f>
        <v>44700</v>
      </c>
      <c r="AO9" s="36">
        <f>Data!AK2</f>
        <v>44700</v>
      </c>
      <c r="AP9" s="36">
        <f>Data!AL2</f>
        <v>44700</v>
      </c>
      <c r="AQ9" s="36">
        <f>Data!AM2</f>
        <v>44701</v>
      </c>
      <c r="AR9" s="36">
        <f>Data!AN2</f>
        <v>44701</v>
      </c>
      <c r="AS9" s="36">
        <f>Data!AO2</f>
        <v>44701</v>
      </c>
      <c r="AT9" s="36">
        <f>Data!AP2</f>
        <v>44703</v>
      </c>
      <c r="AU9" s="36">
        <f>Data!AQ2</f>
        <v>44703</v>
      </c>
      <c r="AV9" s="36">
        <f>Data!AR2</f>
        <v>44703</v>
      </c>
      <c r="AW9" s="36">
        <f>Data!AS2</f>
        <v>44703</v>
      </c>
      <c r="AX9" s="36">
        <f>Data!AT2</f>
        <v>44703</v>
      </c>
      <c r="AY9" s="36">
        <f>Data!AU2</f>
        <v>44704</v>
      </c>
      <c r="AZ9" s="36">
        <f>Data!AV2</f>
        <v>44704</v>
      </c>
      <c r="BA9" s="36">
        <f>Data!AW2</f>
        <v>44704</v>
      </c>
      <c r="BB9" s="36">
        <f>Data!AX2</f>
        <v>44704</v>
      </c>
      <c r="BC9" s="36">
        <f>Data!AY2</f>
        <v>44705</v>
      </c>
      <c r="BD9" s="36">
        <f>Data!AZ2</f>
        <v>44705</v>
      </c>
      <c r="BE9" s="36">
        <f>Data!BA2</f>
        <v>44705</v>
      </c>
      <c r="BF9" s="36">
        <f>Data!BB2</f>
        <v>44705</v>
      </c>
      <c r="BG9" s="36">
        <f>Data!BC2</f>
        <v>44706</v>
      </c>
      <c r="BH9" s="36">
        <f>Data!BD2</f>
        <v>44706</v>
      </c>
      <c r="BI9" s="36">
        <f>Data!BE2</f>
        <v>44706</v>
      </c>
      <c r="BJ9" s="36">
        <f>Data!BF2</f>
        <v>44706</v>
      </c>
      <c r="BK9" s="36">
        <f>Data!BG2</f>
        <v>44707</v>
      </c>
      <c r="BL9" s="36">
        <f>Data!BH2</f>
        <v>44707</v>
      </c>
      <c r="BM9" s="36">
        <f>Data!BI2</f>
        <v>44707</v>
      </c>
      <c r="BN9" s="36">
        <f>Data!BJ2</f>
        <v>44707</v>
      </c>
      <c r="BO9" s="36">
        <f>Data!BK2</f>
        <v>44708</v>
      </c>
      <c r="BP9" s="36">
        <f>Data!BL2</f>
        <v>44708</v>
      </c>
      <c r="BQ9" s="36">
        <f>Data!BM2</f>
        <v>44709</v>
      </c>
      <c r="BR9" s="36">
        <f>Data!BN2</f>
        <v>44710</v>
      </c>
      <c r="BS9" s="36">
        <f>Data!BO2</f>
        <v>44710</v>
      </c>
      <c r="BT9" s="36">
        <f>Data!BP2</f>
        <v>44710</v>
      </c>
      <c r="BU9" s="36">
        <f>Data!BQ2</f>
        <v>44711</v>
      </c>
      <c r="BV9" s="36">
        <f>Data!BR2</f>
        <v>44711</v>
      </c>
      <c r="BW9" s="36">
        <f>Data!BS2</f>
        <v>44711</v>
      </c>
      <c r="BX9" s="36">
        <f>Data!BT2</f>
        <v>44711</v>
      </c>
      <c r="BY9" s="36">
        <f>Data!BU2</f>
        <v>44711</v>
      </c>
      <c r="BZ9" s="36">
        <f>Data!BV2</f>
        <v>44712</v>
      </c>
      <c r="CA9" s="36">
        <f>Data!BW2</f>
        <v>44712</v>
      </c>
      <c r="CB9" s="36">
        <f>Data!BX2</f>
        <v>44712</v>
      </c>
      <c r="CC9" s="36">
        <f>Data!BY2</f>
        <v>44713</v>
      </c>
      <c r="CD9" s="36">
        <f>Data!BZ2</f>
        <v>44713</v>
      </c>
      <c r="CE9" s="36">
        <f>Data!CA2</f>
        <v>44713</v>
      </c>
      <c r="CF9" s="36">
        <f>Data!CB2</f>
        <v>44713</v>
      </c>
      <c r="CG9" s="36">
        <f>Data!CC2</f>
        <v>44713</v>
      </c>
      <c r="CH9" s="36">
        <f>Data!CD2</f>
        <v>44714</v>
      </c>
      <c r="CI9" s="36">
        <f>Data!CE2</f>
        <v>44714</v>
      </c>
      <c r="CJ9" s="36">
        <f>Data!CF2</f>
        <v>44714</v>
      </c>
      <c r="CK9" s="36">
        <f>Data!CG2</f>
        <v>44714</v>
      </c>
      <c r="CL9" s="36">
        <f>Data!CH2</f>
        <v>44714</v>
      </c>
      <c r="CM9" s="36">
        <f>Data!CI2</f>
        <v>44714</v>
      </c>
      <c r="CN9" s="36">
        <f>Data!CJ2</f>
        <v>44718</v>
      </c>
      <c r="CO9" s="36">
        <f>Data!CK2</f>
        <v>44718</v>
      </c>
      <c r="CP9" s="36">
        <f>Data!CL2</f>
        <v>44718</v>
      </c>
      <c r="CQ9" s="36">
        <f>Data!CM2</f>
        <v>44719</v>
      </c>
      <c r="CR9" s="36">
        <f>Data!CN2</f>
        <v>44719</v>
      </c>
      <c r="CS9" s="36">
        <f>Data!CO2</f>
        <v>44719</v>
      </c>
      <c r="CT9" s="36">
        <f>Data!CP2</f>
        <v>44719</v>
      </c>
      <c r="CU9" s="36">
        <f>Data!CQ2</f>
        <v>44720</v>
      </c>
      <c r="CV9" s="36">
        <f>Data!CR2</f>
        <v>44720</v>
      </c>
      <c r="CW9" s="36">
        <f>Data!CS2</f>
        <v>44720</v>
      </c>
      <c r="CX9" s="36">
        <f>Data!CT2</f>
        <v>44720</v>
      </c>
      <c r="CY9" s="36">
        <f>Data!CU2</f>
        <v>0</v>
      </c>
      <c r="CZ9" s="36">
        <f>Data!CV2</f>
        <v>0</v>
      </c>
      <c r="DA9" s="36">
        <f>Data!CW2</f>
        <v>0</v>
      </c>
      <c r="DB9" s="36">
        <f>Data!CX2</f>
        <v>0</v>
      </c>
      <c r="DC9" s="36">
        <f>Data!CY2</f>
        <v>0</v>
      </c>
      <c r="DD9" s="36">
        <f>Data!CZ2</f>
        <v>0</v>
      </c>
      <c r="DE9" s="36">
        <f>Data!DA2</f>
        <v>0</v>
      </c>
      <c r="DF9" s="36">
        <f>Data!DB2</f>
        <v>0</v>
      </c>
      <c r="DG9" s="36">
        <f>Data!DC2</f>
        <v>0</v>
      </c>
      <c r="DH9" s="36">
        <f>Data!DD2</f>
        <v>0</v>
      </c>
      <c r="DI9" s="36">
        <f>Data!DE2</f>
        <v>0</v>
      </c>
      <c r="DJ9" s="36">
        <f>Data!DF2</f>
        <v>0</v>
      </c>
      <c r="DK9" s="36">
        <f>Data!DG2</f>
        <v>0</v>
      </c>
      <c r="DL9" s="36">
        <f>Data!DH2</f>
        <v>0</v>
      </c>
      <c r="DM9" s="36">
        <f>Data!DI2</f>
        <v>0</v>
      </c>
      <c r="DN9" s="36">
        <f>Data!DJ2</f>
        <v>0</v>
      </c>
      <c r="DO9" s="36">
        <f>Data!DK2</f>
        <v>0</v>
      </c>
      <c r="DP9" s="36">
        <f>Data!DL2</f>
        <v>0</v>
      </c>
      <c r="DQ9" s="36">
        <f>Data!DM2</f>
        <v>0</v>
      </c>
      <c r="DR9" s="36">
        <f>Data!DN2</f>
        <v>0</v>
      </c>
      <c r="DS9" s="36">
        <f>Data!DO2</f>
        <v>0</v>
      </c>
      <c r="DT9" s="36">
        <f>Data!DP2</f>
        <v>0</v>
      </c>
      <c r="DU9" s="36">
        <f>Data!DQ2</f>
        <v>0</v>
      </c>
      <c r="DV9" s="36">
        <f>Data!DR2</f>
        <v>0</v>
      </c>
      <c r="DW9" s="36">
        <f>Data!DS2</f>
        <v>0</v>
      </c>
      <c r="DX9" s="36">
        <f>Data!DT2</f>
        <v>0</v>
      </c>
      <c r="DY9" s="36">
        <f>Data!DU2</f>
        <v>0</v>
      </c>
      <c r="DZ9" s="36">
        <f>Data!DV2</f>
        <v>0</v>
      </c>
      <c r="EA9" s="36">
        <f>Data!DW2</f>
        <v>0</v>
      </c>
      <c r="EB9" s="36">
        <f>Data!DX2</f>
        <v>0</v>
      </c>
      <c r="EC9" s="36">
        <f>Data!DY2</f>
        <v>0</v>
      </c>
      <c r="ED9" s="36">
        <f>Data!DZ2</f>
        <v>0</v>
      </c>
      <c r="EE9" s="36">
        <f>Data!EA2</f>
        <v>0</v>
      </c>
      <c r="EF9" s="36">
        <f>Data!EB2</f>
        <v>0</v>
      </c>
      <c r="EG9" s="36">
        <f>Data!EC2</f>
        <v>0</v>
      </c>
      <c r="EH9" s="36">
        <f>Data!ED2</f>
        <v>0</v>
      </c>
      <c r="EI9" s="36">
        <f>Data!EE2</f>
        <v>0</v>
      </c>
      <c r="EJ9" s="36">
        <f>Data!EF2</f>
        <v>0</v>
      </c>
      <c r="EK9" s="36">
        <f>Data!EG2</f>
        <v>0</v>
      </c>
      <c r="EL9" s="36">
        <f>Data!EH2</f>
        <v>0</v>
      </c>
      <c r="EM9" s="36">
        <f>Data!EI2</f>
        <v>0</v>
      </c>
      <c r="EN9" s="36">
        <f>Data!EJ2</f>
        <v>0</v>
      </c>
      <c r="EO9" s="36">
        <f>Data!EK2</f>
        <v>0</v>
      </c>
      <c r="EP9" s="36">
        <f>Data!EL2</f>
        <v>0</v>
      </c>
      <c r="EQ9" s="36">
        <f>Data!EM2</f>
        <v>0</v>
      </c>
      <c r="ER9" s="36">
        <f>Data!EN2</f>
        <v>0</v>
      </c>
      <c r="ES9" s="36">
        <f>Data!EO2</f>
        <v>0</v>
      </c>
      <c r="ET9" s="36">
        <f>Data!EP2</f>
        <v>0</v>
      </c>
      <c r="EU9" s="36">
        <f>Data!EQ2</f>
        <v>0</v>
      </c>
      <c r="EV9" s="36">
        <f>Data!ER2</f>
        <v>0</v>
      </c>
      <c r="EW9" s="36">
        <f>Data!ES2</f>
        <v>0</v>
      </c>
      <c r="EX9" s="36">
        <f>Data!ET2</f>
        <v>0</v>
      </c>
      <c r="EY9" s="36">
        <f>Data!EU2</f>
        <v>0</v>
      </c>
      <c r="EZ9" s="36">
        <f>Data!EV2</f>
        <v>0</v>
      </c>
      <c r="FA9" s="36">
        <f>Data!EW2</f>
        <v>0</v>
      </c>
      <c r="FB9" s="36">
        <f>Data!EX2</f>
        <v>0</v>
      </c>
      <c r="FC9" s="36">
        <f>Data!EY2</f>
        <v>0</v>
      </c>
      <c r="FD9" s="36">
        <f>Data!EZ2</f>
        <v>0</v>
      </c>
      <c r="FE9" s="36">
        <f>Data!FA2</f>
        <v>0</v>
      </c>
      <c r="FF9" s="36">
        <f>Data!FB2</f>
        <v>0</v>
      </c>
      <c r="FG9" s="36">
        <f>Data!FC2</f>
        <v>0</v>
      </c>
      <c r="FH9" s="36">
        <f>Data!FD2</f>
        <v>0</v>
      </c>
      <c r="FI9" s="36">
        <f>Data!FE2</f>
        <v>0</v>
      </c>
      <c r="FJ9" s="36">
        <f>Data!FF2</f>
        <v>0</v>
      </c>
      <c r="FK9" s="36">
        <f>Data!FG2</f>
        <v>0</v>
      </c>
      <c r="FL9" s="36">
        <f>Data!FH2</f>
        <v>0</v>
      </c>
      <c r="FM9" s="36">
        <f>Data!FI2</f>
        <v>0</v>
      </c>
      <c r="FN9" s="36">
        <f>Data!FJ2</f>
        <v>0</v>
      </c>
      <c r="FO9" s="36">
        <f>Data!FK2</f>
        <v>0</v>
      </c>
      <c r="FP9" s="36">
        <f>Data!FL2</f>
        <v>0</v>
      </c>
      <c r="FQ9" s="36">
        <f>Data!FM2</f>
        <v>0</v>
      </c>
      <c r="FR9" s="36">
        <f>Data!FN2</f>
        <v>0</v>
      </c>
      <c r="FS9" s="36">
        <f>Data!FO2</f>
        <v>0</v>
      </c>
      <c r="FT9" s="36">
        <f>Data!FP2</f>
        <v>0</v>
      </c>
      <c r="FU9" s="36">
        <f>Data!FQ2</f>
        <v>0</v>
      </c>
      <c r="FV9" s="36">
        <f>Data!FR2</f>
        <v>0</v>
      </c>
      <c r="FW9" s="36">
        <f>Data!FS2</f>
        <v>0</v>
      </c>
      <c r="FX9" s="36">
        <f>Data!FT2</f>
        <v>0</v>
      </c>
      <c r="FY9" s="36">
        <f>Data!FU2</f>
        <v>0</v>
      </c>
      <c r="FZ9" s="36">
        <f>Data!FV2</f>
        <v>0</v>
      </c>
      <c r="GA9" s="36">
        <f>Data!FW2</f>
        <v>0</v>
      </c>
      <c r="GB9" s="36">
        <f>Data!FX2</f>
        <v>0</v>
      </c>
      <c r="GC9" s="36">
        <f>Data!FY2</f>
        <v>0</v>
      </c>
      <c r="GD9" s="36">
        <f>Data!FZ2</f>
        <v>0</v>
      </c>
      <c r="GE9" s="36">
        <f>Data!GA2</f>
        <v>0</v>
      </c>
      <c r="GF9" s="36">
        <f>Data!GB2</f>
        <v>0</v>
      </c>
      <c r="GG9" s="36">
        <f>Data!GC2</f>
        <v>0</v>
      </c>
      <c r="GH9" s="36">
        <f>Data!GD2</f>
        <v>0</v>
      </c>
      <c r="GI9" s="36">
        <f>Data!GE2</f>
        <v>0</v>
      </c>
      <c r="GJ9" s="36">
        <f>Data!GF2</f>
        <v>0</v>
      </c>
      <c r="GK9" s="36">
        <f>Data!GG2</f>
        <v>0</v>
      </c>
      <c r="GL9" s="36">
        <f>Data!GH2</f>
        <v>0</v>
      </c>
      <c r="GM9" s="36">
        <f>Data!GI2</f>
        <v>0</v>
      </c>
      <c r="GN9" s="36">
        <f>Data!GJ2</f>
        <v>0</v>
      </c>
      <c r="GO9" s="36">
        <f>Data!GK2</f>
        <v>0</v>
      </c>
      <c r="GP9" s="36">
        <f>Data!GL2</f>
        <v>0</v>
      </c>
      <c r="GQ9" s="36">
        <f>Data!GM2</f>
        <v>0</v>
      </c>
      <c r="GR9" s="36">
        <f>Data!GN2</f>
        <v>0</v>
      </c>
      <c r="GS9" s="36">
        <f>Data!GO2</f>
        <v>0</v>
      </c>
      <c r="GT9" s="36">
        <f>Data!GP2</f>
        <v>0</v>
      </c>
      <c r="GU9" s="36">
        <f>Data!GQ2</f>
        <v>0</v>
      </c>
      <c r="GV9" s="36">
        <f>Data!GR2</f>
        <v>0</v>
      </c>
      <c r="GW9" s="36">
        <f>Data!GS2</f>
        <v>0</v>
      </c>
      <c r="GX9" s="36">
        <f>Data!GT2</f>
        <v>0</v>
      </c>
      <c r="GY9" s="36">
        <f>Data!GU2</f>
        <v>0</v>
      </c>
      <c r="GZ9" s="36">
        <f>Data!GV2</f>
        <v>0</v>
      </c>
      <c r="HA9" s="36">
        <f>Data!GW2</f>
        <v>0</v>
      </c>
      <c r="HB9" s="36">
        <f>Data!GX2</f>
        <v>0</v>
      </c>
      <c r="HC9" s="36">
        <f>Data!GY2</f>
        <v>0</v>
      </c>
      <c r="HD9" s="36">
        <f>Data!GZ2</f>
        <v>0</v>
      </c>
      <c r="HE9" s="36">
        <f>Data!HA2</f>
        <v>0</v>
      </c>
      <c r="HF9" s="36">
        <f>Data!HB2</f>
        <v>0</v>
      </c>
      <c r="HG9" s="36">
        <f>Data!HC2</f>
        <v>0</v>
      </c>
      <c r="HH9" s="36">
        <f>Data!HD2</f>
        <v>0</v>
      </c>
      <c r="HI9" s="36">
        <f>Data!HE2</f>
        <v>0</v>
      </c>
      <c r="HJ9" s="36">
        <f>Data!HF2</f>
        <v>0</v>
      </c>
      <c r="HK9" s="36">
        <f>Data!HG2</f>
        <v>0</v>
      </c>
      <c r="HL9" s="36">
        <f>Data!HH2</f>
        <v>0</v>
      </c>
      <c r="HM9" s="36">
        <f>Data!HI2</f>
        <v>0</v>
      </c>
      <c r="HN9" s="36">
        <f>Data!HJ2</f>
        <v>0</v>
      </c>
      <c r="HO9" s="36">
        <f>Data!HK2</f>
        <v>0</v>
      </c>
      <c r="HP9" s="36">
        <f>Data!HL2</f>
        <v>0</v>
      </c>
      <c r="HQ9" s="36">
        <f>Data!HM2</f>
        <v>0</v>
      </c>
      <c r="HR9" s="36">
        <f>Data!HN2</f>
        <v>0</v>
      </c>
      <c r="HS9" s="36">
        <f>Data!HO2</f>
        <v>0</v>
      </c>
      <c r="HT9" s="36">
        <f>Data!HP2</f>
        <v>0</v>
      </c>
      <c r="HU9" s="36">
        <f>Data!HQ2</f>
        <v>0</v>
      </c>
      <c r="HV9" s="36">
        <f>Data!HR2</f>
        <v>0</v>
      </c>
      <c r="HW9" s="36">
        <f>Data!HS2</f>
        <v>0</v>
      </c>
      <c r="HX9" s="36">
        <f>Data!HT2</f>
        <v>0</v>
      </c>
      <c r="HY9" s="36">
        <f>Data!HU2</f>
        <v>0</v>
      </c>
      <c r="HZ9" s="36">
        <f>Data!HV2</f>
        <v>0</v>
      </c>
      <c r="IA9" s="36">
        <f>Data!HW2</f>
        <v>0</v>
      </c>
      <c r="IB9" s="36">
        <f>Data!HX2</f>
        <v>0</v>
      </c>
      <c r="IC9" s="36">
        <f>Data!HY2</f>
        <v>0</v>
      </c>
      <c r="ID9" s="36">
        <f>Data!HZ2</f>
        <v>0</v>
      </c>
      <c r="IE9" s="36">
        <f>Data!IA2</f>
        <v>0</v>
      </c>
      <c r="IF9" s="36">
        <f>Data!IB2</f>
        <v>0</v>
      </c>
      <c r="IG9" s="36">
        <f>Data!IC2</f>
        <v>0</v>
      </c>
      <c r="IH9" s="36">
        <f>Data!ID2</f>
        <v>0</v>
      </c>
      <c r="II9" s="36">
        <f>Data!IE2</f>
        <v>0</v>
      </c>
      <c r="IJ9" s="36">
        <f>Data!IF2</f>
        <v>0</v>
      </c>
      <c r="IK9" s="36">
        <f>Data!IG2</f>
        <v>0</v>
      </c>
      <c r="IL9" s="36">
        <f>Data!IH2</f>
        <v>0</v>
      </c>
      <c r="IM9" s="36">
        <f>Data!II2</f>
        <v>0</v>
      </c>
      <c r="IN9" s="36">
        <f>Data!IJ2</f>
        <v>0</v>
      </c>
      <c r="IO9" s="36">
        <f>Data!IK2</f>
        <v>0</v>
      </c>
      <c r="IP9" s="36">
        <f>Data!IL2</f>
        <v>0</v>
      </c>
      <c r="IQ9" s="36">
        <f>Data!IM2</f>
        <v>0</v>
      </c>
      <c r="IR9" s="36">
        <f>Data!IN2</f>
        <v>0</v>
      </c>
      <c r="IS9" s="36">
        <f>Data!IO2</f>
        <v>0</v>
      </c>
      <c r="IT9" s="36">
        <f>Data!IP2</f>
        <v>0</v>
      </c>
      <c r="IU9" s="36">
        <f>Data!IQ2</f>
        <v>0</v>
      </c>
      <c r="IV9" s="36">
        <f>Data!IR2</f>
        <v>0</v>
      </c>
      <c r="IW9" s="36">
        <f>Data!IS2</f>
        <v>0</v>
      </c>
      <c r="IX9" s="36">
        <f>Data!IT2</f>
        <v>0</v>
      </c>
      <c r="IY9" s="36">
        <f>Data!IU2</f>
        <v>0</v>
      </c>
      <c r="IZ9" s="36">
        <f>Data!IV2</f>
        <v>0</v>
      </c>
      <c r="JA9" s="36">
        <f>Data!IW2</f>
        <v>0</v>
      </c>
      <c r="JB9" s="36">
        <f>Data!IX2</f>
        <v>0</v>
      </c>
      <c r="JC9" s="36">
        <f>Data!IY2</f>
        <v>0</v>
      </c>
      <c r="JD9" s="36">
        <f>Data!IZ2</f>
        <v>0</v>
      </c>
      <c r="JE9" s="36">
        <f>Data!JA2</f>
        <v>0</v>
      </c>
      <c r="JF9" s="36">
        <f>Data!JB2</f>
        <v>0</v>
      </c>
      <c r="JG9" s="36">
        <f>Data!JC2</f>
        <v>0</v>
      </c>
      <c r="JH9" s="36">
        <f>Data!JD2</f>
        <v>0</v>
      </c>
      <c r="JI9" s="36">
        <f>Data!JE2</f>
        <v>0</v>
      </c>
      <c r="JJ9" s="36">
        <f>Data!JF2</f>
        <v>0</v>
      </c>
      <c r="JK9" s="36">
        <f>Data!JG2</f>
        <v>0</v>
      </c>
      <c r="JL9" s="36">
        <f>Data!JH2</f>
        <v>0</v>
      </c>
      <c r="JM9" s="36">
        <f>Data!JI2</f>
        <v>0</v>
      </c>
      <c r="JN9" s="36">
        <f>Data!JJ2</f>
        <v>0</v>
      </c>
      <c r="JO9" s="36">
        <f>Data!JK2</f>
        <v>0</v>
      </c>
      <c r="JP9" s="36">
        <f>Data!JL2</f>
        <v>0</v>
      </c>
      <c r="JQ9" s="36">
        <f>Data!JM2</f>
        <v>0</v>
      </c>
      <c r="JR9" s="36">
        <f>Data!JN2</f>
        <v>0</v>
      </c>
      <c r="JS9" s="36">
        <f>Data!JO2</f>
        <v>0</v>
      </c>
      <c r="JT9" s="36">
        <f>Data!JP2</f>
        <v>0</v>
      </c>
      <c r="JU9" s="36">
        <f>Data!JQ2</f>
        <v>0</v>
      </c>
      <c r="JV9" s="36">
        <f>Data!JR2</f>
        <v>0</v>
      </c>
      <c r="JW9" s="36">
        <f>Data!JS2</f>
        <v>0</v>
      </c>
      <c r="JX9" s="36">
        <f>Data!JT2</f>
        <v>0</v>
      </c>
      <c r="JY9" s="36">
        <f>Data!JU2</f>
        <v>0</v>
      </c>
      <c r="JZ9" s="36">
        <f>Data!JV2</f>
        <v>0</v>
      </c>
      <c r="KA9" s="36">
        <f>Data!JW2</f>
        <v>0</v>
      </c>
      <c r="KB9" s="36">
        <f>Data!JX2</f>
        <v>0</v>
      </c>
      <c r="KC9" s="36">
        <f>Data!JY2</f>
        <v>0</v>
      </c>
      <c r="KD9" s="36">
        <f>Data!JZ2</f>
        <v>0</v>
      </c>
      <c r="KE9" s="36">
        <f>Data!KA2</f>
        <v>0</v>
      </c>
      <c r="KF9" s="36">
        <f>Data!KB2</f>
        <v>0</v>
      </c>
      <c r="KG9" s="36">
        <f>Data!KC2</f>
        <v>0</v>
      </c>
      <c r="KH9" s="36">
        <f>Data!KD2</f>
        <v>0</v>
      </c>
      <c r="KI9" s="36">
        <f>Data!KE2</f>
        <v>0</v>
      </c>
      <c r="KJ9" s="36">
        <f>Data!KF2</f>
        <v>0</v>
      </c>
      <c r="KK9" s="36">
        <f>Data!KG2</f>
        <v>0</v>
      </c>
      <c r="KL9" s="36">
        <f>Data!KH2</f>
        <v>0</v>
      </c>
      <c r="KM9" s="36">
        <f>Data!KI2</f>
        <v>0</v>
      </c>
      <c r="KN9" s="36">
        <f>Data!KJ2</f>
        <v>0</v>
      </c>
      <c r="KO9" s="36">
        <f>Data!KK2</f>
        <v>0</v>
      </c>
      <c r="KP9" s="36">
        <f>Data!KL2</f>
        <v>0</v>
      </c>
      <c r="KQ9" s="36">
        <f>Data!KM2</f>
        <v>0</v>
      </c>
      <c r="KR9" s="36">
        <f>Data!KN2</f>
        <v>0</v>
      </c>
      <c r="KS9" s="36">
        <f>Data!KO2</f>
        <v>0</v>
      </c>
      <c r="KT9" s="36">
        <f>Data!KP2</f>
        <v>0</v>
      </c>
      <c r="KU9" s="36">
        <f>Data!KQ2</f>
        <v>0</v>
      </c>
      <c r="KV9" s="36">
        <f>Data!KR2</f>
        <v>0</v>
      </c>
      <c r="KW9" s="36">
        <f>Data!KS2</f>
        <v>0</v>
      </c>
      <c r="KX9" s="36">
        <f>Data!KT2</f>
        <v>0</v>
      </c>
      <c r="KY9" s="36">
        <f>Data!KU2</f>
        <v>0</v>
      </c>
      <c r="KZ9" s="36">
        <f>Data!KV2</f>
        <v>0</v>
      </c>
      <c r="LA9" s="36">
        <f>Data!KW2</f>
        <v>0</v>
      </c>
      <c r="LB9" s="36">
        <f>Data!KX2</f>
        <v>0</v>
      </c>
      <c r="LC9" s="36">
        <f>Data!KY2</f>
        <v>0</v>
      </c>
      <c r="LD9" s="36">
        <f>Data!KZ2</f>
        <v>0</v>
      </c>
      <c r="LE9" s="36">
        <f>Data!LA2</f>
        <v>0</v>
      </c>
      <c r="LF9" s="36">
        <f>Data!LB2</f>
        <v>0</v>
      </c>
      <c r="LG9" s="36">
        <f>Data!LC2</f>
        <v>0</v>
      </c>
      <c r="LH9" s="36">
        <f>Data!LD2</f>
        <v>0</v>
      </c>
      <c r="LI9" s="36">
        <f>Data!LE2</f>
        <v>0</v>
      </c>
      <c r="LJ9" s="36">
        <f>Data!LF2</f>
        <v>0</v>
      </c>
      <c r="LK9" s="36">
        <f>Data!LG2</f>
        <v>0</v>
      </c>
      <c r="LL9" s="36">
        <f>Data!LH2</f>
        <v>0</v>
      </c>
      <c r="LM9" s="36">
        <f>Data!LI2</f>
        <v>0</v>
      </c>
      <c r="LN9" s="36">
        <f>Data!LJ2</f>
        <v>0</v>
      </c>
      <c r="LO9" s="36">
        <f>Data!LK2</f>
        <v>0</v>
      </c>
      <c r="LP9" s="36">
        <f>Data!LL2</f>
        <v>0</v>
      </c>
      <c r="LQ9" s="36">
        <f>Data!LM2</f>
        <v>0</v>
      </c>
      <c r="LR9" s="36">
        <f>Data!LN2</f>
        <v>0</v>
      </c>
      <c r="LS9" s="36">
        <f>Data!LO2</f>
        <v>0</v>
      </c>
      <c r="LT9" s="36">
        <f>Data!LP2</f>
        <v>0</v>
      </c>
      <c r="LU9" s="36">
        <f>Data!LQ2</f>
        <v>0</v>
      </c>
      <c r="LV9" s="36">
        <f>Data!LR2</f>
        <v>0</v>
      </c>
      <c r="LW9" s="36">
        <f>Data!LS2</f>
        <v>0</v>
      </c>
      <c r="LX9" s="36">
        <f>Data!LT2</f>
        <v>0</v>
      </c>
      <c r="LY9" s="36">
        <f>Data!LU2</f>
        <v>0</v>
      </c>
      <c r="LZ9" s="36">
        <f>Data!LV2</f>
        <v>0</v>
      </c>
      <c r="MA9" s="36">
        <f>Data!LW2</f>
        <v>0</v>
      </c>
      <c r="MB9" s="36">
        <f>Data!LX2</f>
        <v>0</v>
      </c>
      <c r="MC9" s="36">
        <f>Data!LY2</f>
        <v>0</v>
      </c>
      <c r="MD9" s="36">
        <f>Data!LZ2</f>
        <v>0</v>
      </c>
      <c r="ME9" s="36">
        <f>Data!MA2</f>
        <v>0</v>
      </c>
      <c r="MF9" s="36">
        <f>Data!MB2</f>
        <v>0</v>
      </c>
      <c r="MG9" s="36">
        <f>Data!MC2</f>
        <v>0</v>
      </c>
      <c r="MH9" s="36">
        <f>Data!MD2</f>
        <v>0</v>
      </c>
      <c r="MI9" s="36">
        <f>Data!ME2</f>
        <v>0</v>
      </c>
      <c r="MJ9" s="36">
        <f>Data!MF2</f>
        <v>0</v>
      </c>
      <c r="MK9" s="36">
        <f>Data!MG2</f>
        <v>0</v>
      </c>
      <c r="ML9" s="36">
        <f>Data!MH2</f>
        <v>0</v>
      </c>
      <c r="MM9" s="36">
        <f>Data!MI2</f>
        <v>0</v>
      </c>
      <c r="MN9" s="36">
        <f>Data!MJ2</f>
        <v>0</v>
      </c>
      <c r="MO9" s="36">
        <f>Data!MK2</f>
        <v>0</v>
      </c>
      <c r="MP9" s="36">
        <f>Data!ML2</f>
        <v>0</v>
      </c>
      <c r="MQ9" s="36">
        <f>Data!MM2</f>
        <v>0</v>
      </c>
      <c r="MR9" s="36">
        <f>Data!MN2</f>
        <v>0</v>
      </c>
      <c r="MS9" s="36">
        <f>Data!MO2</f>
        <v>0</v>
      </c>
      <c r="MT9" s="36">
        <f>Data!MP2</f>
        <v>0</v>
      </c>
      <c r="MU9" s="36">
        <f>Data!MQ2</f>
        <v>0</v>
      </c>
      <c r="MV9" s="36">
        <f>Data!MR2</f>
        <v>0</v>
      </c>
      <c r="MW9" s="36">
        <f>Data!MS2</f>
        <v>0</v>
      </c>
      <c r="MX9" s="36">
        <f>Data!MT2</f>
        <v>0</v>
      </c>
      <c r="MY9" s="36">
        <f>Data!MU2</f>
        <v>0</v>
      </c>
      <c r="MZ9" s="36">
        <f>Data!MV2</f>
        <v>0</v>
      </c>
      <c r="NA9" s="36">
        <f>Data!MW2</f>
        <v>0</v>
      </c>
      <c r="NB9" s="36">
        <f>Data!MX2</f>
        <v>0</v>
      </c>
      <c r="NC9" s="36">
        <f>Data!MY2</f>
        <v>0</v>
      </c>
      <c r="ND9" s="36">
        <f>Data!MZ2</f>
        <v>0</v>
      </c>
      <c r="NE9" s="36">
        <f>Data!NA2</f>
        <v>0</v>
      </c>
      <c r="NF9" s="36">
        <f>Data!NB2</f>
        <v>0</v>
      </c>
      <c r="NG9" s="36">
        <f>Data!NC2</f>
        <v>0</v>
      </c>
      <c r="NH9" s="36">
        <f>Data!ND2</f>
        <v>0</v>
      </c>
      <c r="NI9" s="36">
        <f>Data!NE2</f>
        <v>0</v>
      </c>
      <c r="NJ9" s="36">
        <f>Data!NF2</f>
        <v>0</v>
      </c>
      <c r="NK9" s="36">
        <f>Data!NG2</f>
        <v>0</v>
      </c>
      <c r="NL9" s="36">
        <f>Data!NH2</f>
        <v>0</v>
      </c>
      <c r="NM9" s="36">
        <f>Data!NI2</f>
        <v>0</v>
      </c>
      <c r="NN9" s="36">
        <f>Data!NJ2</f>
        <v>0</v>
      </c>
      <c r="NO9" s="36">
        <f>Data!NK2</f>
        <v>0</v>
      </c>
      <c r="NP9" s="36">
        <f>Data!NL2</f>
        <v>0</v>
      </c>
      <c r="NQ9" s="36">
        <f>Data!NM2</f>
        <v>0</v>
      </c>
      <c r="NR9" s="36">
        <f>Data!NN2</f>
        <v>0</v>
      </c>
      <c r="NS9" s="36">
        <f>Data!NO2</f>
        <v>0</v>
      </c>
      <c r="NT9" s="36">
        <f>Data!NP2</f>
        <v>0</v>
      </c>
      <c r="NU9" s="36">
        <f>Data!NQ2</f>
        <v>0</v>
      </c>
      <c r="NV9" s="36">
        <f>Data!NR2</f>
        <v>0</v>
      </c>
      <c r="NW9" s="36">
        <f>Data!NS2</f>
        <v>0</v>
      </c>
      <c r="NX9" s="36">
        <f>Data!NT2</f>
        <v>0</v>
      </c>
      <c r="NY9" s="36">
        <f>Data!NU2</f>
        <v>0</v>
      </c>
      <c r="NZ9" s="36">
        <f>Data!NV2</f>
        <v>0</v>
      </c>
      <c r="OA9" s="36">
        <f>Data!NW2</f>
        <v>0</v>
      </c>
      <c r="OB9" s="36">
        <f>Data!NX2</f>
        <v>0</v>
      </c>
      <c r="OC9" s="36">
        <f>Data!NY2</f>
        <v>0</v>
      </c>
      <c r="OD9" s="36">
        <f>Data!NZ2</f>
        <v>0</v>
      </c>
      <c r="OE9" s="36">
        <f>Data!OA2</f>
        <v>0</v>
      </c>
      <c r="OF9" s="36">
        <f>Data!OB2</f>
        <v>0</v>
      </c>
      <c r="OG9" s="36">
        <f>Data!OC2</f>
        <v>0</v>
      </c>
      <c r="OH9" s="36">
        <f>Data!OD2</f>
        <v>0</v>
      </c>
      <c r="OI9" s="36">
        <f>Data!OE2</f>
        <v>0</v>
      </c>
      <c r="OJ9" s="36">
        <f>Data!OF2</f>
        <v>0</v>
      </c>
      <c r="OK9" s="36">
        <f>Data!OG2</f>
        <v>0</v>
      </c>
      <c r="OL9" s="36">
        <f>Data!OH2</f>
        <v>0</v>
      </c>
      <c r="OM9" s="36">
        <f>Data!OI2</f>
        <v>0</v>
      </c>
      <c r="ON9" s="36">
        <f>Data!OJ2</f>
        <v>0</v>
      </c>
      <c r="OO9" s="36">
        <f>Data!OK2</f>
        <v>0</v>
      </c>
      <c r="OP9" s="36">
        <f>Data!OL2</f>
        <v>0</v>
      </c>
      <c r="OQ9" s="36">
        <f>Data!OM2</f>
        <v>0</v>
      </c>
      <c r="OR9" s="36">
        <f>Data!ON2</f>
        <v>0</v>
      </c>
      <c r="OS9" s="36">
        <f>Data!OO2</f>
        <v>0</v>
      </c>
      <c r="OT9" s="36">
        <f>Data!OP2</f>
        <v>0</v>
      </c>
      <c r="OU9" s="36">
        <f>Data!OQ2</f>
        <v>0</v>
      </c>
      <c r="OV9" s="36">
        <f>Data!OR2</f>
        <v>0</v>
      </c>
      <c r="OW9" s="36">
        <f>Data!OS2</f>
        <v>0</v>
      </c>
      <c r="OX9" s="36">
        <f>Data!OT2</f>
        <v>0</v>
      </c>
      <c r="OY9" s="36">
        <f>Data!OU2</f>
        <v>0</v>
      </c>
      <c r="OZ9" s="36">
        <f>Data!OV2</f>
        <v>0</v>
      </c>
      <c r="PA9" s="36">
        <f>Data!OW2</f>
        <v>0</v>
      </c>
      <c r="PB9" s="36">
        <f>Data!OX2</f>
        <v>0</v>
      </c>
      <c r="PC9" s="36">
        <f>Data!OY2</f>
        <v>0</v>
      </c>
      <c r="PD9" s="36">
        <f>Data!OZ2</f>
        <v>0</v>
      </c>
      <c r="PE9" s="36">
        <f>Data!PA2</f>
        <v>0</v>
      </c>
      <c r="PF9" s="36">
        <f>Data!PB2</f>
        <v>0</v>
      </c>
      <c r="PG9" s="36">
        <f>Data!PC2</f>
        <v>0</v>
      </c>
      <c r="PH9" s="36">
        <f>Data!PD2</f>
        <v>0</v>
      </c>
      <c r="PI9" s="36">
        <f>Data!PE2</f>
        <v>0</v>
      </c>
      <c r="PJ9" s="36">
        <f>Data!PF2</f>
        <v>0</v>
      </c>
      <c r="PK9" s="36">
        <f>Data!PG2</f>
        <v>0</v>
      </c>
      <c r="PL9" s="36">
        <f>Data!PH2</f>
        <v>0</v>
      </c>
      <c r="PM9" s="36">
        <f>Data!PI2</f>
        <v>0</v>
      </c>
      <c r="PN9" s="36">
        <f>Data!PJ2</f>
        <v>0</v>
      </c>
      <c r="PO9" s="36">
        <f>Data!PK2</f>
        <v>0</v>
      </c>
      <c r="PP9" s="36">
        <f>Data!PL2</f>
        <v>0</v>
      </c>
      <c r="PQ9" s="36">
        <f>Data!PM2</f>
        <v>0</v>
      </c>
      <c r="PR9" s="36">
        <f>Data!PN2</f>
        <v>0</v>
      </c>
      <c r="PS9" s="36">
        <f>Data!PO2</f>
        <v>0</v>
      </c>
      <c r="PT9" s="36">
        <f>Data!PP2</f>
        <v>0</v>
      </c>
      <c r="PU9" s="36">
        <f>Data!PQ2</f>
        <v>0</v>
      </c>
      <c r="PV9" s="36">
        <f>Data!PR2</f>
        <v>0</v>
      </c>
      <c r="PW9" s="36">
        <f>Data!PS2</f>
        <v>0</v>
      </c>
      <c r="PX9" s="36">
        <f>Data!PT2</f>
        <v>0</v>
      </c>
      <c r="PY9" s="36">
        <f>Data!PU2</f>
        <v>0</v>
      </c>
      <c r="PZ9" s="36">
        <f>Data!PV2</f>
        <v>0</v>
      </c>
      <c r="QA9" s="36">
        <f>Data!PW2</f>
        <v>0</v>
      </c>
      <c r="QB9" s="36">
        <f>Data!PX2</f>
        <v>0</v>
      </c>
      <c r="QC9" s="36">
        <f>Data!PY2</f>
        <v>0</v>
      </c>
      <c r="QD9" s="36">
        <f>Data!PZ2</f>
        <v>0</v>
      </c>
      <c r="QE9" s="36">
        <f>Data!QA2</f>
        <v>0</v>
      </c>
      <c r="QF9" s="36">
        <f>Data!QB2</f>
        <v>0</v>
      </c>
      <c r="QG9" s="36">
        <f>Data!QC2</f>
        <v>0</v>
      </c>
      <c r="QH9" s="36">
        <f>Data!QD2</f>
        <v>0</v>
      </c>
      <c r="QI9" s="36">
        <f>Data!QE2</f>
        <v>0</v>
      </c>
      <c r="QJ9" s="36">
        <f>Data!QF2</f>
        <v>0</v>
      </c>
      <c r="QK9" s="36">
        <f>Data!QG2</f>
        <v>0</v>
      </c>
      <c r="QL9" s="36">
        <f>Data!QH2</f>
        <v>0</v>
      </c>
      <c r="QM9" s="36">
        <f>Data!QI2</f>
        <v>0</v>
      </c>
      <c r="QN9" s="36">
        <f>Data!QJ2</f>
        <v>0</v>
      </c>
      <c r="QO9" s="36">
        <f>Data!QK2</f>
        <v>0</v>
      </c>
      <c r="QP9" s="36">
        <f>Data!QL2</f>
        <v>0</v>
      </c>
      <c r="QQ9" s="36">
        <f>Data!QM2</f>
        <v>0</v>
      </c>
      <c r="QR9" s="36">
        <f>Data!QN2</f>
        <v>0</v>
      </c>
      <c r="QS9" s="36">
        <f>Data!QO2</f>
        <v>0</v>
      </c>
      <c r="QT9" s="36">
        <f>Data!QP2</f>
        <v>0</v>
      </c>
      <c r="QU9" s="36">
        <f>Data!QQ2</f>
        <v>0</v>
      </c>
      <c r="QV9" s="36">
        <f>Data!QR2</f>
        <v>0</v>
      </c>
      <c r="QW9" s="36">
        <f>Data!QS2</f>
        <v>0</v>
      </c>
      <c r="QX9" s="36">
        <f>Data!QT2</f>
        <v>0</v>
      </c>
      <c r="QY9" s="36">
        <f>Data!QU2</f>
        <v>0</v>
      </c>
      <c r="QZ9" s="36">
        <f>Data!QV2</f>
        <v>0</v>
      </c>
      <c r="RA9" s="36">
        <f>Data!QW2</f>
        <v>0</v>
      </c>
      <c r="RB9" s="36">
        <f>Data!QX2</f>
        <v>0</v>
      </c>
      <c r="RC9" s="36">
        <f>Data!QY2</f>
        <v>0</v>
      </c>
      <c r="RD9" s="36">
        <f>Data!QZ2</f>
        <v>0</v>
      </c>
      <c r="RE9" s="36">
        <f>Data!RA2</f>
        <v>0</v>
      </c>
      <c r="RF9" s="36">
        <f>Data!RB2</f>
        <v>0</v>
      </c>
      <c r="RG9" s="36">
        <f>Data!RC2</f>
        <v>0</v>
      </c>
      <c r="RH9" s="36">
        <f>Data!RD2</f>
        <v>0</v>
      </c>
      <c r="RI9" s="36">
        <f>Data!RE2</f>
        <v>0</v>
      </c>
      <c r="RJ9" s="36">
        <f>Data!RF2</f>
        <v>0</v>
      </c>
      <c r="RK9" s="36">
        <f>Data!RG2</f>
        <v>0</v>
      </c>
      <c r="RL9" s="36">
        <f>Data!RH2</f>
        <v>0</v>
      </c>
      <c r="RM9" s="36">
        <f>Data!RI2</f>
        <v>0</v>
      </c>
      <c r="RN9" s="36">
        <f>Data!RJ2</f>
        <v>0</v>
      </c>
      <c r="RO9" s="36">
        <f>Data!RK2</f>
        <v>0</v>
      </c>
      <c r="RP9" s="36">
        <f>Data!RL2</f>
        <v>0</v>
      </c>
      <c r="RQ9" s="36">
        <f>Data!RM2</f>
        <v>0</v>
      </c>
      <c r="RR9" s="36">
        <f>Data!RN2</f>
        <v>0</v>
      </c>
      <c r="RS9" s="36">
        <f>Data!RO2</f>
        <v>0</v>
      </c>
      <c r="RT9" s="36">
        <f>Data!RP2</f>
        <v>0</v>
      </c>
      <c r="RU9" s="36">
        <f>Data!RQ2</f>
        <v>0</v>
      </c>
      <c r="RV9" s="36">
        <f>Data!RR2</f>
        <v>0</v>
      </c>
      <c r="RW9" s="36">
        <f>Data!RS2</f>
        <v>0</v>
      </c>
      <c r="RX9" s="36">
        <f>Data!RT2</f>
        <v>0</v>
      </c>
      <c r="RY9" s="36">
        <f>Data!RU2</f>
        <v>0</v>
      </c>
      <c r="RZ9" s="36">
        <f>Data!RV2</f>
        <v>0</v>
      </c>
      <c r="SA9" s="36">
        <f>Data!RW2</f>
        <v>0</v>
      </c>
      <c r="SB9" s="36">
        <f>Data!RX2</f>
        <v>0</v>
      </c>
      <c r="SC9" s="36">
        <f>Data!RY2</f>
        <v>0</v>
      </c>
      <c r="SD9" s="36">
        <f>Data!RZ2</f>
        <v>0</v>
      </c>
      <c r="SE9" s="36">
        <f>Data!SA2</f>
        <v>0</v>
      </c>
      <c r="SF9" s="36">
        <f>Data!SB2</f>
        <v>0</v>
      </c>
      <c r="SG9" s="36">
        <f>Data!SC2</f>
        <v>0</v>
      </c>
      <c r="SH9" s="36">
        <f>Data!SD2</f>
        <v>0</v>
      </c>
      <c r="SI9" s="36">
        <f>Data!SE2</f>
        <v>0</v>
      </c>
      <c r="SJ9" s="36">
        <f>Data!SF2</f>
        <v>0</v>
      </c>
      <c r="SK9" s="36">
        <f>Data!SG2</f>
        <v>0</v>
      </c>
    </row>
    <row r="10" spans="1:505">
      <c r="A10" s="36" t="s">
        <v>148</v>
      </c>
      <c r="B10" s="36"/>
      <c r="C10" s="36"/>
      <c r="D10" s="36"/>
      <c r="E10" s="36"/>
      <c r="F10" s="36"/>
      <c r="G10" s="36"/>
      <c r="H10" s="36" t="str">
        <f>Data!D3</f>
        <v>220508-2</v>
      </c>
      <c r="I10" s="36" t="str">
        <f>Data!E3</f>
        <v>220507-106</v>
      </c>
      <c r="J10" s="36" t="str">
        <f>Data!F3</f>
        <v>220507-105</v>
      </c>
      <c r="K10" s="36" t="str">
        <f>Data!G3</f>
        <v>220509-3</v>
      </c>
      <c r="L10" s="36" t="str">
        <f>Data!H3</f>
        <v>220509-46</v>
      </c>
      <c r="M10" s="36" t="str">
        <f>Data!I3</f>
        <v>220509-49</v>
      </c>
      <c r="N10" s="36" t="str">
        <f>Data!J3</f>
        <v>220510-15</v>
      </c>
      <c r="O10" s="36" t="str">
        <f>Data!K3</f>
        <v>220509-83</v>
      </c>
      <c r="P10" s="36" t="str">
        <f>Data!L3</f>
        <v>220510-134</v>
      </c>
      <c r="Q10" s="36" t="str">
        <f>Data!M3</f>
        <v>220510-53</v>
      </c>
      <c r="R10" s="36" t="str">
        <f>Data!N3</f>
        <v>220510-185</v>
      </c>
      <c r="S10" s="36" t="str">
        <f>Data!O3</f>
        <v>220510-118</v>
      </c>
      <c r="T10" s="36" t="str">
        <f>Data!P3</f>
        <v>220511-18</v>
      </c>
      <c r="U10" s="36" t="str">
        <f>Data!Q3</f>
        <v>220510-191</v>
      </c>
      <c r="V10" s="36" t="str">
        <f>Data!R3</f>
        <v>220511-82</v>
      </c>
      <c r="W10" s="36" t="str">
        <f>Data!S3</f>
        <v>220511-137</v>
      </c>
      <c r="X10" s="36" t="str">
        <f>Data!T3</f>
        <v>220512-34</v>
      </c>
      <c r="Y10" s="36" t="str">
        <f>Data!U3</f>
        <v>220512-88</v>
      </c>
      <c r="Z10" s="36" t="str">
        <f>Data!V3</f>
        <v>220512-149</v>
      </c>
      <c r="AA10" s="36" t="str">
        <f>Data!W3</f>
        <v>220512-151</v>
      </c>
      <c r="AB10" s="36" t="str">
        <f>Data!X3</f>
        <v>220512-153</v>
      </c>
      <c r="AC10" s="36" t="str">
        <f>Data!Y3</f>
        <v>220515-20</v>
      </c>
      <c r="AD10" s="36" t="str">
        <f>Data!Z3</f>
        <v>220515-21</v>
      </c>
      <c r="AE10" s="36" t="str">
        <f>Data!AA3</f>
        <v>220515-23</v>
      </c>
      <c r="AF10" s="36" t="str">
        <f>Data!AB3</f>
        <v>220516-125</v>
      </c>
      <c r="AG10" s="36" t="str">
        <f>Data!AC3</f>
        <v>220516-186</v>
      </c>
      <c r="AH10" s="36" t="str">
        <f>Data!AD3</f>
        <v>220517-36</v>
      </c>
      <c r="AI10" s="36" t="str">
        <f>Data!AE3</f>
        <v>220517-64</v>
      </c>
      <c r="AJ10" s="36" t="str">
        <f>Data!AF3</f>
        <v>220517-99</v>
      </c>
      <c r="AK10" s="36" t="str">
        <f>Data!AG3</f>
        <v>0517-180</v>
      </c>
      <c r="AL10" s="36" t="str">
        <f>Data!AH3</f>
        <v>0518-77</v>
      </c>
      <c r="AM10" s="36" t="str">
        <f>Data!AI3</f>
        <v>0518-121</v>
      </c>
      <c r="AN10" s="36" t="str">
        <f>Data!AJ3</f>
        <v>0518-157</v>
      </c>
      <c r="AO10" s="36" t="str">
        <f>Data!AK3</f>
        <v>0519-62</v>
      </c>
      <c r="AP10" s="36" t="str">
        <f>Data!AL3</f>
        <v>0518-161</v>
      </c>
      <c r="AQ10" s="36" t="str">
        <f>Data!AM3</f>
        <v>0519-171</v>
      </c>
      <c r="AR10" s="36" t="str">
        <f>Data!AN3</f>
        <v>0520-85</v>
      </c>
      <c r="AS10" s="36" t="str">
        <f>Data!AO3</f>
        <v>0520-103</v>
      </c>
      <c r="AT10" s="36" t="str">
        <f>Data!AP3</f>
        <v>0521-26</v>
      </c>
      <c r="AU10" s="36" t="str">
        <f>Data!AQ3</f>
        <v>0521-1</v>
      </c>
      <c r="AV10" s="36" t="str">
        <f>Data!AR3</f>
        <v>0521-3</v>
      </c>
      <c r="AW10" s="36" t="str">
        <f>Data!AS3</f>
        <v>0521-2</v>
      </c>
      <c r="AX10" s="36" t="str">
        <f>Data!AT3</f>
        <v>0521-4</v>
      </c>
      <c r="AY10" s="36" t="str">
        <f>Data!AU3</f>
        <v>0521-28</v>
      </c>
      <c r="AZ10" s="36" t="str">
        <f>Data!AV3</f>
        <v>0522-2</v>
      </c>
      <c r="BA10" s="36" t="str">
        <f>Data!AW3</f>
        <v>0522-3</v>
      </c>
      <c r="BB10" s="36" t="str">
        <f>Data!AX3</f>
        <v>0522-4</v>
      </c>
      <c r="BC10" s="36" t="str">
        <f>Data!AY3</f>
        <v>0523-104</v>
      </c>
      <c r="BD10" s="36" t="str">
        <f>Data!AZ3</f>
        <v>0523-56</v>
      </c>
      <c r="BE10" s="36" t="str">
        <f>Data!BA3</f>
        <v>0523-182</v>
      </c>
      <c r="BF10" s="36" t="str">
        <f>Data!BB3</f>
        <v>0523-186</v>
      </c>
      <c r="BG10" s="36" t="str">
        <f>Data!BC3</f>
        <v>0524-40</v>
      </c>
      <c r="BH10" s="36" t="str">
        <f>Data!BD3</f>
        <v>0524-121</v>
      </c>
      <c r="BI10" s="36" t="str">
        <f>Data!BE3</f>
        <v>0524-143</v>
      </c>
      <c r="BJ10" s="36" t="str">
        <f>Data!BF3</f>
        <v>0525-57</v>
      </c>
      <c r="BK10" s="36" t="str">
        <f>Data!BG3</f>
        <v>0525-57</v>
      </c>
      <c r="BL10" s="36" t="str">
        <f>Data!BH3</f>
        <v>0524-142</v>
      </c>
      <c r="BM10" s="36" t="str">
        <f>Data!BI3</f>
        <v>0525-135</v>
      </c>
      <c r="BN10" s="36" t="str">
        <f>Data!BJ3</f>
        <v>0525-182</v>
      </c>
      <c r="BO10" s="36" t="str">
        <f>Data!BK3</f>
        <v>0526-159</v>
      </c>
      <c r="BP10" s="36" t="str">
        <f>Data!BL3</f>
        <v>0527-105</v>
      </c>
      <c r="BQ10" s="36" t="str">
        <f>Data!BM3</f>
        <v>0528-1</v>
      </c>
      <c r="BR10" s="36" t="str">
        <f>Data!BN3</f>
        <v>0528-4</v>
      </c>
      <c r="BS10" s="36" t="str">
        <f>Data!BO3</f>
        <v>0528-2</v>
      </c>
      <c r="BT10" s="36" t="str">
        <f>Data!BP3</f>
        <v>0528-3</v>
      </c>
      <c r="BU10" s="36" t="str">
        <f>Data!BQ3</f>
        <v>0528-5</v>
      </c>
      <c r="BV10" s="36" t="str">
        <f>Data!BR3</f>
        <v>0528-6</v>
      </c>
      <c r="BW10" s="36" t="str">
        <f>Data!BS3</f>
        <v>0530-13</v>
      </c>
      <c r="BX10" s="36" t="str">
        <f>Data!BT3</f>
        <v>0530-8</v>
      </c>
      <c r="BY10" s="36" t="str">
        <f>Data!BU3</f>
        <v>0530-14</v>
      </c>
      <c r="BZ10" s="36" t="str">
        <f>Data!BV3</f>
        <v>0530-15</v>
      </c>
      <c r="CA10" s="36" t="str">
        <f>Data!BW3</f>
        <v>0531-14</v>
      </c>
      <c r="CB10" s="36" t="str">
        <f>Data!BX3</f>
        <v>0531-98</v>
      </c>
      <c r="CC10" s="36" t="str">
        <f>Data!BY3</f>
        <v>0531-14</v>
      </c>
      <c r="CD10" s="36" t="str">
        <f>Data!BZ3</f>
        <v>0531-98</v>
      </c>
      <c r="CE10" s="36" t="str">
        <f>Data!CA3</f>
        <v>0531-61</v>
      </c>
      <c r="CF10" s="36" t="str">
        <f>Data!CB3</f>
        <v>0531-127</v>
      </c>
      <c r="CG10" s="36" t="str">
        <f>Data!CC3</f>
        <v>0531-138</v>
      </c>
      <c r="CH10" s="36" t="str">
        <f>Data!CD3</f>
        <v>0531-150</v>
      </c>
      <c r="CI10" s="36" t="str">
        <f>Data!CE3</f>
        <v>0601-135</v>
      </c>
      <c r="CJ10" s="36" t="str">
        <f>Data!CF3</f>
        <v>0531-131</v>
      </c>
      <c r="CK10" s="36" t="str">
        <f>Data!CG3</f>
        <v>0602-1</v>
      </c>
      <c r="CL10" s="36">
        <f>Data!CH4</f>
        <v>0.92300000000000004</v>
      </c>
      <c r="CM10" s="36" t="str">
        <f>Data!CI3</f>
        <v>0602-93</v>
      </c>
      <c r="CN10" s="36" t="str">
        <f>Data!CJ3</f>
        <v>0606-9</v>
      </c>
      <c r="CO10" s="36" t="str">
        <f>Data!CK3</f>
        <v>0605-10</v>
      </c>
      <c r="CP10" s="36" t="str">
        <f>Data!CL3</f>
        <v>0605-8</v>
      </c>
      <c r="CQ10" s="36" t="str">
        <f>Data!CM3</f>
        <v>0605-1</v>
      </c>
      <c r="CR10" s="36" t="str">
        <f>Data!CN3</f>
        <v>0606-27</v>
      </c>
      <c r="CS10" s="36" t="str">
        <f>Data!CO3</f>
        <v>0606-03</v>
      </c>
      <c r="CT10" s="36" t="str">
        <f>Data!CP3</f>
        <v>0606-107</v>
      </c>
      <c r="CU10" s="36" t="str">
        <f>Data!CQ3</f>
        <v>0606-160</v>
      </c>
      <c r="CV10" s="36" t="str">
        <f>Data!CR3</f>
        <v>0607-64</v>
      </c>
      <c r="CW10" s="36" t="str">
        <f>Data!CS3</f>
        <v>0607-150</v>
      </c>
      <c r="CX10" s="36" t="str">
        <f>Data!CT3</f>
        <v>0608-123</v>
      </c>
      <c r="CY10" s="36">
        <f>Data!CU3</f>
        <v>0</v>
      </c>
      <c r="CZ10" s="36">
        <f>Data!CV3</f>
        <v>0</v>
      </c>
      <c r="DA10" s="36">
        <f>Data!CW3</f>
        <v>0</v>
      </c>
      <c r="DB10" s="36">
        <f>Data!CX3</f>
        <v>0</v>
      </c>
      <c r="DC10" s="36">
        <f>Data!CY3</f>
        <v>0</v>
      </c>
      <c r="DD10" s="36">
        <f>Data!CZ3</f>
        <v>0</v>
      </c>
      <c r="DE10" s="36">
        <f>Data!DA3</f>
        <v>0</v>
      </c>
      <c r="DF10" s="36">
        <f>Data!DB3</f>
        <v>0</v>
      </c>
      <c r="DG10" s="36">
        <f>Data!DC3</f>
        <v>0</v>
      </c>
      <c r="DH10" s="36">
        <f>Data!DD3</f>
        <v>0</v>
      </c>
      <c r="DI10" s="36">
        <f>Data!DE3</f>
        <v>0</v>
      </c>
      <c r="DJ10" s="36">
        <f>Data!DF3</f>
        <v>0</v>
      </c>
      <c r="DK10" s="36">
        <f>Data!DG3</f>
        <v>0</v>
      </c>
      <c r="DL10" s="36">
        <f>Data!DH3</f>
        <v>0</v>
      </c>
      <c r="DM10" s="36">
        <f>Data!DI3</f>
        <v>0</v>
      </c>
      <c r="DN10" s="36">
        <f>Data!DJ3</f>
        <v>0</v>
      </c>
      <c r="DO10" s="36">
        <f>Data!DK3</f>
        <v>0</v>
      </c>
      <c r="DP10" s="36">
        <f>Data!DL3</f>
        <v>0</v>
      </c>
      <c r="DQ10" s="36">
        <f>Data!DM3</f>
        <v>0</v>
      </c>
      <c r="DR10" s="36">
        <f>Data!DN3</f>
        <v>0</v>
      </c>
      <c r="DS10" s="36">
        <f>Data!DO3</f>
        <v>0</v>
      </c>
      <c r="DT10" s="36">
        <f>Data!DP3</f>
        <v>0</v>
      </c>
      <c r="DU10" s="36">
        <f>Data!DQ3</f>
        <v>0</v>
      </c>
      <c r="DV10" s="36">
        <f>Data!DR3</f>
        <v>0</v>
      </c>
      <c r="DW10" s="36">
        <f>Data!DS3</f>
        <v>0</v>
      </c>
      <c r="DX10" s="36">
        <f>Data!DT3</f>
        <v>0</v>
      </c>
      <c r="DY10" s="36">
        <f>Data!DU3</f>
        <v>0</v>
      </c>
      <c r="DZ10" s="36">
        <f>Data!DV3</f>
        <v>0</v>
      </c>
      <c r="EA10" s="36">
        <f>Data!DW3</f>
        <v>0</v>
      </c>
      <c r="EB10" s="36">
        <f>Data!DX3</f>
        <v>0</v>
      </c>
      <c r="EC10" s="36">
        <f>Data!DY3</f>
        <v>0</v>
      </c>
      <c r="ED10" s="36">
        <f>Data!DZ3</f>
        <v>0</v>
      </c>
      <c r="EE10" s="36">
        <f>Data!EA3</f>
        <v>0</v>
      </c>
      <c r="EF10" s="36">
        <f>Data!EB3</f>
        <v>0</v>
      </c>
      <c r="EG10" s="36">
        <f>Data!EC3</f>
        <v>0</v>
      </c>
      <c r="EH10" s="36">
        <f>Data!ED3</f>
        <v>0</v>
      </c>
      <c r="EI10" s="36">
        <f>Data!EE3</f>
        <v>0</v>
      </c>
      <c r="EJ10" s="36">
        <f>Data!EF3</f>
        <v>0</v>
      </c>
      <c r="EK10" s="36">
        <f>Data!EG3</f>
        <v>0</v>
      </c>
      <c r="EL10" s="36">
        <f>Data!EH3</f>
        <v>0</v>
      </c>
      <c r="EM10" s="36">
        <f>Data!EI3</f>
        <v>0</v>
      </c>
      <c r="EN10" s="36">
        <f>Data!EJ3</f>
        <v>0</v>
      </c>
      <c r="EO10" s="36">
        <f>Data!EK3</f>
        <v>0</v>
      </c>
      <c r="EP10" s="36">
        <f>Data!EL3</f>
        <v>0</v>
      </c>
      <c r="EQ10" s="36">
        <f>Data!EM3</f>
        <v>0</v>
      </c>
      <c r="ER10" s="36">
        <f>Data!EN3</f>
        <v>0</v>
      </c>
      <c r="ES10" s="36">
        <f>Data!EO3</f>
        <v>0</v>
      </c>
      <c r="ET10" s="36">
        <f>Data!EP3</f>
        <v>0</v>
      </c>
      <c r="EU10" s="36">
        <f>Data!EQ3</f>
        <v>0</v>
      </c>
      <c r="EV10" s="36">
        <f>Data!ER3</f>
        <v>0</v>
      </c>
      <c r="EW10" s="36">
        <f>Data!ES3</f>
        <v>0</v>
      </c>
      <c r="EX10" s="36">
        <f>Data!ET3</f>
        <v>0</v>
      </c>
      <c r="EY10" s="36">
        <f>Data!EU3</f>
        <v>0</v>
      </c>
      <c r="EZ10" s="36">
        <f>Data!EV3</f>
        <v>0</v>
      </c>
      <c r="FA10" s="36">
        <f>Data!EW3</f>
        <v>0</v>
      </c>
      <c r="FB10" s="36">
        <f>Data!EX3</f>
        <v>0</v>
      </c>
      <c r="FC10" s="36">
        <f>Data!EY3</f>
        <v>0</v>
      </c>
      <c r="FD10" s="36">
        <f>Data!EZ3</f>
        <v>0</v>
      </c>
      <c r="FE10" s="36">
        <f>Data!FA3</f>
        <v>0</v>
      </c>
      <c r="FF10" s="36">
        <f>Data!FB3</f>
        <v>0</v>
      </c>
      <c r="FG10" s="36">
        <f>Data!FC3</f>
        <v>0</v>
      </c>
      <c r="FH10" s="36">
        <f>Data!FD3</f>
        <v>0</v>
      </c>
      <c r="FI10" s="36">
        <f>Data!FE3</f>
        <v>0</v>
      </c>
      <c r="FJ10" s="36">
        <f>Data!FF3</f>
        <v>0</v>
      </c>
      <c r="FK10" s="36">
        <f>Data!FG3</f>
        <v>0</v>
      </c>
      <c r="FL10" s="36">
        <f>Data!FH3</f>
        <v>0</v>
      </c>
      <c r="FM10" s="36">
        <f>Data!FI3</f>
        <v>0</v>
      </c>
      <c r="FN10" s="36">
        <f>Data!FJ3</f>
        <v>0</v>
      </c>
      <c r="FO10" s="36">
        <f>Data!FK3</f>
        <v>0</v>
      </c>
      <c r="FP10" s="36">
        <f>Data!FL3</f>
        <v>0</v>
      </c>
      <c r="FQ10" s="36">
        <f>Data!FM3</f>
        <v>0</v>
      </c>
      <c r="FR10" s="36">
        <f>Data!FN3</f>
        <v>0</v>
      </c>
      <c r="FS10" s="36">
        <f>Data!FO3</f>
        <v>0</v>
      </c>
      <c r="FT10" s="36">
        <f>Data!FP3</f>
        <v>0</v>
      </c>
      <c r="FU10" s="36">
        <f>Data!FQ3</f>
        <v>0</v>
      </c>
      <c r="FV10" s="36">
        <f>Data!FR3</f>
        <v>0</v>
      </c>
      <c r="FW10" s="36">
        <f>Data!FS3</f>
        <v>0</v>
      </c>
      <c r="FX10" s="36">
        <f>Data!FT3</f>
        <v>0</v>
      </c>
      <c r="FY10" s="36">
        <f>Data!FU3</f>
        <v>0</v>
      </c>
      <c r="FZ10" s="36">
        <f>Data!FV3</f>
        <v>0</v>
      </c>
      <c r="GA10" s="36">
        <f>Data!FW3</f>
        <v>0</v>
      </c>
      <c r="GB10" s="36">
        <f>Data!FX3</f>
        <v>0</v>
      </c>
      <c r="GC10" s="36">
        <f>Data!FY3</f>
        <v>0</v>
      </c>
      <c r="GD10" s="36">
        <f>Data!FZ3</f>
        <v>0</v>
      </c>
      <c r="GE10" s="36">
        <f>Data!GA3</f>
        <v>0</v>
      </c>
      <c r="GF10" s="36">
        <f>Data!GB3</f>
        <v>0</v>
      </c>
      <c r="GG10" s="36">
        <f>Data!GC3</f>
        <v>0</v>
      </c>
      <c r="GH10" s="36">
        <f>Data!GD3</f>
        <v>0</v>
      </c>
      <c r="GI10" s="36">
        <f>Data!GE3</f>
        <v>0</v>
      </c>
      <c r="GJ10" s="36">
        <f>Data!GF3</f>
        <v>0</v>
      </c>
      <c r="GK10" s="36">
        <f>Data!GG3</f>
        <v>0</v>
      </c>
      <c r="GL10" s="36">
        <f>Data!GH3</f>
        <v>0</v>
      </c>
      <c r="GM10" s="36">
        <f>Data!GI3</f>
        <v>0</v>
      </c>
      <c r="GN10" s="36">
        <f>Data!GJ3</f>
        <v>0</v>
      </c>
      <c r="GO10" s="36">
        <f>Data!GK3</f>
        <v>0</v>
      </c>
      <c r="GP10" s="36">
        <f>Data!GL3</f>
        <v>0</v>
      </c>
      <c r="GQ10" s="36">
        <f>Data!GM3</f>
        <v>0</v>
      </c>
      <c r="GR10" s="36">
        <f>Data!GN3</f>
        <v>0</v>
      </c>
      <c r="GS10" s="36">
        <f>Data!GO3</f>
        <v>0</v>
      </c>
      <c r="GT10" s="36">
        <f>Data!GP3</f>
        <v>0</v>
      </c>
      <c r="GU10" s="36">
        <f>Data!GQ3</f>
        <v>0</v>
      </c>
      <c r="GV10" s="36">
        <f>Data!GR3</f>
        <v>0</v>
      </c>
      <c r="GW10" s="36">
        <f>Data!GS3</f>
        <v>0</v>
      </c>
      <c r="GX10" s="36">
        <f>Data!GT3</f>
        <v>0</v>
      </c>
      <c r="GY10" s="36">
        <f>Data!GU3</f>
        <v>0</v>
      </c>
      <c r="GZ10" s="36">
        <f>Data!GV3</f>
        <v>0</v>
      </c>
      <c r="HA10" s="36">
        <f>Data!GW3</f>
        <v>0</v>
      </c>
      <c r="HB10" s="36">
        <f>Data!GX3</f>
        <v>0</v>
      </c>
      <c r="HC10" s="36">
        <f>Data!GY3</f>
        <v>0</v>
      </c>
      <c r="HD10" s="36">
        <f>Data!GZ3</f>
        <v>0</v>
      </c>
      <c r="HE10" s="36">
        <f>Data!HA3</f>
        <v>0</v>
      </c>
      <c r="HF10" s="36">
        <f>Data!HB3</f>
        <v>0</v>
      </c>
      <c r="HG10" s="36">
        <f>Data!HC3</f>
        <v>0</v>
      </c>
      <c r="HH10" s="36">
        <f>Data!HD3</f>
        <v>0</v>
      </c>
      <c r="HI10" s="36">
        <f>Data!HE3</f>
        <v>0</v>
      </c>
      <c r="HJ10" s="36">
        <f>Data!HF3</f>
        <v>0</v>
      </c>
      <c r="HK10" s="36">
        <f>Data!HG3</f>
        <v>0</v>
      </c>
      <c r="HL10" s="36">
        <f>Data!HH3</f>
        <v>0</v>
      </c>
      <c r="HM10" s="36">
        <f>Data!HI3</f>
        <v>0</v>
      </c>
      <c r="HN10" s="36">
        <f>Data!HJ3</f>
        <v>0</v>
      </c>
      <c r="HO10" s="36">
        <f>Data!HK3</f>
        <v>0</v>
      </c>
      <c r="HP10" s="36">
        <f>Data!HL3</f>
        <v>0</v>
      </c>
      <c r="HQ10" s="36">
        <f>Data!HM3</f>
        <v>0</v>
      </c>
      <c r="HR10" s="36">
        <f>Data!HN3</f>
        <v>0</v>
      </c>
      <c r="HS10" s="36">
        <f>Data!HO3</f>
        <v>0</v>
      </c>
      <c r="HT10" s="36">
        <f>Data!HP3</f>
        <v>0</v>
      </c>
      <c r="HU10" s="36">
        <f>Data!HQ3</f>
        <v>0</v>
      </c>
      <c r="HV10" s="36">
        <f>Data!HR3</f>
        <v>0</v>
      </c>
      <c r="HW10" s="36">
        <f>Data!HS3</f>
        <v>0</v>
      </c>
      <c r="HX10" s="36">
        <f>Data!HT3</f>
        <v>0</v>
      </c>
      <c r="HY10" s="36">
        <f>Data!HU3</f>
        <v>0</v>
      </c>
      <c r="HZ10" s="36">
        <f>Data!HV3</f>
        <v>0</v>
      </c>
      <c r="IA10" s="36">
        <f>Data!HW3</f>
        <v>0</v>
      </c>
      <c r="IB10" s="36">
        <f>Data!HX3</f>
        <v>0</v>
      </c>
      <c r="IC10" s="36">
        <f>Data!HY3</f>
        <v>0</v>
      </c>
      <c r="ID10" s="36">
        <f>Data!HZ3</f>
        <v>0</v>
      </c>
      <c r="IE10" s="36">
        <f>Data!IA3</f>
        <v>0</v>
      </c>
      <c r="IF10" s="36">
        <f>Data!IB3</f>
        <v>0</v>
      </c>
      <c r="IG10" s="36">
        <f>Data!IC3</f>
        <v>0</v>
      </c>
      <c r="IH10" s="36">
        <f>Data!ID3</f>
        <v>0</v>
      </c>
      <c r="II10" s="36">
        <f>Data!IE3</f>
        <v>0</v>
      </c>
      <c r="IJ10" s="36">
        <f>Data!IF3</f>
        <v>0</v>
      </c>
      <c r="IK10" s="36">
        <f>Data!IG3</f>
        <v>0</v>
      </c>
      <c r="IL10" s="36">
        <f>Data!IH3</f>
        <v>0</v>
      </c>
      <c r="IM10" s="36">
        <f>Data!II3</f>
        <v>0</v>
      </c>
      <c r="IN10" s="36">
        <f>Data!IJ3</f>
        <v>0</v>
      </c>
      <c r="IO10" s="36">
        <f>Data!IK3</f>
        <v>0</v>
      </c>
      <c r="IP10" s="36">
        <f>Data!IL3</f>
        <v>0</v>
      </c>
      <c r="IQ10" s="36">
        <f>Data!IM3</f>
        <v>0</v>
      </c>
      <c r="IR10" s="36">
        <f>Data!IN3</f>
        <v>0</v>
      </c>
      <c r="IS10" s="36">
        <f>Data!IO3</f>
        <v>0</v>
      </c>
      <c r="IT10" s="36">
        <f>Data!IP3</f>
        <v>0</v>
      </c>
      <c r="IU10" s="36">
        <f>Data!IQ3</f>
        <v>0</v>
      </c>
      <c r="IV10" s="36">
        <f>Data!IR3</f>
        <v>0</v>
      </c>
      <c r="IW10" s="36">
        <f>Data!IS3</f>
        <v>0</v>
      </c>
      <c r="IX10" s="36">
        <f>Data!IT3</f>
        <v>0</v>
      </c>
      <c r="IY10" s="36">
        <f>Data!IU3</f>
        <v>0</v>
      </c>
      <c r="IZ10" s="36">
        <f>Data!IV3</f>
        <v>0</v>
      </c>
      <c r="JA10" s="36">
        <f>Data!IW3</f>
        <v>0</v>
      </c>
      <c r="JB10" s="36">
        <f>Data!IX3</f>
        <v>0</v>
      </c>
      <c r="JC10" s="36">
        <f>Data!IY3</f>
        <v>0</v>
      </c>
      <c r="JD10" s="36">
        <f>Data!IZ3</f>
        <v>0</v>
      </c>
      <c r="JE10" s="36">
        <f>Data!JA3</f>
        <v>0</v>
      </c>
      <c r="JF10" s="36">
        <f>Data!JB3</f>
        <v>0</v>
      </c>
      <c r="JG10" s="36">
        <f>Data!JC3</f>
        <v>0</v>
      </c>
      <c r="JH10" s="36">
        <f>Data!JD3</f>
        <v>0</v>
      </c>
      <c r="JI10" s="36">
        <f>Data!JE3</f>
        <v>0</v>
      </c>
      <c r="JJ10" s="36">
        <f>Data!JF3</f>
        <v>0</v>
      </c>
      <c r="JK10" s="36">
        <f>Data!JG3</f>
        <v>0</v>
      </c>
      <c r="JL10" s="36">
        <f>Data!JH3</f>
        <v>0</v>
      </c>
      <c r="JM10" s="36">
        <f>Data!JI3</f>
        <v>0</v>
      </c>
      <c r="JN10" s="36">
        <f>Data!JJ3</f>
        <v>0</v>
      </c>
      <c r="JO10" s="36">
        <f>Data!JK3</f>
        <v>0</v>
      </c>
      <c r="JP10" s="36">
        <f>Data!JL3</f>
        <v>0</v>
      </c>
      <c r="JQ10" s="36">
        <f>Data!JM3</f>
        <v>0</v>
      </c>
      <c r="JR10" s="36">
        <f>Data!JN3</f>
        <v>0</v>
      </c>
      <c r="JS10" s="36">
        <f>Data!JO3</f>
        <v>0</v>
      </c>
      <c r="JT10" s="36">
        <f>Data!JP3</f>
        <v>0</v>
      </c>
      <c r="JU10" s="36">
        <f>Data!JQ3</f>
        <v>0</v>
      </c>
      <c r="JV10" s="36">
        <f>Data!JR3</f>
        <v>0</v>
      </c>
      <c r="JW10" s="36">
        <f>Data!JS3</f>
        <v>0</v>
      </c>
      <c r="JX10" s="36">
        <f>Data!JT3</f>
        <v>0</v>
      </c>
      <c r="JY10" s="36">
        <f>Data!JU3</f>
        <v>0</v>
      </c>
      <c r="JZ10" s="36">
        <f>Data!JV3</f>
        <v>0</v>
      </c>
      <c r="KA10" s="36">
        <f>Data!JW3</f>
        <v>0</v>
      </c>
      <c r="KB10" s="36">
        <f>Data!JX3</f>
        <v>0</v>
      </c>
      <c r="KC10" s="36">
        <f>Data!JY3</f>
        <v>0</v>
      </c>
      <c r="KD10" s="36">
        <f>Data!JZ3</f>
        <v>0</v>
      </c>
      <c r="KE10" s="36">
        <f>Data!KA3</f>
        <v>0</v>
      </c>
      <c r="KF10" s="36">
        <f>Data!KB3</f>
        <v>0</v>
      </c>
      <c r="KG10" s="36">
        <f>Data!KC3</f>
        <v>0</v>
      </c>
      <c r="KH10" s="36">
        <f>Data!KD3</f>
        <v>0</v>
      </c>
      <c r="KI10" s="36">
        <f>Data!KE3</f>
        <v>0</v>
      </c>
      <c r="KJ10" s="36">
        <f>Data!KF3</f>
        <v>0</v>
      </c>
      <c r="KK10" s="36">
        <f>Data!KG3</f>
        <v>0</v>
      </c>
      <c r="KL10" s="36">
        <f>Data!KH3</f>
        <v>0</v>
      </c>
      <c r="KM10" s="36">
        <f>Data!KI3</f>
        <v>0</v>
      </c>
      <c r="KN10" s="36">
        <f>Data!KJ3</f>
        <v>0</v>
      </c>
      <c r="KO10" s="36">
        <f>Data!KK3</f>
        <v>0</v>
      </c>
      <c r="KP10" s="36">
        <f>Data!KL3</f>
        <v>0</v>
      </c>
      <c r="KQ10" s="36">
        <f>Data!KM3</f>
        <v>0</v>
      </c>
      <c r="KR10" s="36">
        <f>Data!KN3</f>
        <v>0</v>
      </c>
      <c r="KS10" s="36">
        <f>Data!KO3</f>
        <v>0</v>
      </c>
      <c r="KT10" s="36">
        <f>Data!KP3</f>
        <v>0</v>
      </c>
      <c r="KU10" s="36">
        <f>Data!KQ3</f>
        <v>0</v>
      </c>
      <c r="KV10" s="36">
        <f>Data!KR3</f>
        <v>0</v>
      </c>
      <c r="KW10" s="36">
        <f>Data!KS3</f>
        <v>0</v>
      </c>
      <c r="KX10" s="36">
        <f>Data!KT3</f>
        <v>0</v>
      </c>
      <c r="KY10" s="36">
        <f>Data!KU3</f>
        <v>0</v>
      </c>
      <c r="KZ10" s="36">
        <f>Data!KV3</f>
        <v>0</v>
      </c>
      <c r="LA10" s="36">
        <f>Data!KW3</f>
        <v>0</v>
      </c>
      <c r="LB10" s="36">
        <f>Data!KX3</f>
        <v>0</v>
      </c>
      <c r="LC10" s="36">
        <f>Data!KY3</f>
        <v>0</v>
      </c>
      <c r="LD10" s="36">
        <f>Data!KZ3</f>
        <v>0</v>
      </c>
      <c r="LE10" s="36">
        <f>Data!LA3</f>
        <v>0</v>
      </c>
      <c r="LF10" s="36">
        <f>Data!LB3</f>
        <v>0</v>
      </c>
      <c r="LG10" s="36">
        <f>Data!LC3</f>
        <v>0</v>
      </c>
      <c r="LH10" s="36">
        <f>Data!LD3</f>
        <v>0</v>
      </c>
      <c r="LI10" s="36">
        <f>Data!LE3</f>
        <v>0</v>
      </c>
      <c r="LJ10" s="36">
        <f>Data!LF3</f>
        <v>0</v>
      </c>
      <c r="LK10" s="36">
        <f>Data!LG3</f>
        <v>0</v>
      </c>
      <c r="LL10" s="36">
        <f>Data!LH3</f>
        <v>0</v>
      </c>
      <c r="LM10" s="36">
        <f>Data!LI3</f>
        <v>0</v>
      </c>
      <c r="LN10" s="36">
        <f>Data!LJ3</f>
        <v>0</v>
      </c>
      <c r="LO10" s="36">
        <f>Data!LK3</f>
        <v>0</v>
      </c>
      <c r="LP10" s="36">
        <f>Data!LL3</f>
        <v>0</v>
      </c>
      <c r="LQ10" s="36">
        <f>Data!LM3</f>
        <v>0</v>
      </c>
      <c r="LR10" s="36">
        <f>Data!LN3</f>
        <v>0</v>
      </c>
      <c r="LS10" s="36">
        <f>Data!LO3</f>
        <v>0</v>
      </c>
      <c r="LT10" s="36">
        <f>Data!LP3</f>
        <v>0</v>
      </c>
      <c r="LU10" s="36">
        <f>Data!LQ3</f>
        <v>0</v>
      </c>
      <c r="LV10" s="36">
        <f>Data!LR3</f>
        <v>0</v>
      </c>
      <c r="LW10" s="36">
        <f>Data!LS3</f>
        <v>0</v>
      </c>
      <c r="LX10" s="36">
        <f>Data!LT3</f>
        <v>0</v>
      </c>
      <c r="LY10" s="36">
        <f>Data!LU3</f>
        <v>0</v>
      </c>
      <c r="LZ10" s="36">
        <f>Data!LV3</f>
        <v>0</v>
      </c>
      <c r="MA10" s="36">
        <f>Data!LW3</f>
        <v>0</v>
      </c>
      <c r="MB10" s="36">
        <f>Data!LX3</f>
        <v>0</v>
      </c>
      <c r="MC10" s="36">
        <f>Data!LY3</f>
        <v>0</v>
      </c>
      <c r="MD10" s="36">
        <f>Data!LZ3</f>
        <v>0</v>
      </c>
      <c r="ME10" s="36">
        <f>Data!MA3</f>
        <v>0</v>
      </c>
      <c r="MF10" s="36">
        <f>Data!MB3</f>
        <v>0</v>
      </c>
      <c r="MG10" s="36">
        <f>Data!MC3</f>
        <v>0</v>
      </c>
      <c r="MH10" s="36">
        <f>Data!MD3</f>
        <v>0</v>
      </c>
      <c r="MI10" s="36">
        <f>Data!ME3</f>
        <v>0</v>
      </c>
      <c r="MJ10" s="36">
        <f>Data!MF3</f>
        <v>0</v>
      </c>
      <c r="MK10" s="36">
        <f>Data!MG3</f>
        <v>0</v>
      </c>
      <c r="ML10" s="36">
        <f>Data!MH3</f>
        <v>0</v>
      </c>
      <c r="MM10" s="36">
        <f>Data!MI3</f>
        <v>0</v>
      </c>
      <c r="MN10" s="36">
        <f>Data!MJ3</f>
        <v>0</v>
      </c>
      <c r="MO10" s="36">
        <f>Data!MK3</f>
        <v>0</v>
      </c>
      <c r="MP10" s="36">
        <f>Data!ML3</f>
        <v>0</v>
      </c>
      <c r="MQ10" s="36">
        <f>Data!MM3</f>
        <v>0</v>
      </c>
      <c r="MR10" s="36">
        <f>Data!MN3</f>
        <v>0</v>
      </c>
      <c r="MS10" s="36">
        <f>Data!MO3</f>
        <v>0</v>
      </c>
      <c r="MT10" s="36">
        <f>Data!MP3</f>
        <v>0</v>
      </c>
      <c r="MU10" s="36">
        <f>Data!MQ3</f>
        <v>0</v>
      </c>
      <c r="MV10" s="36">
        <f>Data!MR3</f>
        <v>0</v>
      </c>
      <c r="MW10" s="36">
        <f>Data!MS3</f>
        <v>0</v>
      </c>
      <c r="MX10" s="36">
        <f>Data!MT3</f>
        <v>0</v>
      </c>
      <c r="MY10" s="36">
        <f>Data!MU3</f>
        <v>0</v>
      </c>
      <c r="MZ10" s="36">
        <f>Data!MV3</f>
        <v>0</v>
      </c>
      <c r="NA10" s="36">
        <f>Data!MW3</f>
        <v>0</v>
      </c>
      <c r="NB10" s="36">
        <f>Data!MX3</f>
        <v>0</v>
      </c>
      <c r="NC10" s="36">
        <f>Data!MY3</f>
        <v>0</v>
      </c>
      <c r="ND10" s="36">
        <f>Data!MZ3</f>
        <v>0</v>
      </c>
      <c r="NE10" s="36">
        <f>Data!NA3</f>
        <v>0</v>
      </c>
      <c r="NF10" s="36">
        <f>Data!NB3</f>
        <v>0</v>
      </c>
      <c r="NG10" s="36">
        <f>Data!NC3</f>
        <v>0</v>
      </c>
      <c r="NH10" s="36">
        <f>Data!ND3</f>
        <v>0</v>
      </c>
      <c r="NI10" s="36">
        <f>Data!NE3</f>
        <v>0</v>
      </c>
      <c r="NJ10" s="36">
        <f>Data!NF3</f>
        <v>0</v>
      </c>
      <c r="NK10" s="36">
        <f>Data!NG3</f>
        <v>0</v>
      </c>
      <c r="NL10" s="36">
        <f>Data!NH3</f>
        <v>0</v>
      </c>
      <c r="NM10" s="36">
        <f>Data!NI3</f>
        <v>0</v>
      </c>
      <c r="NN10" s="36">
        <f>Data!NJ3</f>
        <v>0</v>
      </c>
      <c r="NO10" s="36">
        <f>Data!NK3</f>
        <v>0</v>
      </c>
      <c r="NP10" s="36">
        <f>Data!NL3</f>
        <v>0</v>
      </c>
      <c r="NQ10" s="36">
        <f>Data!NM3</f>
        <v>0</v>
      </c>
      <c r="NR10" s="36">
        <f>Data!NN3</f>
        <v>0</v>
      </c>
      <c r="NS10" s="36">
        <f>Data!NO3</f>
        <v>0</v>
      </c>
      <c r="NT10" s="36">
        <f>Data!NP3</f>
        <v>0</v>
      </c>
      <c r="NU10" s="36">
        <f>Data!NQ3</f>
        <v>0</v>
      </c>
      <c r="NV10" s="36">
        <f>Data!NR3</f>
        <v>0</v>
      </c>
      <c r="NW10" s="36">
        <f>Data!NS3</f>
        <v>0</v>
      </c>
      <c r="NX10" s="36">
        <f>Data!NT3</f>
        <v>0</v>
      </c>
      <c r="NY10" s="36">
        <f>Data!NU3</f>
        <v>0</v>
      </c>
      <c r="NZ10" s="36">
        <f>Data!NV3</f>
        <v>0</v>
      </c>
      <c r="OA10" s="36">
        <f>Data!NW3</f>
        <v>0</v>
      </c>
      <c r="OB10" s="36">
        <f>Data!NX3</f>
        <v>0</v>
      </c>
      <c r="OC10" s="36">
        <f>Data!NY3</f>
        <v>0</v>
      </c>
      <c r="OD10" s="36">
        <f>Data!NZ3</f>
        <v>0</v>
      </c>
      <c r="OE10" s="36">
        <f>Data!OA3</f>
        <v>0</v>
      </c>
      <c r="OF10" s="36">
        <f>Data!OB3</f>
        <v>0</v>
      </c>
      <c r="OG10" s="36">
        <f>Data!OC3</f>
        <v>0</v>
      </c>
      <c r="OH10" s="36">
        <f>Data!OD3</f>
        <v>0</v>
      </c>
      <c r="OI10" s="36">
        <f>Data!OE3</f>
        <v>0</v>
      </c>
      <c r="OJ10" s="36">
        <f>Data!OF3</f>
        <v>0</v>
      </c>
      <c r="OK10" s="36">
        <f>Data!OG3</f>
        <v>0</v>
      </c>
      <c r="OL10" s="36">
        <f>Data!OH3</f>
        <v>0</v>
      </c>
      <c r="OM10" s="36">
        <f>Data!OI3</f>
        <v>0</v>
      </c>
      <c r="ON10" s="36">
        <f>Data!OJ3</f>
        <v>0</v>
      </c>
      <c r="OO10" s="36">
        <f>Data!OK3</f>
        <v>0</v>
      </c>
      <c r="OP10" s="36">
        <f>Data!OL3</f>
        <v>0</v>
      </c>
      <c r="OQ10" s="36">
        <f>Data!OM3</f>
        <v>0</v>
      </c>
      <c r="OR10" s="36">
        <f>Data!ON3</f>
        <v>0</v>
      </c>
      <c r="OS10" s="36">
        <f>Data!OO3</f>
        <v>0</v>
      </c>
      <c r="OT10" s="36">
        <f>Data!OP3</f>
        <v>0</v>
      </c>
      <c r="OU10" s="36">
        <f>Data!OQ3</f>
        <v>0</v>
      </c>
      <c r="OV10" s="36">
        <f>Data!OR3</f>
        <v>0</v>
      </c>
      <c r="OW10" s="36">
        <f>Data!OS3</f>
        <v>0</v>
      </c>
      <c r="OX10" s="36">
        <f>Data!OT3</f>
        <v>0</v>
      </c>
      <c r="OY10" s="36">
        <f>Data!OU3</f>
        <v>0</v>
      </c>
      <c r="OZ10" s="36">
        <f>Data!OV3</f>
        <v>0</v>
      </c>
      <c r="PA10" s="36">
        <f>Data!OW3</f>
        <v>0</v>
      </c>
      <c r="PB10" s="36">
        <f>Data!OX3</f>
        <v>0</v>
      </c>
      <c r="PC10" s="36">
        <f>Data!OY3</f>
        <v>0</v>
      </c>
      <c r="PD10" s="36">
        <f>Data!OZ3</f>
        <v>0</v>
      </c>
      <c r="PE10" s="36">
        <f>Data!PA3</f>
        <v>0</v>
      </c>
      <c r="PF10" s="36">
        <f>Data!PB3</f>
        <v>0</v>
      </c>
      <c r="PG10" s="36">
        <f>Data!PC3</f>
        <v>0</v>
      </c>
      <c r="PH10" s="36">
        <f>Data!PD3</f>
        <v>0</v>
      </c>
      <c r="PI10" s="36">
        <f>Data!PE3</f>
        <v>0</v>
      </c>
      <c r="PJ10" s="36">
        <f>Data!PF3</f>
        <v>0</v>
      </c>
      <c r="PK10" s="36">
        <f>Data!PG3</f>
        <v>0</v>
      </c>
      <c r="PL10" s="36">
        <f>Data!PH3</f>
        <v>0</v>
      </c>
      <c r="PM10" s="36">
        <f>Data!PI3</f>
        <v>0</v>
      </c>
      <c r="PN10" s="36">
        <f>Data!PJ3</f>
        <v>0</v>
      </c>
      <c r="PO10" s="36">
        <f>Data!PK3</f>
        <v>0</v>
      </c>
      <c r="PP10" s="36">
        <f>Data!PL3</f>
        <v>0</v>
      </c>
      <c r="PQ10" s="36">
        <f>Data!PM3</f>
        <v>0</v>
      </c>
      <c r="PR10" s="36">
        <f>Data!PN3</f>
        <v>0</v>
      </c>
      <c r="PS10" s="36">
        <f>Data!PO3</f>
        <v>0</v>
      </c>
      <c r="PT10" s="36">
        <f>Data!PP3</f>
        <v>0</v>
      </c>
      <c r="PU10" s="36">
        <f>Data!PQ3</f>
        <v>0</v>
      </c>
      <c r="PV10" s="36">
        <f>Data!PR3</f>
        <v>0</v>
      </c>
      <c r="PW10" s="36">
        <f>Data!PS3</f>
        <v>0</v>
      </c>
      <c r="PX10" s="36">
        <f>Data!PT3</f>
        <v>0</v>
      </c>
      <c r="PY10" s="36">
        <f>Data!PU3</f>
        <v>0</v>
      </c>
      <c r="PZ10" s="36">
        <f>Data!PV3</f>
        <v>0</v>
      </c>
      <c r="QA10" s="36">
        <f>Data!PW3</f>
        <v>0</v>
      </c>
      <c r="QB10" s="36">
        <f>Data!PX3</f>
        <v>0</v>
      </c>
      <c r="QC10" s="36">
        <f>Data!PY3</f>
        <v>0</v>
      </c>
      <c r="QD10" s="36">
        <f>Data!PZ3</f>
        <v>0</v>
      </c>
      <c r="QE10" s="36">
        <f>Data!QA3</f>
        <v>0</v>
      </c>
      <c r="QF10" s="36">
        <f>Data!QB3</f>
        <v>0</v>
      </c>
      <c r="QG10" s="36">
        <f>Data!QC3</f>
        <v>0</v>
      </c>
      <c r="QH10" s="36">
        <f>Data!QD3</f>
        <v>0</v>
      </c>
      <c r="QI10" s="36">
        <f>Data!QE3</f>
        <v>0</v>
      </c>
      <c r="QJ10" s="36">
        <f>Data!QF3</f>
        <v>0</v>
      </c>
      <c r="QK10" s="36">
        <f>Data!QG3</f>
        <v>0</v>
      </c>
      <c r="QL10" s="36">
        <f>Data!QH3</f>
        <v>0</v>
      </c>
      <c r="QM10" s="36">
        <f>Data!QI3</f>
        <v>0</v>
      </c>
      <c r="QN10" s="36">
        <f>Data!QJ3</f>
        <v>0</v>
      </c>
      <c r="QO10" s="36">
        <f>Data!QK3</f>
        <v>0</v>
      </c>
      <c r="QP10" s="36">
        <f>Data!QL3</f>
        <v>0</v>
      </c>
      <c r="QQ10" s="36">
        <f>Data!QM3</f>
        <v>0</v>
      </c>
      <c r="QR10" s="36">
        <f>Data!QN3</f>
        <v>0</v>
      </c>
      <c r="QS10" s="36">
        <f>Data!QO3</f>
        <v>0</v>
      </c>
      <c r="QT10" s="36">
        <f>Data!QP3</f>
        <v>0</v>
      </c>
      <c r="QU10" s="36">
        <f>Data!QQ3</f>
        <v>0</v>
      </c>
      <c r="QV10" s="36">
        <f>Data!QR3</f>
        <v>0</v>
      </c>
      <c r="QW10" s="36">
        <f>Data!QS3</f>
        <v>0</v>
      </c>
      <c r="QX10" s="36">
        <f>Data!QT3</f>
        <v>0</v>
      </c>
      <c r="QY10" s="36">
        <f>Data!QU3</f>
        <v>0</v>
      </c>
      <c r="QZ10" s="36">
        <f>Data!QV3</f>
        <v>0</v>
      </c>
      <c r="RA10" s="36">
        <f>Data!QW3</f>
        <v>0</v>
      </c>
      <c r="RB10" s="36">
        <f>Data!QX3</f>
        <v>0</v>
      </c>
      <c r="RC10" s="36">
        <f>Data!QY3</f>
        <v>0</v>
      </c>
      <c r="RD10" s="36">
        <f>Data!QZ3</f>
        <v>0</v>
      </c>
      <c r="RE10" s="36">
        <f>Data!RA3</f>
        <v>0</v>
      </c>
      <c r="RF10" s="36">
        <f>Data!RB3</f>
        <v>0</v>
      </c>
      <c r="RG10" s="36">
        <f>Data!RC3</f>
        <v>0</v>
      </c>
      <c r="RH10" s="36">
        <f>Data!RD3</f>
        <v>0</v>
      </c>
      <c r="RI10" s="36">
        <f>Data!RE3</f>
        <v>0</v>
      </c>
      <c r="RJ10" s="36">
        <f>Data!RF3</f>
        <v>0</v>
      </c>
      <c r="RK10" s="36">
        <f>Data!RG3</f>
        <v>0</v>
      </c>
      <c r="RL10" s="36">
        <f>Data!RH3</f>
        <v>0</v>
      </c>
      <c r="RM10" s="36">
        <f>Data!RI3</f>
        <v>0</v>
      </c>
      <c r="RN10" s="36">
        <f>Data!RJ3</f>
        <v>0</v>
      </c>
      <c r="RO10" s="36">
        <f>Data!RK3</f>
        <v>0</v>
      </c>
      <c r="RP10" s="36">
        <f>Data!RL3</f>
        <v>0</v>
      </c>
      <c r="RQ10" s="36">
        <f>Data!RM3</f>
        <v>0</v>
      </c>
      <c r="RR10" s="36">
        <f>Data!RN3</f>
        <v>0</v>
      </c>
      <c r="RS10" s="36">
        <f>Data!RO3</f>
        <v>0</v>
      </c>
      <c r="RT10" s="36">
        <f>Data!RP3</f>
        <v>0</v>
      </c>
      <c r="RU10" s="36">
        <f>Data!RQ3</f>
        <v>0</v>
      </c>
      <c r="RV10" s="36">
        <f>Data!RR3</f>
        <v>0</v>
      </c>
      <c r="RW10" s="36">
        <f>Data!RS3</f>
        <v>0</v>
      </c>
      <c r="RX10" s="36">
        <f>Data!RT3</f>
        <v>0</v>
      </c>
      <c r="RY10" s="36">
        <f>Data!RU3</f>
        <v>0</v>
      </c>
      <c r="RZ10" s="36">
        <f>Data!RV3</f>
        <v>0</v>
      </c>
      <c r="SA10" s="36">
        <f>Data!RW3</f>
        <v>0</v>
      </c>
      <c r="SB10" s="36">
        <f>Data!RX3</f>
        <v>0</v>
      </c>
      <c r="SC10" s="36">
        <f>Data!RY3</f>
        <v>0</v>
      </c>
      <c r="SD10" s="36">
        <f>Data!RZ3</f>
        <v>0</v>
      </c>
      <c r="SE10" s="36">
        <f>Data!SA3</f>
        <v>0</v>
      </c>
      <c r="SF10" s="36">
        <f>Data!SB3</f>
        <v>0</v>
      </c>
      <c r="SG10" s="36">
        <f>Data!SC3</f>
        <v>0</v>
      </c>
      <c r="SH10" s="36">
        <f>Data!SD3</f>
        <v>0</v>
      </c>
      <c r="SI10" s="36">
        <f>Data!SE3</f>
        <v>0</v>
      </c>
      <c r="SJ10" s="36">
        <f>Data!SF3</f>
        <v>0</v>
      </c>
      <c r="SK10" s="36">
        <f>Data!SG3</f>
        <v>0</v>
      </c>
    </row>
    <row r="11" spans="1:505" ht="15.75">
      <c r="A11" s="40" t="s">
        <v>97</v>
      </c>
      <c r="B11" s="40">
        <f>'分析用质控图-初始阶段'!B30</f>
        <v>9.3377741250127155E-2</v>
      </c>
      <c r="C11" s="40">
        <f>AVERAGE(H11:BJ11)</f>
        <v>0.32345636363636376</v>
      </c>
      <c r="D11" s="40">
        <f>C11+3*B11</f>
        <v>0.60358958738674517</v>
      </c>
      <c r="E11" s="40">
        <f>C11+2*B11</f>
        <v>0.51021184613661807</v>
      </c>
      <c r="F11" s="40">
        <f>C11-2*B11</f>
        <v>0.13670088113610945</v>
      </c>
      <c r="G11" s="40">
        <f>C11-3*B11</f>
        <v>4.3323139885982298E-2</v>
      </c>
      <c r="H11" s="40">
        <f>Data!D6</f>
        <v>0.43490000000000001</v>
      </c>
      <c r="I11" s="40">
        <f>Data!E6</f>
        <v>0.39179999999999998</v>
      </c>
      <c r="J11" s="40">
        <f>Data!F6</f>
        <v>0.39789999999999998</v>
      </c>
      <c r="K11" s="40">
        <f>Data!G6</f>
        <v>0.39229999999999998</v>
      </c>
      <c r="L11" s="40">
        <f>Data!H6</f>
        <v>0.3357</v>
      </c>
      <c r="M11" s="40">
        <f>Data!I6</f>
        <v>0.42420000000000002</v>
      </c>
      <c r="N11" s="40">
        <f>Data!J6</f>
        <v>0.37419999999999998</v>
      </c>
      <c r="O11" s="40">
        <f>Data!K6</f>
        <v>0.38080000000000003</v>
      </c>
      <c r="P11" s="40">
        <f>Data!L6</f>
        <v>0.42830000000000001</v>
      </c>
      <c r="Q11" s="40">
        <f>Data!M6</f>
        <v>0.36530000000000001</v>
      </c>
      <c r="R11" s="40">
        <f>Data!N6</f>
        <v>0.3987</v>
      </c>
      <c r="S11" s="40">
        <f>Data!O6</f>
        <v>0.34910000000000002</v>
      </c>
      <c r="T11" s="40">
        <f>Data!P6</f>
        <v>0.33700000000000002</v>
      </c>
      <c r="U11" s="40">
        <f>Data!Q6</f>
        <v>0.36209999999999998</v>
      </c>
      <c r="V11" s="40">
        <f>Data!R6</f>
        <v>0.19189999999999999</v>
      </c>
      <c r="W11" s="40">
        <f>Data!S6</f>
        <v>0.375</v>
      </c>
      <c r="X11" s="40">
        <f>Data!T6</f>
        <v>0.22470000000000001</v>
      </c>
      <c r="Y11" s="40">
        <f>Data!U6</f>
        <v>0.19400000000000001</v>
      </c>
      <c r="Z11" s="40">
        <f>Data!V6</f>
        <v>0.1893</v>
      </c>
      <c r="AA11" s="40">
        <f>Data!W6</f>
        <v>0.21</v>
      </c>
      <c r="AB11" s="40">
        <f>Data!X6</f>
        <v>0.23180000000000001</v>
      </c>
      <c r="AC11" s="40">
        <f>Data!Y6</f>
        <v>0.43980000000000002</v>
      </c>
      <c r="AD11" s="40">
        <f>Data!Z6</f>
        <v>0.16070000000000001</v>
      </c>
      <c r="AE11" s="40">
        <f>Data!AA6</f>
        <v>0.3518</v>
      </c>
      <c r="AF11" s="40">
        <f>Data!AB6</f>
        <v>0.3332</v>
      </c>
      <c r="AG11" s="40">
        <f>Data!AC6</f>
        <v>0.22209999999999999</v>
      </c>
      <c r="AH11" s="40">
        <f>Data!AD6</f>
        <v>0.22070000000000001</v>
      </c>
      <c r="AI11" s="40">
        <f>Data!AE6</f>
        <v>0.27360000000000001</v>
      </c>
      <c r="AJ11" s="40">
        <f>Data!AF6</f>
        <v>0.18940000000000001</v>
      </c>
      <c r="AK11" s="40">
        <f>Data!AG6</f>
        <v>0.26960000000000001</v>
      </c>
      <c r="AL11" s="40">
        <f>Data!AH6</f>
        <v>0.23680000000000001</v>
      </c>
      <c r="AM11" s="40">
        <f>Data!AI6</f>
        <v>0.28060000000000002</v>
      </c>
      <c r="AN11" s="40">
        <f>Data!AJ6</f>
        <v>0.21479999999999999</v>
      </c>
      <c r="AO11" s="40">
        <f>Data!AK6</f>
        <v>0.35060000000000002</v>
      </c>
      <c r="AP11" s="40">
        <f>Data!AL6</f>
        <v>0.23080000000000001</v>
      </c>
      <c r="AQ11" s="40">
        <f>Data!AM6</f>
        <v>0.33660000000000001</v>
      </c>
      <c r="AR11" s="40">
        <f>Data!AN6</f>
        <v>0.43559999999999999</v>
      </c>
      <c r="AS11" s="40">
        <f>Data!AO6</f>
        <v>0.41439999999999999</v>
      </c>
      <c r="AT11" s="40">
        <f>Data!AP6</f>
        <v>0.43219999999999997</v>
      </c>
      <c r="AU11" s="40">
        <f>Data!AQ6</f>
        <v>0.3579</v>
      </c>
      <c r="AV11" s="40">
        <f>Data!AR6</f>
        <v>0.44700000000000001</v>
      </c>
      <c r="AW11" s="40">
        <f>Data!AS6</f>
        <v>0.20050000000000001</v>
      </c>
      <c r="AX11" s="40">
        <f>Data!AT6</f>
        <v>0.32929999999999998</v>
      </c>
      <c r="AY11" s="40">
        <f>Data!AU6</f>
        <v>0.40699999999999997</v>
      </c>
      <c r="AZ11" s="40">
        <f>Data!AV6</f>
        <v>0.41020000000000001</v>
      </c>
      <c r="BA11" s="40">
        <f>Data!AW6</f>
        <v>0.20899999999999999</v>
      </c>
      <c r="BB11" s="40">
        <f>Data!AX6</f>
        <v>0.2099</v>
      </c>
      <c r="BC11" s="40">
        <f>Data!AY6</f>
        <v>0.45660000000000001</v>
      </c>
      <c r="BD11" s="40">
        <f>Data!AZ6</f>
        <v>0.35880000000000001</v>
      </c>
      <c r="BE11" s="40">
        <f>Data!BA6</f>
        <v>0.1996</v>
      </c>
      <c r="BF11" s="40">
        <f>Data!BB6</f>
        <v>0.26850000000000002</v>
      </c>
      <c r="BG11" s="40">
        <f>Data!BC6</f>
        <v>0.52810000000000001</v>
      </c>
      <c r="BH11" s="40">
        <f>Data!BD6</f>
        <v>0.26619999999999999</v>
      </c>
      <c r="BI11" s="40">
        <f>Data!BE6</f>
        <v>0.40820000000000001</v>
      </c>
      <c r="BJ11" s="40">
        <f>Data!BF6</f>
        <v>0.35099999999999998</v>
      </c>
      <c r="BK11" s="40">
        <f>Data!BG6</f>
        <v>0.46650000000000003</v>
      </c>
      <c r="BL11" s="40">
        <f>Data!BH6</f>
        <v>0.17319999999999999</v>
      </c>
      <c r="BM11" s="40">
        <f>Data!BI6</f>
        <v>0.37180000000000002</v>
      </c>
      <c r="BN11" s="40">
        <f>Data!BJ6</f>
        <v>0.29199999999999998</v>
      </c>
      <c r="BO11" s="40">
        <f>Data!BK6</f>
        <v>0.49059999999999998</v>
      </c>
      <c r="BP11" s="40">
        <f>Data!BL6</f>
        <v>0.32669999999999999</v>
      </c>
      <c r="BQ11" s="40">
        <f>Data!BM6</f>
        <v>0.18790000000000001</v>
      </c>
      <c r="BR11" s="40">
        <f>Data!BN6</f>
        <v>0.26469999999999999</v>
      </c>
      <c r="BS11" s="40">
        <f>Data!BO6</f>
        <v>0.35399999999999998</v>
      </c>
      <c r="BT11" s="40">
        <f>Data!BP6</f>
        <v>0.30840000000000001</v>
      </c>
      <c r="BU11" s="40">
        <f>Data!BQ6</f>
        <v>0.436</v>
      </c>
      <c r="BV11" s="40">
        <f>Data!BR6</f>
        <v>0.2641</v>
      </c>
      <c r="BW11" s="40">
        <f>Data!BS6</f>
        <v>0.27110000000000001</v>
      </c>
      <c r="BX11" s="40">
        <f>Data!BT6</f>
        <v>0.19089999999999999</v>
      </c>
      <c r="BY11" s="40">
        <f>Data!BU6</f>
        <v>0.15229999999999999</v>
      </c>
      <c r="BZ11" s="40">
        <f>Data!BV6</f>
        <v>0.1457</v>
      </c>
      <c r="CA11" s="40">
        <f>Data!BW6</f>
        <v>0.25319999999999998</v>
      </c>
      <c r="CB11" s="40">
        <f>Data!BX6</f>
        <v>0.23910000000000001</v>
      </c>
      <c r="CC11" s="40">
        <f>Data!BY6</f>
        <v>0.33250000000000002</v>
      </c>
      <c r="CD11" s="40">
        <f>Data!BZ6</f>
        <v>0.22700000000000001</v>
      </c>
      <c r="CE11" s="40">
        <f>Data!CA6</f>
        <v>9.5899999999999999E-2</v>
      </c>
      <c r="CF11" s="40">
        <f>Data!CB6</f>
        <v>0.23849999999999999</v>
      </c>
      <c r="CG11" s="40">
        <f>Data!CC6</f>
        <v>0.26269999999999999</v>
      </c>
      <c r="CH11" s="40">
        <f>Data!CD6</f>
        <v>0.27539999999999998</v>
      </c>
      <c r="CI11" s="40">
        <f>Data!CE6</f>
        <v>0.34560000000000002</v>
      </c>
      <c r="CJ11" s="40">
        <f>Data!CF6</f>
        <v>0.1487</v>
      </c>
      <c r="CK11" s="40">
        <f>Data!CG6</f>
        <v>0.37159999999999999</v>
      </c>
      <c r="CL11" s="40">
        <f>Data!CH6</f>
        <v>0.16170000000000001</v>
      </c>
      <c r="CM11" s="40">
        <f>Data!CI6</f>
        <v>6.8099999999999994E-2</v>
      </c>
      <c r="CN11" s="40">
        <f>Data!CJ6</f>
        <v>6.3200000000000006E-2</v>
      </c>
      <c r="CO11" s="40">
        <f>Data!CK6</f>
        <v>0.17150000000000001</v>
      </c>
      <c r="CP11" s="40">
        <f>Data!CL6</f>
        <v>9.5100000000000004E-2</v>
      </c>
      <c r="CQ11" s="40">
        <f>Data!CM6</f>
        <v>0.2374</v>
      </c>
      <c r="CR11" s="40">
        <f>Data!CN6</f>
        <v>0.11210000000000001</v>
      </c>
      <c r="CS11" s="40">
        <f>Data!CO6</f>
        <v>9.8699999999999996E-2</v>
      </c>
      <c r="CT11" s="40">
        <f>Data!CP6</f>
        <v>9.8100000000000007E-2</v>
      </c>
      <c r="CU11" s="40">
        <f>Data!CQ6</f>
        <v>0.2432</v>
      </c>
      <c r="CV11" s="40">
        <f>Data!CR6</f>
        <v>0.13039999999999999</v>
      </c>
      <c r="CW11" s="40">
        <f>Data!CS6</f>
        <v>0.1221</v>
      </c>
      <c r="CX11" s="40">
        <f>Data!CT6</f>
        <v>9.8500000000000004E-2</v>
      </c>
      <c r="CY11" s="40">
        <f>Data!CU6</f>
        <v>0</v>
      </c>
      <c r="CZ11" s="40">
        <f>Data!CV6</f>
        <v>0</v>
      </c>
      <c r="DA11" s="40">
        <f>Data!CW6</f>
        <v>0</v>
      </c>
      <c r="DB11" s="40">
        <f>Data!CX6</f>
        <v>0</v>
      </c>
      <c r="DC11" s="40">
        <f>Data!CY6</f>
        <v>0</v>
      </c>
      <c r="DD11" s="40">
        <f>Data!CZ6</f>
        <v>0</v>
      </c>
      <c r="DE11" s="40">
        <f>Data!DA6</f>
        <v>0</v>
      </c>
      <c r="DF11" s="40">
        <f>Data!DB6</f>
        <v>0</v>
      </c>
      <c r="DG11" s="40">
        <f>Data!DC6</f>
        <v>0</v>
      </c>
      <c r="DH11" s="40">
        <f>Data!DD6</f>
        <v>0</v>
      </c>
      <c r="DI11" s="40">
        <f>Data!DE6</f>
        <v>0</v>
      </c>
      <c r="DJ11" s="40">
        <f>Data!DF6</f>
        <v>0</v>
      </c>
      <c r="DK11" s="40">
        <f>Data!DG6</f>
        <v>0</v>
      </c>
      <c r="DL11" s="40">
        <f>Data!DH6</f>
        <v>0</v>
      </c>
      <c r="DM11" s="40">
        <f>Data!DI6</f>
        <v>0</v>
      </c>
      <c r="DN11" s="40">
        <f>Data!DJ6</f>
        <v>0</v>
      </c>
      <c r="DO11" s="40">
        <f>Data!DK6</f>
        <v>0</v>
      </c>
      <c r="DP11" s="40">
        <f>Data!DL6</f>
        <v>0</v>
      </c>
      <c r="DQ11" s="40">
        <f>Data!DM6</f>
        <v>0</v>
      </c>
      <c r="DR11" s="40">
        <f>Data!DN6</f>
        <v>0</v>
      </c>
      <c r="DS11" s="40">
        <f>Data!DO6</f>
        <v>0</v>
      </c>
      <c r="DT11" s="40">
        <f>Data!DP6</f>
        <v>0</v>
      </c>
      <c r="DU11" s="40">
        <f>Data!DQ6</f>
        <v>0</v>
      </c>
      <c r="DV11" s="40">
        <f>Data!DR6</f>
        <v>0</v>
      </c>
      <c r="DW11" s="40">
        <f>Data!DS6</f>
        <v>0</v>
      </c>
      <c r="DX11" s="40">
        <f>Data!DT6</f>
        <v>0</v>
      </c>
      <c r="DY11" s="40">
        <f>Data!DU6</f>
        <v>0</v>
      </c>
      <c r="DZ11" s="40">
        <f>Data!DV6</f>
        <v>0</v>
      </c>
      <c r="EA11" s="40">
        <f>Data!DW6</f>
        <v>0</v>
      </c>
      <c r="EB11" s="40">
        <f>Data!DX6</f>
        <v>0</v>
      </c>
      <c r="EC11" s="40">
        <f>Data!DY6</f>
        <v>0</v>
      </c>
      <c r="ED11" s="40">
        <f>Data!DZ6</f>
        <v>0</v>
      </c>
      <c r="EE11" s="40">
        <f>Data!EA6</f>
        <v>0</v>
      </c>
      <c r="EF11" s="40">
        <f>Data!EB6</f>
        <v>0</v>
      </c>
      <c r="EG11" s="40">
        <f>Data!EC6</f>
        <v>0</v>
      </c>
      <c r="EH11" s="40">
        <f>Data!ED6</f>
        <v>0</v>
      </c>
      <c r="EI11" s="40">
        <f>Data!EE6</f>
        <v>0</v>
      </c>
      <c r="EJ11" s="40">
        <f>Data!EF6</f>
        <v>0</v>
      </c>
      <c r="EK11" s="40">
        <f>Data!EG6</f>
        <v>0</v>
      </c>
      <c r="EL11" s="40">
        <f>Data!EH6</f>
        <v>0</v>
      </c>
      <c r="EM11" s="40">
        <f>Data!EI6</f>
        <v>0</v>
      </c>
      <c r="EN11" s="40">
        <f>Data!EJ6</f>
        <v>0</v>
      </c>
      <c r="EO11" s="40">
        <f>Data!EK6</f>
        <v>0</v>
      </c>
      <c r="EP11" s="40">
        <f>Data!EL6</f>
        <v>0</v>
      </c>
      <c r="EQ11" s="40">
        <f>Data!EM6</f>
        <v>0</v>
      </c>
      <c r="ER11" s="40">
        <f>Data!EN6</f>
        <v>0</v>
      </c>
      <c r="ES11" s="40">
        <f>Data!EO6</f>
        <v>0</v>
      </c>
      <c r="ET11" s="40">
        <f>Data!EP6</f>
        <v>0</v>
      </c>
      <c r="EU11" s="40">
        <f>Data!EQ6</f>
        <v>0</v>
      </c>
      <c r="EV11" s="40">
        <f>Data!ER6</f>
        <v>0</v>
      </c>
      <c r="EW11" s="40">
        <f>Data!ES6</f>
        <v>0</v>
      </c>
      <c r="EX11" s="40">
        <f>Data!ET6</f>
        <v>0</v>
      </c>
      <c r="EY11" s="40">
        <f>Data!EU6</f>
        <v>0</v>
      </c>
      <c r="EZ11" s="40">
        <f>Data!EV6</f>
        <v>0</v>
      </c>
      <c r="FA11" s="40">
        <f>Data!EW6</f>
        <v>0</v>
      </c>
      <c r="FB11" s="40">
        <f>Data!EX6</f>
        <v>0</v>
      </c>
      <c r="FC11" s="40">
        <f>Data!EY6</f>
        <v>0</v>
      </c>
      <c r="FD11" s="40">
        <f>Data!EZ6</f>
        <v>0</v>
      </c>
      <c r="FE11" s="40">
        <f>Data!FA6</f>
        <v>0</v>
      </c>
      <c r="FF11" s="40">
        <f>Data!FB6</f>
        <v>0</v>
      </c>
      <c r="FG11" s="40">
        <f>Data!FC6</f>
        <v>0</v>
      </c>
      <c r="FH11" s="40">
        <f>Data!FD6</f>
        <v>0</v>
      </c>
      <c r="FI11" s="40">
        <f>Data!FE6</f>
        <v>0</v>
      </c>
      <c r="FJ11" s="40">
        <f>Data!FF6</f>
        <v>0</v>
      </c>
      <c r="FK11" s="40">
        <f>Data!FG6</f>
        <v>0</v>
      </c>
      <c r="FL11" s="40">
        <f>Data!FH6</f>
        <v>0</v>
      </c>
      <c r="FM11" s="40">
        <f>Data!FI6</f>
        <v>0</v>
      </c>
      <c r="FN11" s="40">
        <f>Data!FJ6</f>
        <v>0</v>
      </c>
      <c r="FO11" s="40">
        <f>Data!FK6</f>
        <v>0</v>
      </c>
      <c r="FP11" s="40">
        <f>Data!FL6</f>
        <v>0</v>
      </c>
      <c r="FQ11" s="40">
        <f>Data!FM6</f>
        <v>0</v>
      </c>
      <c r="FR11" s="40">
        <f>Data!FN6</f>
        <v>0</v>
      </c>
      <c r="FS11" s="40">
        <f>Data!FO6</f>
        <v>0</v>
      </c>
      <c r="FT11" s="40">
        <f>Data!FP6</f>
        <v>0</v>
      </c>
      <c r="FU11" s="40">
        <f>Data!FQ6</f>
        <v>0</v>
      </c>
      <c r="FV11" s="40">
        <f>Data!FR6</f>
        <v>0</v>
      </c>
      <c r="FW11" s="40">
        <f>Data!FS6</f>
        <v>0</v>
      </c>
      <c r="FX11" s="40">
        <f>Data!FT6</f>
        <v>0</v>
      </c>
      <c r="FY11" s="40">
        <f>Data!FU6</f>
        <v>0</v>
      </c>
      <c r="FZ11" s="40">
        <f>Data!FV6</f>
        <v>0</v>
      </c>
      <c r="GA11" s="40">
        <f>Data!FW6</f>
        <v>0</v>
      </c>
      <c r="GB11" s="40">
        <f>Data!FX6</f>
        <v>0</v>
      </c>
      <c r="GC11" s="40">
        <f>Data!FY6</f>
        <v>0</v>
      </c>
      <c r="GD11" s="40">
        <f>Data!FZ6</f>
        <v>0</v>
      </c>
      <c r="GE11" s="40">
        <f>Data!GA6</f>
        <v>0</v>
      </c>
      <c r="GF11" s="40">
        <f>Data!GB6</f>
        <v>0</v>
      </c>
      <c r="GG11" s="40">
        <f>Data!GC6</f>
        <v>0</v>
      </c>
      <c r="GH11" s="40">
        <f>Data!GD6</f>
        <v>0</v>
      </c>
      <c r="GI11" s="40">
        <f>Data!GE6</f>
        <v>0</v>
      </c>
      <c r="GJ11" s="40">
        <f>Data!GF6</f>
        <v>0</v>
      </c>
      <c r="GK11" s="40">
        <f>Data!GG6</f>
        <v>0</v>
      </c>
      <c r="GL11" s="40">
        <f>Data!GH6</f>
        <v>0</v>
      </c>
      <c r="GM11" s="40">
        <f>Data!GI6</f>
        <v>0</v>
      </c>
      <c r="GN11" s="40">
        <f>Data!GJ6</f>
        <v>0</v>
      </c>
      <c r="GO11" s="40">
        <f>Data!GK6</f>
        <v>0</v>
      </c>
      <c r="GP11" s="40">
        <f>Data!GL6</f>
        <v>0</v>
      </c>
      <c r="GQ11" s="40">
        <f>Data!GM6</f>
        <v>0</v>
      </c>
      <c r="GR11" s="40">
        <f>Data!GN6</f>
        <v>0</v>
      </c>
      <c r="GS11" s="40">
        <f>Data!GO6</f>
        <v>0</v>
      </c>
      <c r="GT11" s="40">
        <f>Data!GP6</f>
        <v>0</v>
      </c>
      <c r="GU11" s="40">
        <f>Data!GQ6</f>
        <v>0</v>
      </c>
      <c r="GV11" s="40">
        <f>Data!GR6</f>
        <v>0</v>
      </c>
      <c r="GW11" s="40">
        <f>Data!GS6</f>
        <v>0</v>
      </c>
      <c r="GX11" s="40">
        <f>Data!GT6</f>
        <v>0</v>
      </c>
      <c r="GY11" s="40">
        <f>Data!GU6</f>
        <v>0</v>
      </c>
      <c r="GZ11" s="40">
        <f>Data!GV6</f>
        <v>0</v>
      </c>
      <c r="HA11" s="40">
        <f>Data!GW6</f>
        <v>0</v>
      </c>
      <c r="HB11" s="40">
        <f>Data!GX6</f>
        <v>0</v>
      </c>
      <c r="HC11" s="40">
        <f>Data!GY6</f>
        <v>0</v>
      </c>
      <c r="HD11" s="40">
        <f>Data!GZ6</f>
        <v>0</v>
      </c>
      <c r="HE11" s="40">
        <f>Data!HA6</f>
        <v>0</v>
      </c>
      <c r="HF11" s="40">
        <f>Data!HB6</f>
        <v>0</v>
      </c>
      <c r="HG11" s="40">
        <f>Data!HC6</f>
        <v>0</v>
      </c>
      <c r="HH11" s="40">
        <f>Data!HD6</f>
        <v>0</v>
      </c>
      <c r="HI11" s="40">
        <f>Data!HE6</f>
        <v>0</v>
      </c>
      <c r="HJ11" s="40">
        <f>Data!HF6</f>
        <v>0</v>
      </c>
      <c r="HK11" s="40">
        <f>Data!HG6</f>
        <v>0</v>
      </c>
      <c r="HL11" s="40">
        <f>Data!HH6</f>
        <v>0</v>
      </c>
      <c r="HM11" s="40">
        <f>Data!HI6</f>
        <v>0</v>
      </c>
      <c r="HN11" s="40">
        <f>Data!HJ6</f>
        <v>0</v>
      </c>
      <c r="HO11" s="40">
        <f>Data!HK6</f>
        <v>0</v>
      </c>
      <c r="HP11" s="40">
        <f>Data!HL6</f>
        <v>0</v>
      </c>
      <c r="HQ11" s="40">
        <f>Data!HM6</f>
        <v>0</v>
      </c>
      <c r="HR11" s="40">
        <f>Data!HN6</f>
        <v>0</v>
      </c>
      <c r="HS11" s="40">
        <f>Data!HO6</f>
        <v>0</v>
      </c>
      <c r="HT11" s="40">
        <f>Data!HP6</f>
        <v>0</v>
      </c>
      <c r="HU11" s="40">
        <f>Data!HQ6</f>
        <v>0</v>
      </c>
      <c r="HV11" s="40">
        <f>Data!HR6</f>
        <v>0</v>
      </c>
      <c r="HW11" s="40">
        <f>Data!HS6</f>
        <v>0</v>
      </c>
      <c r="HX11" s="40">
        <f>Data!HT6</f>
        <v>0</v>
      </c>
      <c r="HY11" s="40">
        <f>Data!HU6</f>
        <v>0</v>
      </c>
      <c r="HZ11" s="40">
        <f>Data!HV6</f>
        <v>0</v>
      </c>
      <c r="IA11" s="40">
        <f>Data!HW6</f>
        <v>0</v>
      </c>
      <c r="IB11" s="40">
        <f>Data!HX6</f>
        <v>0</v>
      </c>
      <c r="IC11" s="40">
        <f>Data!HY6</f>
        <v>0</v>
      </c>
      <c r="ID11" s="40">
        <f>Data!HZ6</f>
        <v>0</v>
      </c>
      <c r="IE11" s="40">
        <f>Data!IA6</f>
        <v>0</v>
      </c>
      <c r="IF11" s="40">
        <f>Data!IB6</f>
        <v>0</v>
      </c>
      <c r="IG11" s="40">
        <f>Data!IC6</f>
        <v>0</v>
      </c>
      <c r="IH11" s="40">
        <f>Data!ID6</f>
        <v>0</v>
      </c>
      <c r="II11" s="40">
        <f>Data!IE6</f>
        <v>0</v>
      </c>
      <c r="IJ11" s="40">
        <f>Data!IF6</f>
        <v>0</v>
      </c>
      <c r="IK11" s="40">
        <f>Data!IG6</f>
        <v>0</v>
      </c>
      <c r="IL11" s="40">
        <f>Data!IH6</f>
        <v>0</v>
      </c>
      <c r="IM11" s="40">
        <f>Data!II6</f>
        <v>0</v>
      </c>
      <c r="IN11" s="40">
        <f>Data!IJ6</f>
        <v>0</v>
      </c>
      <c r="IO11" s="40">
        <f>Data!IK6</f>
        <v>0</v>
      </c>
      <c r="IP11" s="40">
        <f>Data!IL6</f>
        <v>0</v>
      </c>
      <c r="IQ11" s="40">
        <f>Data!IM6</f>
        <v>0</v>
      </c>
      <c r="IR11" s="40">
        <f>Data!IN6</f>
        <v>0</v>
      </c>
      <c r="IS11" s="40">
        <f>Data!IO6</f>
        <v>0</v>
      </c>
      <c r="IT11" s="40">
        <f>Data!IP6</f>
        <v>0</v>
      </c>
      <c r="IU11" s="40">
        <f>Data!IQ6</f>
        <v>0</v>
      </c>
      <c r="IV11" s="40">
        <f>Data!IR6</f>
        <v>0</v>
      </c>
      <c r="IW11" s="40">
        <f>Data!IS6</f>
        <v>0</v>
      </c>
      <c r="IX11" s="40">
        <f>Data!IT6</f>
        <v>0</v>
      </c>
      <c r="IY11" s="40">
        <f>Data!IU6</f>
        <v>0</v>
      </c>
      <c r="IZ11" s="40">
        <f>Data!IV6</f>
        <v>0</v>
      </c>
      <c r="JA11" s="40">
        <f>Data!IW6</f>
        <v>0</v>
      </c>
      <c r="JB11" s="40">
        <f>Data!IX6</f>
        <v>0</v>
      </c>
      <c r="JC11" s="40">
        <f>Data!IY6</f>
        <v>0</v>
      </c>
      <c r="JD11" s="40">
        <f>Data!IZ6</f>
        <v>0</v>
      </c>
      <c r="JE11" s="40">
        <f>Data!JA6</f>
        <v>0</v>
      </c>
      <c r="JF11" s="40">
        <f>Data!JB6</f>
        <v>0</v>
      </c>
      <c r="JG11" s="40">
        <f>Data!JC6</f>
        <v>0</v>
      </c>
      <c r="JH11" s="40">
        <f>Data!JD6</f>
        <v>0</v>
      </c>
      <c r="JI11" s="40">
        <f>Data!JE6</f>
        <v>0</v>
      </c>
      <c r="JJ11" s="40">
        <f>Data!JF6</f>
        <v>0</v>
      </c>
      <c r="JK11" s="40">
        <f>Data!JG6</f>
        <v>0</v>
      </c>
      <c r="JL11" s="40">
        <f>Data!JH6</f>
        <v>0</v>
      </c>
      <c r="JM11" s="40">
        <f>Data!JI6</f>
        <v>0</v>
      </c>
      <c r="JN11" s="40">
        <f>Data!JJ6</f>
        <v>0</v>
      </c>
      <c r="JO11" s="40">
        <f>Data!JK6</f>
        <v>0</v>
      </c>
      <c r="JP11" s="40">
        <f>Data!JL6</f>
        <v>0</v>
      </c>
      <c r="JQ11" s="40">
        <f>Data!JM6</f>
        <v>0</v>
      </c>
      <c r="JR11" s="40">
        <f>Data!JN6</f>
        <v>0</v>
      </c>
      <c r="JS11" s="40">
        <f>Data!JO6</f>
        <v>0</v>
      </c>
      <c r="JT11" s="40">
        <f>Data!JP6</f>
        <v>0</v>
      </c>
      <c r="JU11" s="40">
        <f>Data!JQ6</f>
        <v>0</v>
      </c>
      <c r="JV11" s="40">
        <f>Data!JR6</f>
        <v>0</v>
      </c>
      <c r="JW11" s="40">
        <f>Data!JS6</f>
        <v>0</v>
      </c>
      <c r="JX11" s="40">
        <f>Data!JT6</f>
        <v>0</v>
      </c>
      <c r="JY11" s="40">
        <f>Data!JU6</f>
        <v>0</v>
      </c>
      <c r="JZ11" s="40">
        <f>Data!JV6</f>
        <v>0</v>
      </c>
      <c r="KA11" s="40">
        <f>Data!JW6</f>
        <v>0</v>
      </c>
      <c r="KB11" s="40">
        <f>Data!JX6</f>
        <v>0</v>
      </c>
      <c r="KC11" s="40">
        <f>Data!JY6</f>
        <v>0</v>
      </c>
      <c r="KD11" s="40">
        <f>Data!JZ6</f>
        <v>0</v>
      </c>
      <c r="KE11" s="40">
        <f>Data!KA6</f>
        <v>0</v>
      </c>
      <c r="KF11" s="40">
        <f>Data!KB6</f>
        <v>0</v>
      </c>
      <c r="KG11" s="40">
        <f>Data!KC6</f>
        <v>0</v>
      </c>
      <c r="KH11" s="40">
        <f>Data!KD6</f>
        <v>0</v>
      </c>
      <c r="KI11" s="40">
        <f>Data!KE6</f>
        <v>0</v>
      </c>
      <c r="KJ11" s="40">
        <f>Data!KF6</f>
        <v>0</v>
      </c>
      <c r="KK11" s="40">
        <f>Data!KG6</f>
        <v>0</v>
      </c>
      <c r="KL11" s="40">
        <f>Data!KH6</f>
        <v>0</v>
      </c>
      <c r="KM11" s="40">
        <f>Data!KI6</f>
        <v>0</v>
      </c>
      <c r="KN11" s="40">
        <f>Data!KJ6</f>
        <v>0</v>
      </c>
      <c r="KO11" s="40">
        <f>Data!KK6</f>
        <v>0</v>
      </c>
      <c r="KP11" s="40">
        <f>Data!KL6</f>
        <v>0</v>
      </c>
      <c r="KQ11" s="40">
        <f>Data!KM6</f>
        <v>0</v>
      </c>
      <c r="KR11" s="40">
        <f>Data!KN6</f>
        <v>0</v>
      </c>
      <c r="KS11" s="40">
        <f>Data!KO6</f>
        <v>0</v>
      </c>
      <c r="KT11" s="40">
        <f>Data!KP6</f>
        <v>0</v>
      </c>
      <c r="KU11" s="40">
        <f>Data!KQ6</f>
        <v>0</v>
      </c>
      <c r="KV11" s="40">
        <f>Data!KR6</f>
        <v>0</v>
      </c>
      <c r="KW11" s="40">
        <f>Data!KS6</f>
        <v>0</v>
      </c>
      <c r="KX11" s="40">
        <f>Data!KT6</f>
        <v>0</v>
      </c>
      <c r="KY11" s="40">
        <f>Data!KU6</f>
        <v>0</v>
      </c>
      <c r="KZ11" s="40">
        <f>Data!KV6</f>
        <v>0</v>
      </c>
      <c r="LA11" s="40">
        <f>Data!KW6</f>
        <v>0</v>
      </c>
      <c r="LB11" s="40">
        <f>Data!KX6</f>
        <v>0</v>
      </c>
      <c r="LC11" s="40">
        <f>Data!KY6</f>
        <v>0</v>
      </c>
      <c r="LD11" s="40">
        <f>Data!KZ6</f>
        <v>0</v>
      </c>
      <c r="LE11" s="40">
        <f>Data!LA6</f>
        <v>0</v>
      </c>
      <c r="LF11" s="40">
        <f>Data!LB6</f>
        <v>0</v>
      </c>
      <c r="LG11" s="40">
        <f>Data!LC6</f>
        <v>0</v>
      </c>
      <c r="LH11" s="40">
        <f>Data!LD6</f>
        <v>0</v>
      </c>
      <c r="LI11" s="40">
        <f>Data!LE6</f>
        <v>0</v>
      </c>
      <c r="LJ11" s="40">
        <f>Data!LF6</f>
        <v>0</v>
      </c>
      <c r="LK11" s="40">
        <f>Data!LG6</f>
        <v>0</v>
      </c>
      <c r="LL11" s="40">
        <f>Data!LH6</f>
        <v>0</v>
      </c>
      <c r="LM11" s="40">
        <f>Data!LI6</f>
        <v>0</v>
      </c>
      <c r="LN11" s="40">
        <f>Data!LJ6</f>
        <v>0</v>
      </c>
      <c r="LO11" s="40">
        <f>Data!LK6</f>
        <v>0</v>
      </c>
      <c r="LP11" s="40">
        <f>Data!LL6</f>
        <v>0</v>
      </c>
      <c r="LQ11" s="40">
        <f>Data!LM6</f>
        <v>0</v>
      </c>
      <c r="LR11" s="40">
        <f>Data!LN6</f>
        <v>0</v>
      </c>
      <c r="LS11" s="40">
        <f>Data!LO6</f>
        <v>0</v>
      </c>
      <c r="LT11" s="40">
        <f>Data!LP6</f>
        <v>0</v>
      </c>
      <c r="LU11" s="40">
        <f>Data!LQ6</f>
        <v>0</v>
      </c>
      <c r="LV11" s="40">
        <f>Data!LR6</f>
        <v>0</v>
      </c>
      <c r="LW11" s="40">
        <f>Data!LS6</f>
        <v>0</v>
      </c>
      <c r="LX11" s="40">
        <f>Data!LT6</f>
        <v>0</v>
      </c>
      <c r="LY11" s="40">
        <f>Data!LU6</f>
        <v>0</v>
      </c>
      <c r="LZ11" s="40">
        <f>Data!LV6</f>
        <v>0</v>
      </c>
      <c r="MA11" s="40">
        <f>Data!LW6</f>
        <v>0</v>
      </c>
      <c r="MB11" s="40">
        <f>Data!LX6</f>
        <v>0</v>
      </c>
      <c r="MC11" s="40">
        <f>Data!LY6</f>
        <v>0</v>
      </c>
      <c r="MD11" s="40">
        <f>Data!LZ6</f>
        <v>0</v>
      </c>
      <c r="ME11" s="40">
        <f>Data!MA6</f>
        <v>0</v>
      </c>
      <c r="MF11" s="40">
        <f>Data!MB6</f>
        <v>0</v>
      </c>
      <c r="MG11" s="40">
        <f>Data!MC6</f>
        <v>0</v>
      </c>
      <c r="MH11" s="40">
        <f>Data!MD6</f>
        <v>0</v>
      </c>
      <c r="MI11" s="40">
        <f>Data!ME6</f>
        <v>0</v>
      </c>
      <c r="MJ11" s="40">
        <f>Data!MF6</f>
        <v>0</v>
      </c>
      <c r="MK11" s="40">
        <f>Data!MG6</f>
        <v>0</v>
      </c>
      <c r="ML11" s="40">
        <f>Data!MH6</f>
        <v>0</v>
      </c>
      <c r="MM11" s="40">
        <f>Data!MI6</f>
        <v>0</v>
      </c>
      <c r="MN11" s="40">
        <f>Data!MJ6</f>
        <v>0</v>
      </c>
      <c r="MO11" s="40">
        <f>Data!MK6</f>
        <v>0</v>
      </c>
      <c r="MP11" s="40">
        <f>Data!ML6</f>
        <v>0</v>
      </c>
      <c r="MQ11" s="40">
        <f>Data!MM6</f>
        <v>0</v>
      </c>
      <c r="MR11" s="40">
        <f>Data!MN6</f>
        <v>0</v>
      </c>
      <c r="MS11" s="40">
        <f>Data!MO6</f>
        <v>0</v>
      </c>
      <c r="MT11" s="40">
        <f>Data!MP6</f>
        <v>0</v>
      </c>
      <c r="MU11" s="40">
        <f>Data!MQ6</f>
        <v>0</v>
      </c>
      <c r="MV11" s="40">
        <f>Data!MR6</f>
        <v>0</v>
      </c>
      <c r="MW11" s="40">
        <f>Data!MS6</f>
        <v>0</v>
      </c>
      <c r="MX11" s="40">
        <f>Data!MT6</f>
        <v>0</v>
      </c>
      <c r="MY11" s="40">
        <f>Data!MU6</f>
        <v>0</v>
      </c>
      <c r="MZ11" s="40">
        <f>Data!MV6</f>
        <v>0</v>
      </c>
      <c r="NA11" s="40">
        <f>Data!MW6</f>
        <v>0</v>
      </c>
      <c r="NB11" s="40">
        <f>Data!MX6</f>
        <v>0</v>
      </c>
      <c r="NC11" s="40">
        <f>Data!MY6</f>
        <v>0</v>
      </c>
      <c r="ND11" s="40">
        <f>Data!MZ6</f>
        <v>0</v>
      </c>
      <c r="NE11" s="40">
        <f>Data!NA6</f>
        <v>0</v>
      </c>
      <c r="NF11" s="40">
        <f>Data!NB6</f>
        <v>0</v>
      </c>
      <c r="NG11" s="40">
        <f>Data!NC6</f>
        <v>0</v>
      </c>
      <c r="NH11" s="40">
        <f>Data!ND6</f>
        <v>0</v>
      </c>
      <c r="NI11" s="40">
        <f>Data!NE6</f>
        <v>0</v>
      </c>
      <c r="NJ11" s="40">
        <f>Data!NF6</f>
        <v>0</v>
      </c>
      <c r="NK11" s="40">
        <f>Data!NG6</f>
        <v>0</v>
      </c>
      <c r="NL11" s="40">
        <f>Data!NH6</f>
        <v>0</v>
      </c>
      <c r="NM11" s="40">
        <f>Data!NI6</f>
        <v>0</v>
      </c>
      <c r="NN11" s="40">
        <f>Data!NJ6</f>
        <v>0</v>
      </c>
      <c r="NO11" s="40">
        <f>Data!NK6</f>
        <v>0</v>
      </c>
      <c r="NP11" s="40">
        <f>Data!NL6</f>
        <v>0</v>
      </c>
      <c r="NQ11" s="40">
        <f>Data!NM6</f>
        <v>0</v>
      </c>
      <c r="NR11" s="40">
        <f>Data!NN6</f>
        <v>0</v>
      </c>
      <c r="NS11" s="40">
        <f>Data!NO6</f>
        <v>0</v>
      </c>
      <c r="NT11" s="40">
        <f>Data!NP6</f>
        <v>0</v>
      </c>
      <c r="NU11" s="40">
        <f>Data!NQ6</f>
        <v>0</v>
      </c>
      <c r="NV11" s="40">
        <f>Data!NR6</f>
        <v>0</v>
      </c>
      <c r="NW11" s="40">
        <f>Data!NS6</f>
        <v>0</v>
      </c>
      <c r="NX11" s="40">
        <f>Data!NT6</f>
        <v>0</v>
      </c>
      <c r="NY11" s="40">
        <f>Data!NU6</f>
        <v>0</v>
      </c>
      <c r="NZ11" s="40">
        <f>Data!NV6</f>
        <v>0</v>
      </c>
      <c r="OA11" s="40">
        <f>Data!NW6</f>
        <v>0</v>
      </c>
      <c r="OB11" s="40">
        <f>Data!NX6</f>
        <v>0</v>
      </c>
      <c r="OC11" s="40">
        <f>Data!NY6</f>
        <v>0</v>
      </c>
      <c r="OD11" s="40">
        <f>Data!NZ6</f>
        <v>0</v>
      </c>
      <c r="OE11" s="40">
        <f>Data!OA6</f>
        <v>0</v>
      </c>
      <c r="OF11" s="40">
        <f>Data!OB6</f>
        <v>0</v>
      </c>
      <c r="OG11" s="40">
        <f>Data!OC6</f>
        <v>0</v>
      </c>
      <c r="OH11" s="40">
        <f>Data!OD6</f>
        <v>0</v>
      </c>
      <c r="OI11" s="40">
        <f>Data!OE6</f>
        <v>0</v>
      </c>
      <c r="OJ11" s="40">
        <f>Data!OF6</f>
        <v>0</v>
      </c>
      <c r="OK11" s="40">
        <f>Data!OG6</f>
        <v>0</v>
      </c>
      <c r="OL11" s="40">
        <f>Data!OH6</f>
        <v>0</v>
      </c>
      <c r="OM11" s="40">
        <f>Data!OI6</f>
        <v>0</v>
      </c>
      <c r="ON11" s="40">
        <f>Data!OJ6</f>
        <v>0</v>
      </c>
      <c r="OO11" s="40">
        <f>Data!OK6</f>
        <v>0</v>
      </c>
      <c r="OP11" s="40">
        <f>Data!OL6</f>
        <v>0</v>
      </c>
      <c r="OQ11" s="40">
        <f>Data!OM6</f>
        <v>0</v>
      </c>
      <c r="OR11" s="40">
        <f>Data!ON6</f>
        <v>0</v>
      </c>
      <c r="OS11" s="40">
        <f>Data!OO6</f>
        <v>0</v>
      </c>
      <c r="OT11" s="40">
        <f>Data!OP6</f>
        <v>0</v>
      </c>
      <c r="OU11" s="40">
        <f>Data!OQ6</f>
        <v>0</v>
      </c>
      <c r="OV11" s="40">
        <f>Data!OR6</f>
        <v>0</v>
      </c>
      <c r="OW11" s="40">
        <f>Data!OS6</f>
        <v>0</v>
      </c>
      <c r="OX11" s="40">
        <f>Data!OT6</f>
        <v>0</v>
      </c>
      <c r="OY11" s="40">
        <f>Data!OU6</f>
        <v>0</v>
      </c>
      <c r="OZ11" s="40">
        <f>Data!OV6</f>
        <v>0</v>
      </c>
      <c r="PA11" s="40">
        <f>Data!OW6</f>
        <v>0</v>
      </c>
      <c r="PB11" s="40">
        <f>Data!OX6</f>
        <v>0</v>
      </c>
      <c r="PC11" s="40">
        <f>Data!OY6</f>
        <v>0</v>
      </c>
      <c r="PD11" s="40">
        <f>Data!OZ6</f>
        <v>0</v>
      </c>
      <c r="PE11" s="40">
        <f>Data!PA6</f>
        <v>0</v>
      </c>
      <c r="PF11" s="40">
        <f>Data!PB6</f>
        <v>0</v>
      </c>
      <c r="PG11" s="40">
        <f>Data!PC6</f>
        <v>0</v>
      </c>
      <c r="PH11" s="40">
        <f>Data!PD6</f>
        <v>0</v>
      </c>
      <c r="PI11" s="40">
        <f>Data!PE6</f>
        <v>0</v>
      </c>
      <c r="PJ11" s="40">
        <f>Data!PF6</f>
        <v>0</v>
      </c>
      <c r="PK11" s="40">
        <f>Data!PG6</f>
        <v>0</v>
      </c>
      <c r="PL11" s="40">
        <f>Data!PH6</f>
        <v>0</v>
      </c>
      <c r="PM11" s="40">
        <f>Data!PI6</f>
        <v>0</v>
      </c>
      <c r="PN11" s="40">
        <f>Data!PJ6</f>
        <v>0</v>
      </c>
      <c r="PO11" s="40">
        <f>Data!PK6</f>
        <v>0</v>
      </c>
      <c r="PP11" s="40">
        <f>Data!PL6</f>
        <v>0</v>
      </c>
      <c r="PQ11" s="40">
        <f>Data!PM6</f>
        <v>0</v>
      </c>
      <c r="PR11" s="40">
        <f>Data!PN6</f>
        <v>0</v>
      </c>
      <c r="PS11" s="40">
        <f>Data!PO6</f>
        <v>0</v>
      </c>
      <c r="PT11" s="40">
        <f>Data!PP6</f>
        <v>0</v>
      </c>
      <c r="PU11" s="40">
        <f>Data!PQ6</f>
        <v>0</v>
      </c>
      <c r="PV11" s="40">
        <f>Data!PR6</f>
        <v>0</v>
      </c>
      <c r="PW11" s="40">
        <f>Data!PS6</f>
        <v>0</v>
      </c>
      <c r="PX11" s="40">
        <f>Data!PT6</f>
        <v>0</v>
      </c>
      <c r="PY11" s="40">
        <f>Data!PU6</f>
        <v>0</v>
      </c>
      <c r="PZ11" s="40">
        <f>Data!PV6</f>
        <v>0</v>
      </c>
      <c r="QA11" s="40">
        <f>Data!PW6</f>
        <v>0</v>
      </c>
      <c r="QB11" s="40">
        <f>Data!PX6</f>
        <v>0</v>
      </c>
      <c r="QC11" s="40">
        <f>Data!PY6</f>
        <v>0</v>
      </c>
      <c r="QD11" s="40">
        <f>Data!PZ6</f>
        <v>0</v>
      </c>
      <c r="QE11" s="40">
        <f>Data!QA6</f>
        <v>0</v>
      </c>
      <c r="QF11" s="40">
        <f>Data!QB6</f>
        <v>0</v>
      </c>
      <c r="QG11" s="40">
        <f>Data!QC6</f>
        <v>0</v>
      </c>
      <c r="QH11" s="40">
        <f>Data!QD6</f>
        <v>0</v>
      </c>
      <c r="QI11" s="40">
        <f>Data!QE6</f>
        <v>0</v>
      </c>
      <c r="QJ11" s="40">
        <f>Data!QF6</f>
        <v>0</v>
      </c>
      <c r="QK11" s="40">
        <f>Data!QG6</f>
        <v>0</v>
      </c>
      <c r="QL11" s="40">
        <f>Data!QH6</f>
        <v>0</v>
      </c>
      <c r="QM11" s="40">
        <f>Data!QI6</f>
        <v>0</v>
      </c>
      <c r="QN11" s="40">
        <f>Data!QJ6</f>
        <v>0</v>
      </c>
      <c r="QO11" s="40">
        <f>Data!QK6</f>
        <v>0</v>
      </c>
      <c r="QP11" s="40">
        <f>Data!QL6</f>
        <v>0</v>
      </c>
      <c r="QQ11" s="40">
        <f>Data!QM6</f>
        <v>0</v>
      </c>
      <c r="QR11" s="40">
        <f>Data!QN6</f>
        <v>0</v>
      </c>
      <c r="QS11" s="40">
        <f>Data!QO6</f>
        <v>0</v>
      </c>
      <c r="QT11" s="40">
        <f>Data!QP6</f>
        <v>0</v>
      </c>
      <c r="QU11" s="40">
        <f>Data!QQ6</f>
        <v>0</v>
      </c>
      <c r="QV11" s="40">
        <f>Data!QR6</f>
        <v>0</v>
      </c>
      <c r="QW11" s="40">
        <f>Data!QS6</f>
        <v>0</v>
      </c>
      <c r="QX11" s="40">
        <f>Data!QT6</f>
        <v>0</v>
      </c>
      <c r="QY11" s="40">
        <f>Data!QU6</f>
        <v>0</v>
      </c>
      <c r="QZ11" s="40">
        <f>Data!QV6</f>
        <v>0</v>
      </c>
      <c r="RA11" s="40">
        <f>Data!QW6</f>
        <v>0</v>
      </c>
      <c r="RB11" s="40">
        <f>Data!QX6</f>
        <v>0</v>
      </c>
      <c r="RC11" s="40">
        <f>Data!QY6</f>
        <v>0</v>
      </c>
      <c r="RD11" s="40">
        <f>Data!QZ6</f>
        <v>0</v>
      </c>
      <c r="RE11" s="40">
        <f>Data!RA6</f>
        <v>0</v>
      </c>
      <c r="RF11" s="40">
        <f>Data!RB6</f>
        <v>0</v>
      </c>
      <c r="RG11" s="40">
        <f>Data!RC6</f>
        <v>0</v>
      </c>
      <c r="RH11" s="40">
        <f>Data!RD6</f>
        <v>0</v>
      </c>
      <c r="RI11" s="40">
        <f>Data!RE6</f>
        <v>0</v>
      </c>
      <c r="RJ11" s="40">
        <f>Data!RF6</f>
        <v>0</v>
      </c>
      <c r="RK11" s="40">
        <f>Data!RG6</f>
        <v>0</v>
      </c>
      <c r="RL11" s="40">
        <f>Data!RH6</f>
        <v>0</v>
      </c>
      <c r="RM11" s="40">
        <f>Data!RI6</f>
        <v>0</v>
      </c>
      <c r="RN11" s="40">
        <f>Data!RJ6</f>
        <v>0</v>
      </c>
      <c r="RO11" s="40">
        <f>Data!RK6</f>
        <v>0</v>
      </c>
      <c r="RP11" s="40">
        <f>Data!RL6</f>
        <v>0</v>
      </c>
      <c r="RQ11" s="40">
        <f>Data!RM6</f>
        <v>0</v>
      </c>
      <c r="RR11" s="40">
        <f>Data!RN6</f>
        <v>0</v>
      </c>
      <c r="RS11" s="40">
        <f>Data!RO6</f>
        <v>0</v>
      </c>
      <c r="RT11" s="40">
        <f>Data!RP6</f>
        <v>0</v>
      </c>
      <c r="RU11" s="40">
        <f>Data!RQ6</f>
        <v>0</v>
      </c>
      <c r="RV11" s="40">
        <f>Data!RR6</f>
        <v>0</v>
      </c>
      <c r="RW11" s="40">
        <f>Data!RS6</f>
        <v>0</v>
      </c>
      <c r="RX11" s="40">
        <f>Data!RT6</f>
        <v>0</v>
      </c>
      <c r="RY11" s="40">
        <f>Data!RU6</f>
        <v>0</v>
      </c>
      <c r="RZ11" s="40">
        <f>Data!RV6</f>
        <v>0</v>
      </c>
      <c r="SA11" s="40">
        <f>Data!RW6</f>
        <v>0</v>
      </c>
      <c r="SB11" s="40">
        <f>Data!RX6</f>
        <v>0</v>
      </c>
      <c r="SC11" s="40">
        <f>Data!RY6</f>
        <v>0</v>
      </c>
      <c r="SD11" s="40">
        <f>Data!RZ6</f>
        <v>0</v>
      </c>
      <c r="SE11" s="40">
        <f>Data!SA6</f>
        <v>0</v>
      </c>
      <c r="SF11" s="40">
        <f>Data!SB6</f>
        <v>0</v>
      </c>
      <c r="SG11" s="40">
        <f>Data!SC6</f>
        <v>0</v>
      </c>
      <c r="SH11" s="40">
        <f>Data!SD6</f>
        <v>0</v>
      </c>
      <c r="SI11" s="40">
        <f>Data!SE6</f>
        <v>0</v>
      </c>
      <c r="SJ11" s="40">
        <f>Data!SF6</f>
        <v>0</v>
      </c>
      <c r="SK11" s="40">
        <f>Data!SG6</f>
        <v>0</v>
      </c>
    </row>
    <row r="12" spans="1:505" ht="16.149999999999999" customHeight="1">
      <c r="A12" s="82" t="s">
        <v>122</v>
      </c>
      <c r="B12" s="84" t="s">
        <v>115</v>
      </c>
      <c r="C12" s="84" t="s">
        <v>116</v>
      </c>
      <c r="D12" s="84" t="s">
        <v>117</v>
      </c>
      <c r="E12" s="84" t="s">
        <v>118</v>
      </c>
      <c r="F12" s="84" t="s">
        <v>119</v>
      </c>
      <c r="G12" s="84" t="s">
        <v>120</v>
      </c>
      <c r="H12" s="36">
        <f t="shared" ref="H12:BS12" si="0">H9</f>
        <v>44690</v>
      </c>
      <c r="I12" s="36">
        <f t="shared" si="0"/>
        <v>44690</v>
      </c>
      <c r="J12" s="36">
        <f t="shared" si="0"/>
        <v>44690</v>
      </c>
      <c r="K12" s="36">
        <f t="shared" si="0"/>
        <v>44690</v>
      </c>
      <c r="L12" s="36">
        <f t="shared" si="0"/>
        <v>44690</v>
      </c>
      <c r="M12" s="36">
        <f t="shared" si="0"/>
        <v>44691</v>
      </c>
      <c r="N12" s="36">
        <f t="shared" si="0"/>
        <v>44691</v>
      </c>
      <c r="O12" s="36">
        <f t="shared" si="0"/>
        <v>44691</v>
      </c>
      <c r="P12" s="36">
        <f t="shared" si="0"/>
        <v>44692</v>
      </c>
      <c r="Q12" s="36">
        <f t="shared" si="0"/>
        <v>44692</v>
      </c>
      <c r="R12" s="36">
        <f t="shared" si="0"/>
        <v>44692</v>
      </c>
      <c r="S12" s="36">
        <f t="shared" si="0"/>
        <v>44692</v>
      </c>
      <c r="T12" s="36">
        <f t="shared" si="0"/>
        <v>44692</v>
      </c>
      <c r="U12" s="36">
        <f t="shared" si="0"/>
        <v>44693</v>
      </c>
      <c r="V12" s="36">
        <f t="shared" si="0"/>
        <v>44693</v>
      </c>
      <c r="W12" s="36">
        <f t="shared" si="0"/>
        <v>44693</v>
      </c>
      <c r="X12" s="36">
        <f t="shared" si="0"/>
        <v>44693</v>
      </c>
      <c r="Y12" s="36">
        <f t="shared" si="0"/>
        <v>44693</v>
      </c>
      <c r="Z12" s="36">
        <f t="shared" si="0"/>
        <v>44694</v>
      </c>
      <c r="AA12" s="36">
        <f t="shared" si="0"/>
        <v>44694</v>
      </c>
      <c r="AB12" s="36">
        <f t="shared" si="0"/>
        <v>44694</v>
      </c>
      <c r="AC12" s="36">
        <f t="shared" si="0"/>
        <v>44697</v>
      </c>
      <c r="AD12" s="36">
        <f t="shared" si="0"/>
        <v>44697</v>
      </c>
      <c r="AE12" s="36">
        <f t="shared" si="0"/>
        <v>44697</v>
      </c>
      <c r="AF12" s="36">
        <f t="shared" si="0"/>
        <v>44698</v>
      </c>
      <c r="AG12" s="36">
        <f t="shared" si="0"/>
        <v>44698</v>
      </c>
      <c r="AH12" s="36">
        <f t="shared" si="0"/>
        <v>44698</v>
      </c>
      <c r="AI12" s="36">
        <f t="shared" si="0"/>
        <v>44699</v>
      </c>
      <c r="AJ12" s="36">
        <f t="shared" si="0"/>
        <v>44699</v>
      </c>
      <c r="AK12" s="36">
        <f t="shared" si="0"/>
        <v>44699</v>
      </c>
      <c r="AL12" s="36">
        <f t="shared" si="0"/>
        <v>44699</v>
      </c>
      <c r="AM12" s="36">
        <f t="shared" si="0"/>
        <v>44700</v>
      </c>
      <c r="AN12" s="36">
        <f t="shared" si="0"/>
        <v>44700</v>
      </c>
      <c r="AO12" s="36">
        <f t="shared" si="0"/>
        <v>44700</v>
      </c>
      <c r="AP12" s="36">
        <f t="shared" si="0"/>
        <v>44700</v>
      </c>
      <c r="AQ12" s="36">
        <f t="shared" si="0"/>
        <v>44701</v>
      </c>
      <c r="AR12" s="36">
        <f t="shared" si="0"/>
        <v>44701</v>
      </c>
      <c r="AS12" s="36">
        <f t="shared" si="0"/>
        <v>44701</v>
      </c>
      <c r="AT12" s="36">
        <f t="shared" si="0"/>
        <v>44703</v>
      </c>
      <c r="AU12" s="36">
        <f t="shared" si="0"/>
        <v>44703</v>
      </c>
      <c r="AV12" s="36">
        <f t="shared" si="0"/>
        <v>44703</v>
      </c>
      <c r="AW12" s="36">
        <f t="shared" si="0"/>
        <v>44703</v>
      </c>
      <c r="AX12" s="36">
        <f t="shared" si="0"/>
        <v>44703</v>
      </c>
      <c r="AY12" s="36">
        <f t="shared" si="0"/>
        <v>44704</v>
      </c>
      <c r="AZ12" s="36">
        <f t="shared" si="0"/>
        <v>44704</v>
      </c>
      <c r="BA12" s="36">
        <f t="shared" si="0"/>
        <v>44704</v>
      </c>
      <c r="BB12" s="36">
        <f t="shared" si="0"/>
        <v>44704</v>
      </c>
      <c r="BC12" s="36">
        <f t="shared" si="0"/>
        <v>44705</v>
      </c>
      <c r="BD12" s="36">
        <f t="shared" si="0"/>
        <v>44705</v>
      </c>
      <c r="BE12" s="36">
        <f t="shared" si="0"/>
        <v>44705</v>
      </c>
      <c r="BF12" s="36">
        <f t="shared" si="0"/>
        <v>44705</v>
      </c>
      <c r="BG12" s="36">
        <f t="shared" si="0"/>
        <v>44706</v>
      </c>
      <c r="BH12" s="36">
        <f t="shared" si="0"/>
        <v>44706</v>
      </c>
      <c r="BI12" s="36">
        <f t="shared" si="0"/>
        <v>44706</v>
      </c>
      <c r="BJ12" s="36">
        <f t="shared" si="0"/>
        <v>44706</v>
      </c>
      <c r="BK12" s="36">
        <f t="shared" si="0"/>
        <v>44707</v>
      </c>
      <c r="BL12" s="36">
        <f t="shared" si="0"/>
        <v>44707</v>
      </c>
      <c r="BM12" s="36">
        <f t="shared" si="0"/>
        <v>44707</v>
      </c>
      <c r="BN12" s="36">
        <f t="shared" si="0"/>
        <v>44707</v>
      </c>
      <c r="BO12" s="36">
        <f t="shared" si="0"/>
        <v>44708</v>
      </c>
      <c r="BP12" s="36">
        <f t="shared" si="0"/>
        <v>44708</v>
      </c>
      <c r="BQ12" s="36">
        <f t="shared" si="0"/>
        <v>44709</v>
      </c>
      <c r="BR12" s="36">
        <f t="shared" si="0"/>
        <v>44710</v>
      </c>
      <c r="BS12" s="36">
        <f t="shared" si="0"/>
        <v>44710</v>
      </c>
      <c r="BT12" s="36">
        <f t="shared" ref="BT12:EE12" si="1">BT9</f>
        <v>44710</v>
      </c>
      <c r="BU12" s="36">
        <f t="shared" si="1"/>
        <v>44711</v>
      </c>
      <c r="BV12" s="36">
        <f t="shared" si="1"/>
        <v>44711</v>
      </c>
      <c r="BW12" s="36">
        <f t="shared" si="1"/>
        <v>44711</v>
      </c>
      <c r="BX12" s="36">
        <f t="shared" si="1"/>
        <v>44711</v>
      </c>
      <c r="BY12" s="36">
        <f t="shared" si="1"/>
        <v>44711</v>
      </c>
      <c r="BZ12" s="36">
        <f t="shared" si="1"/>
        <v>44712</v>
      </c>
      <c r="CA12" s="36">
        <f t="shared" si="1"/>
        <v>44712</v>
      </c>
      <c r="CB12" s="36">
        <f t="shared" si="1"/>
        <v>44712</v>
      </c>
      <c r="CC12" s="36">
        <f t="shared" si="1"/>
        <v>44713</v>
      </c>
      <c r="CD12" s="36">
        <f t="shared" si="1"/>
        <v>44713</v>
      </c>
      <c r="CE12" s="36">
        <f t="shared" si="1"/>
        <v>44713</v>
      </c>
      <c r="CF12" s="36">
        <f t="shared" si="1"/>
        <v>44713</v>
      </c>
      <c r="CG12" s="36">
        <f t="shared" si="1"/>
        <v>44713</v>
      </c>
      <c r="CH12" s="36">
        <f t="shared" si="1"/>
        <v>44714</v>
      </c>
      <c r="CI12" s="36">
        <f t="shared" si="1"/>
        <v>44714</v>
      </c>
      <c r="CJ12" s="36">
        <f t="shared" si="1"/>
        <v>44714</v>
      </c>
      <c r="CK12" s="36">
        <f t="shared" si="1"/>
        <v>44714</v>
      </c>
      <c r="CL12" s="36">
        <f t="shared" si="1"/>
        <v>44714</v>
      </c>
      <c r="CM12" s="36">
        <f t="shared" si="1"/>
        <v>44714</v>
      </c>
      <c r="CN12" s="36">
        <f t="shared" si="1"/>
        <v>44718</v>
      </c>
      <c r="CO12" s="36">
        <f t="shared" si="1"/>
        <v>44718</v>
      </c>
      <c r="CP12" s="36">
        <f t="shared" si="1"/>
        <v>44718</v>
      </c>
      <c r="CQ12" s="36">
        <f t="shared" si="1"/>
        <v>44719</v>
      </c>
      <c r="CR12" s="36">
        <f t="shared" si="1"/>
        <v>44719</v>
      </c>
      <c r="CS12" s="36">
        <f t="shared" si="1"/>
        <v>44719</v>
      </c>
      <c r="CT12" s="36">
        <f t="shared" si="1"/>
        <v>44719</v>
      </c>
      <c r="CU12" s="36">
        <f t="shared" si="1"/>
        <v>44720</v>
      </c>
      <c r="CV12" s="36">
        <f t="shared" si="1"/>
        <v>44720</v>
      </c>
      <c r="CW12" s="36">
        <f t="shared" si="1"/>
        <v>44720</v>
      </c>
      <c r="CX12" s="36">
        <f t="shared" si="1"/>
        <v>44720</v>
      </c>
      <c r="CY12" s="36">
        <f t="shared" si="1"/>
        <v>0</v>
      </c>
      <c r="CZ12" s="36">
        <f t="shared" si="1"/>
        <v>0</v>
      </c>
      <c r="DA12" s="36">
        <f t="shared" si="1"/>
        <v>0</v>
      </c>
      <c r="DB12" s="36">
        <f t="shared" si="1"/>
        <v>0</v>
      </c>
      <c r="DC12" s="36">
        <f t="shared" si="1"/>
        <v>0</v>
      </c>
      <c r="DD12" s="36">
        <f t="shared" si="1"/>
        <v>0</v>
      </c>
      <c r="DE12" s="36">
        <f t="shared" si="1"/>
        <v>0</v>
      </c>
      <c r="DF12" s="36">
        <f t="shared" si="1"/>
        <v>0</v>
      </c>
      <c r="DG12" s="36">
        <f t="shared" si="1"/>
        <v>0</v>
      </c>
      <c r="DH12" s="36">
        <f t="shared" si="1"/>
        <v>0</v>
      </c>
      <c r="DI12" s="36">
        <f t="shared" si="1"/>
        <v>0</v>
      </c>
      <c r="DJ12" s="36">
        <f t="shared" si="1"/>
        <v>0</v>
      </c>
      <c r="DK12" s="36">
        <f t="shared" si="1"/>
        <v>0</v>
      </c>
      <c r="DL12" s="36">
        <f t="shared" si="1"/>
        <v>0</v>
      </c>
      <c r="DM12" s="36">
        <f t="shared" si="1"/>
        <v>0</v>
      </c>
      <c r="DN12" s="36">
        <f t="shared" si="1"/>
        <v>0</v>
      </c>
      <c r="DO12" s="36">
        <f t="shared" si="1"/>
        <v>0</v>
      </c>
      <c r="DP12" s="36">
        <f t="shared" si="1"/>
        <v>0</v>
      </c>
      <c r="DQ12" s="36">
        <f t="shared" si="1"/>
        <v>0</v>
      </c>
      <c r="DR12" s="36">
        <f t="shared" si="1"/>
        <v>0</v>
      </c>
      <c r="DS12" s="36">
        <f t="shared" si="1"/>
        <v>0</v>
      </c>
      <c r="DT12" s="36">
        <f t="shared" si="1"/>
        <v>0</v>
      </c>
      <c r="DU12" s="36">
        <f t="shared" si="1"/>
        <v>0</v>
      </c>
      <c r="DV12" s="36">
        <f t="shared" si="1"/>
        <v>0</v>
      </c>
      <c r="DW12" s="36">
        <f t="shared" si="1"/>
        <v>0</v>
      </c>
      <c r="DX12" s="36">
        <f t="shared" si="1"/>
        <v>0</v>
      </c>
      <c r="DY12" s="36">
        <f t="shared" si="1"/>
        <v>0</v>
      </c>
      <c r="DZ12" s="36">
        <f t="shared" si="1"/>
        <v>0</v>
      </c>
      <c r="EA12" s="36">
        <f t="shared" si="1"/>
        <v>0</v>
      </c>
      <c r="EB12" s="36">
        <f t="shared" si="1"/>
        <v>0</v>
      </c>
      <c r="EC12" s="36">
        <f t="shared" si="1"/>
        <v>0</v>
      </c>
      <c r="ED12" s="36">
        <f t="shared" si="1"/>
        <v>0</v>
      </c>
      <c r="EE12" s="36">
        <f t="shared" si="1"/>
        <v>0</v>
      </c>
      <c r="EF12" s="36">
        <f t="shared" ref="EF12:GQ12" si="2">EF9</f>
        <v>0</v>
      </c>
      <c r="EG12" s="36">
        <f t="shared" si="2"/>
        <v>0</v>
      </c>
      <c r="EH12" s="36">
        <f t="shared" si="2"/>
        <v>0</v>
      </c>
      <c r="EI12" s="36">
        <f t="shared" si="2"/>
        <v>0</v>
      </c>
      <c r="EJ12" s="36">
        <f t="shared" si="2"/>
        <v>0</v>
      </c>
      <c r="EK12" s="36">
        <f t="shared" si="2"/>
        <v>0</v>
      </c>
      <c r="EL12" s="36">
        <f t="shared" si="2"/>
        <v>0</v>
      </c>
      <c r="EM12" s="36">
        <f t="shared" si="2"/>
        <v>0</v>
      </c>
      <c r="EN12" s="36">
        <f t="shared" si="2"/>
        <v>0</v>
      </c>
      <c r="EO12" s="36">
        <f t="shared" si="2"/>
        <v>0</v>
      </c>
      <c r="EP12" s="36">
        <f t="shared" si="2"/>
        <v>0</v>
      </c>
      <c r="EQ12" s="36">
        <f t="shared" si="2"/>
        <v>0</v>
      </c>
      <c r="ER12" s="36">
        <f t="shared" si="2"/>
        <v>0</v>
      </c>
      <c r="ES12" s="36">
        <f t="shared" si="2"/>
        <v>0</v>
      </c>
      <c r="ET12" s="36">
        <f t="shared" si="2"/>
        <v>0</v>
      </c>
      <c r="EU12" s="36">
        <f t="shared" si="2"/>
        <v>0</v>
      </c>
      <c r="EV12" s="36">
        <f t="shared" si="2"/>
        <v>0</v>
      </c>
      <c r="EW12" s="36">
        <f t="shared" si="2"/>
        <v>0</v>
      </c>
      <c r="EX12" s="36">
        <f t="shared" si="2"/>
        <v>0</v>
      </c>
      <c r="EY12" s="36">
        <f t="shared" si="2"/>
        <v>0</v>
      </c>
      <c r="EZ12" s="36">
        <f t="shared" si="2"/>
        <v>0</v>
      </c>
      <c r="FA12" s="36">
        <f t="shared" si="2"/>
        <v>0</v>
      </c>
      <c r="FB12" s="36">
        <f t="shared" si="2"/>
        <v>0</v>
      </c>
      <c r="FC12" s="36">
        <f t="shared" si="2"/>
        <v>0</v>
      </c>
      <c r="FD12" s="36">
        <f t="shared" si="2"/>
        <v>0</v>
      </c>
      <c r="FE12" s="36">
        <f t="shared" si="2"/>
        <v>0</v>
      </c>
      <c r="FF12" s="36">
        <f t="shared" si="2"/>
        <v>0</v>
      </c>
      <c r="FG12" s="36">
        <f t="shared" si="2"/>
        <v>0</v>
      </c>
      <c r="FH12" s="36">
        <f t="shared" si="2"/>
        <v>0</v>
      </c>
      <c r="FI12" s="36">
        <f t="shared" si="2"/>
        <v>0</v>
      </c>
      <c r="FJ12" s="36">
        <f t="shared" si="2"/>
        <v>0</v>
      </c>
      <c r="FK12" s="36">
        <f t="shared" si="2"/>
        <v>0</v>
      </c>
      <c r="FL12" s="36">
        <f t="shared" si="2"/>
        <v>0</v>
      </c>
      <c r="FM12" s="36">
        <f t="shared" si="2"/>
        <v>0</v>
      </c>
      <c r="FN12" s="36">
        <f t="shared" si="2"/>
        <v>0</v>
      </c>
      <c r="FO12" s="36">
        <f t="shared" si="2"/>
        <v>0</v>
      </c>
      <c r="FP12" s="36">
        <f t="shared" si="2"/>
        <v>0</v>
      </c>
      <c r="FQ12" s="36">
        <f t="shared" si="2"/>
        <v>0</v>
      </c>
      <c r="FR12" s="36">
        <f t="shared" si="2"/>
        <v>0</v>
      </c>
      <c r="FS12" s="36">
        <f t="shared" si="2"/>
        <v>0</v>
      </c>
      <c r="FT12" s="36">
        <f t="shared" si="2"/>
        <v>0</v>
      </c>
      <c r="FU12" s="36">
        <f t="shared" si="2"/>
        <v>0</v>
      </c>
      <c r="FV12" s="36">
        <f t="shared" si="2"/>
        <v>0</v>
      </c>
      <c r="FW12" s="36">
        <f t="shared" si="2"/>
        <v>0</v>
      </c>
      <c r="FX12" s="36">
        <f t="shared" si="2"/>
        <v>0</v>
      </c>
      <c r="FY12" s="36">
        <f t="shared" si="2"/>
        <v>0</v>
      </c>
      <c r="FZ12" s="36">
        <f t="shared" si="2"/>
        <v>0</v>
      </c>
      <c r="GA12" s="36">
        <f t="shared" si="2"/>
        <v>0</v>
      </c>
      <c r="GB12" s="36">
        <f t="shared" si="2"/>
        <v>0</v>
      </c>
      <c r="GC12" s="36">
        <f t="shared" si="2"/>
        <v>0</v>
      </c>
      <c r="GD12" s="36">
        <f t="shared" si="2"/>
        <v>0</v>
      </c>
      <c r="GE12" s="36">
        <f t="shared" si="2"/>
        <v>0</v>
      </c>
      <c r="GF12" s="36">
        <f t="shared" si="2"/>
        <v>0</v>
      </c>
      <c r="GG12" s="36">
        <f t="shared" si="2"/>
        <v>0</v>
      </c>
      <c r="GH12" s="36">
        <f t="shared" si="2"/>
        <v>0</v>
      </c>
      <c r="GI12" s="36">
        <f t="shared" si="2"/>
        <v>0</v>
      </c>
      <c r="GJ12" s="36">
        <f t="shared" si="2"/>
        <v>0</v>
      </c>
      <c r="GK12" s="36">
        <f t="shared" si="2"/>
        <v>0</v>
      </c>
      <c r="GL12" s="36">
        <f t="shared" si="2"/>
        <v>0</v>
      </c>
      <c r="GM12" s="36">
        <f t="shared" si="2"/>
        <v>0</v>
      </c>
      <c r="GN12" s="36">
        <f t="shared" si="2"/>
        <v>0</v>
      </c>
      <c r="GO12" s="36">
        <f t="shared" si="2"/>
        <v>0</v>
      </c>
      <c r="GP12" s="36">
        <f t="shared" si="2"/>
        <v>0</v>
      </c>
      <c r="GQ12" s="36">
        <f t="shared" si="2"/>
        <v>0</v>
      </c>
      <c r="GR12" s="36">
        <f t="shared" ref="GR12:JC12" si="3">GR9</f>
        <v>0</v>
      </c>
      <c r="GS12" s="36">
        <f t="shared" si="3"/>
        <v>0</v>
      </c>
      <c r="GT12" s="36">
        <f t="shared" si="3"/>
        <v>0</v>
      </c>
      <c r="GU12" s="36">
        <f t="shared" si="3"/>
        <v>0</v>
      </c>
      <c r="GV12" s="36">
        <f t="shared" si="3"/>
        <v>0</v>
      </c>
      <c r="GW12" s="36">
        <f t="shared" si="3"/>
        <v>0</v>
      </c>
      <c r="GX12" s="36">
        <f t="shared" si="3"/>
        <v>0</v>
      </c>
      <c r="GY12" s="36">
        <f t="shared" si="3"/>
        <v>0</v>
      </c>
      <c r="GZ12" s="36">
        <f t="shared" si="3"/>
        <v>0</v>
      </c>
      <c r="HA12" s="36">
        <f t="shared" si="3"/>
        <v>0</v>
      </c>
      <c r="HB12" s="36">
        <f t="shared" si="3"/>
        <v>0</v>
      </c>
      <c r="HC12" s="36">
        <f t="shared" si="3"/>
        <v>0</v>
      </c>
      <c r="HD12" s="36">
        <f t="shared" si="3"/>
        <v>0</v>
      </c>
      <c r="HE12" s="36">
        <f t="shared" si="3"/>
        <v>0</v>
      </c>
      <c r="HF12" s="36">
        <f t="shared" si="3"/>
        <v>0</v>
      </c>
      <c r="HG12" s="36">
        <f t="shared" si="3"/>
        <v>0</v>
      </c>
      <c r="HH12" s="36">
        <f t="shared" si="3"/>
        <v>0</v>
      </c>
      <c r="HI12" s="36">
        <f t="shared" si="3"/>
        <v>0</v>
      </c>
      <c r="HJ12" s="36">
        <f t="shared" si="3"/>
        <v>0</v>
      </c>
      <c r="HK12" s="36">
        <f t="shared" si="3"/>
        <v>0</v>
      </c>
      <c r="HL12" s="36">
        <f t="shared" si="3"/>
        <v>0</v>
      </c>
      <c r="HM12" s="36">
        <f t="shared" si="3"/>
        <v>0</v>
      </c>
      <c r="HN12" s="36">
        <f t="shared" si="3"/>
        <v>0</v>
      </c>
      <c r="HO12" s="36">
        <f t="shared" si="3"/>
        <v>0</v>
      </c>
      <c r="HP12" s="36">
        <f t="shared" si="3"/>
        <v>0</v>
      </c>
      <c r="HQ12" s="36">
        <f t="shared" si="3"/>
        <v>0</v>
      </c>
      <c r="HR12" s="36">
        <f t="shared" si="3"/>
        <v>0</v>
      </c>
      <c r="HS12" s="36">
        <f t="shared" si="3"/>
        <v>0</v>
      </c>
      <c r="HT12" s="36">
        <f t="shared" si="3"/>
        <v>0</v>
      </c>
      <c r="HU12" s="36">
        <f t="shared" si="3"/>
        <v>0</v>
      </c>
      <c r="HV12" s="36">
        <f t="shared" si="3"/>
        <v>0</v>
      </c>
      <c r="HW12" s="36">
        <f t="shared" si="3"/>
        <v>0</v>
      </c>
      <c r="HX12" s="36">
        <f t="shared" si="3"/>
        <v>0</v>
      </c>
      <c r="HY12" s="36">
        <f t="shared" si="3"/>
        <v>0</v>
      </c>
      <c r="HZ12" s="36">
        <f t="shared" si="3"/>
        <v>0</v>
      </c>
      <c r="IA12" s="36">
        <f t="shared" si="3"/>
        <v>0</v>
      </c>
      <c r="IB12" s="36">
        <f t="shared" si="3"/>
        <v>0</v>
      </c>
      <c r="IC12" s="36">
        <f t="shared" si="3"/>
        <v>0</v>
      </c>
      <c r="ID12" s="36">
        <f t="shared" si="3"/>
        <v>0</v>
      </c>
      <c r="IE12" s="36">
        <f t="shared" si="3"/>
        <v>0</v>
      </c>
      <c r="IF12" s="36">
        <f t="shared" si="3"/>
        <v>0</v>
      </c>
      <c r="IG12" s="36">
        <f t="shared" si="3"/>
        <v>0</v>
      </c>
      <c r="IH12" s="36">
        <f t="shared" si="3"/>
        <v>0</v>
      </c>
      <c r="II12" s="36">
        <f t="shared" si="3"/>
        <v>0</v>
      </c>
      <c r="IJ12" s="36">
        <f t="shared" si="3"/>
        <v>0</v>
      </c>
      <c r="IK12" s="36">
        <f t="shared" si="3"/>
        <v>0</v>
      </c>
      <c r="IL12" s="36">
        <f t="shared" si="3"/>
        <v>0</v>
      </c>
      <c r="IM12" s="36">
        <f t="shared" si="3"/>
        <v>0</v>
      </c>
      <c r="IN12" s="36">
        <f t="shared" si="3"/>
        <v>0</v>
      </c>
      <c r="IO12" s="36">
        <f t="shared" si="3"/>
        <v>0</v>
      </c>
      <c r="IP12" s="36">
        <f t="shared" si="3"/>
        <v>0</v>
      </c>
      <c r="IQ12" s="36">
        <f t="shared" si="3"/>
        <v>0</v>
      </c>
      <c r="IR12" s="36">
        <f t="shared" si="3"/>
        <v>0</v>
      </c>
      <c r="IS12" s="36">
        <f t="shared" si="3"/>
        <v>0</v>
      </c>
      <c r="IT12" s="36">
        <f t="shared" si="3"/>
        <v>0</v>
      </c>
      <c r="IU12" s="36">
        <f t="shared" si="3"/>
        <v>0</v>
      </c>
      <c r="IV12" s="36">
        <f t="shared" si="3"/>
        <v>0</v>
      </c>
      <c r="IW12" s="36">
        <f t="shared" si="3"/>
        <v>0</v>
      </c>
      <c r="IX12" s="36">
        <f t="shared" si="3"/>
        <v>0</v>
      </c>
      <c r="IY12" s="36">
        <f t="shared" si="3"/>
        <v>0</v>
      </c>
      <c r="IZ12" s="36">
        <f t="shared" si="3"/>
        <v>0</v>
      </c>
      <c r="JA12" s="36">
        <f t="shared" si="3"/>
        <v>0</v>
      </c>
      <c r="JB12" s="36">
        <f t="shared" si="3"/>
        <v>0</v>
      </c>
      <c r="JC12" s="36">
        <f t="shared" si="3"/>
        <v>0</v>
      </c>
      <c r="JD12" s="36">
        <f t="shared" ref="JD12:JQ12" si="4">JD9</f>
        <v>0</v>
      </c>
      <c r="JE12" s="36">
        <f t="shared" si="4"/>
        <v>0</v>
      </c>
      <c r="JF12" s="36">
        <f t="shared" si="4"/>
        <v>0</v>
      </c>
      <c r="JG12" s="36">
        <f t="shared" si="4"/>
        <v>0</v>
      </c>
      <c r="JH12" s="36">
        <f t="shared" si="4"/>
        <v>0</v>
      </c>
      <c r="JI12" s="36">
        <f t="shared" si="4"/>
        <v>0</v>
      </c>
      <c r="JJ12" s="36">
        <f t="shared" si="4"/>
        <v>0</v>
      </c>
      <c r="JK12" s="36">
        <f t="shared" si="4"/>
        <v>0</v>
      </c>
      <c r="JL12" s="36">
        <f t="shared" si="4"/>
        <v>0</v>
      </c>
      <c r="JM12" s="36">
        <f t="shared" si="4"/>
        <v>0</v>
      </c>
      <c r="JN12" s="36">
        <f t="shared" si="4"/>
        <v>0</v>
      </c>
      <c r="JO12" s="36">
        <f t="shared" si="4"/>
        <v>0</v>
      </c>
      <c r="JP12" s="36">
        <f t="shared" si="4"/>
        <v>0</v>
      </c>
      <c r="JQ12" s="36">
        <f t="shared" si="4"/>
        <v>0</v>
      </c>
    </row>
    <row r="13" spans="1:505">
      <c r="A13" s="83"/>
      <c r="B13" s="85"/>
      <c r="C13" s="85"/>
      <c r="D13" s="86"/>
      <c r="E13" s="86"/>
      <c r="F13" s="86"/>
      <c r="G13" s="86"/>
      <c r="H13" s="47" t="s">
        <v>123</v>
      </c>
      <c r="I13" s="47" t="s">
        <v>123</v>
      </c>
      <c r="J13" s="47" t="s">
        <v>123</v>
      </c>
      <c r="K13" s="47" t="s">
        <v>123</v>
      </c>
      <c r="L13" s="47" t="s">
        <v>123</v>
      </c>
      <c r="M13" s="47" t="s">
        <v>123</v>
      </c>
      <c r="N13" s="47" t="s">
        <v>123</v>
      </c>
      <c r="O13" s="47" t="s">
        <v>123</v>
      </c>
      <c r="P13" s="47" t="s">
        <v>123</v>
      </c>
      <c r="Q13" s="47" t="s">
        <v>123</v>
      </c>
      <c r="R13" s="47" t="s">
        <v>123</v>
      </c>
      <c r="S13" s="47" t="s">
        <v>123</v>
      </c>
      <c r="T13" s="47" t="s">
        <v>123</v>
      </c>
      <c r="U13" s="47" t="s">
        <v>123</v>
      </c>
      <c r="V13" s="47" t="s">
        <v>123</v>
      </c>
      <c r="W13" s="47" t="s">
        <v>123</v>
      </c>
      <c r="X13" s="47" t="s">
        <v>123</v>
      </c>
      <c r="Y13" s="47" t="s">
        <v>123</v>
      </c>
      <c r="Z13" s="47" t="s">
        <v>123</v>
      </c>
      <c r="AA13" s="47" t="s">
        <v>123</v>
      </c>
      <c r="AB13" s="47" t="s">
        <v>123</v>
      </c>
      <c r="AC13" s="47" t="s">
        <v>123</v>
      </c>
      <c r="AD13" s="47" t="s">
        <v>123</v>
      </c>
      <c r="AE13" s="47" t="s">
        <v>123</v>
      </c>
      <c r="AF13" s="47" t="s">
        <v>123</v>
      </c>
      <c r="AG13" s="47" t="s">
        <v>123</v>
      </c>
      <c r="AH13" s="47" t="s">
        <v>123</v>
      </c>
      <c r="AI13" s="47" t="s">
        <v>123</v>
      </c>
      <c r="AJ13" s="47" t="s">
        <v>123</v>
      </c>
      <c r="AK13" s="47" t="s">
        <v>123</v>
      </c>
      <c r="AL13" s="47" t="s">
        <v>123</v>
      </c>
      <c r="AM13" s="47" t="s">
        <v>123</v>
      </c>
      <c r="AN13" s="47" t="s">
        <v>123</v>
      </c>
      <c r="AO13" s="47" t="s">
        <v>123</v>
      </c>
      <c r="AP13" s="47" t="s">
        <v>123</v>
      </c>
      <c r="AQ13" s="47" t="s">
        <v>123</v>
      </c>
      <c r="AR13" s="47" t="s">
        <v>123</v>
      </c>
      <c r="AS13" s="47" t="s">
        <v>123</v>
      </c>
      <c r="AT13" s="47" t="s">
        <v>123</v>
      </c>
      <c r="AU13" s="47" t="s">
        <v>123</v>
      </c>
      <c r="AV13" s="47" t="s">
        <v>123</v>
      </c>
      <c r="AW13" s="47" t="s">
        <v>123</v>
      </c>
      <c r="AX13" s="47" t="s">
        <v>123</v>
      </c>
      <c r="AY13" s="47" t="s">
        <v>123</v>
      </c>
      <c r="AZ13" s="47" t="s">
        <v>123</v>
      </c>
      <c r="BA13" s="47" t="s">
        <v>123</v>
      </c>
      <c r="BB13" s="47" t="s">
        <v>123</v>
      </c>
      <c r="BC13" s="47" t="s">
        <v>123</v>
      </c>
      <c r="BD13" s="47" t="s">
        <v>123</v>
      </c>
      <c r="BE13" s="47" t="s">
        <v>123</v>
      </c>
      <c r="BF13" s="47" t="s">
        <v>123</v>
      </c>
      <c r="BG13" s="47" t="s">
        <v>123</v>
      </c>
      <c r="BH13" s="47" t="s">
        <v>123</v>
      </c>
      <c r="BI13" s="47" t="s">
        <v>123</v>
      </c>
      <c r="BJ13" s="47" t="s">
        <v>123</v>
      </c>
      <c r="BK13" s="47" t="s">
        <v>123</v>
      </c>
      <c r="BL13" s="47" t="s">
        <v>123</v>
      </c>
      <c r="BM13" s="47" t="s">
        <v>123</v>
      </c>
      <c r="BN13" s="47" t="s">
        <v>123</v>
      </c>
      <c r="BO13" s="47" t="s">
        <v>123</v>
      </c>
      <c r="BP13" s="47" t="s">
        <v>123</v>
      </c>
      <c r="BQ13" s="47" t="s">
        <v>123</v>
      </c>
      <c r="BR13" s="47" t="s">
        <v>123</v>
      </c>
      <c r="BS13" s="47" t="s">
        <v>123</v>
      </c>
      <c r="BT13" s="47" t="s">
        <v>123</v>
      </c>
      <c r="BU13" s="47" t="s">
        <v>123</v>
      </c>
      <c r="BV13" s="47" t="s">
        <v>123</v>
      </c>
      <c r="BW13" s="47" t="s">
        <v>123</v>
      </c>
      <c r="BX13" s="47" t="s">
        <v>123</v>
      </c>
      <c r="BY13" s="47" t="s">
        <v>123</v>
      </c>
      <c r="BZ13" s="47" t="s">
        <v>123</v>
      </c>
      <c r="CA13" s="47" t="s">
        <v>123</v>
      </c>
      <c r="CB13" s="47" t="s">
        <v>123</v>
      </c>
      <c r="CC13" s="47" t="s">
        <v>123</v>
      </c>
      <c r="CD13" s="47" t="s">
        <v>123</v>
      </c>
      <c r="CE13" s="47" t="s">
        <v>123</v>
      </c>
      <c r="CF13" s="47" t="s">
        <v>123</v>
      </c>
      <c r="CG13" s="47" t="s">
        <v>123</v>
      </c>
      <c r="CH13" s="47" t="s">
        <v>123</v>
      </c>
      <c r="CI13" s="47" t="s">
        <v>123</v>
      </c>
      <c r="CJ13" s="47" t="s">
        <v>123</v>
      </c>
      <c r="CK13" s="47" t="s">
        <v>123</v>
      </c>
      <c r="CL13" s="47" t="s">
        <v>123</v>
      </c>
      <c r="CM13" s="47" t="s">
        <v>123</v>
      </c>
      <c r="CN13" s="47" t="s">
        <v>123</v>
      </c>
      <c r="CO13" s="47" t="s">
        <v>123</v>
      </c>
      <c r="CP13" s="47" t="s">
        <v>123</v>
      </c>
      <c r="CQ13" s="47" t="s">
        <v>123</v>
      </c>
      <c r="CR13" s="47" t="s">
        <v>123</v>
      </c>
      <c r="CS13" s="47" t="s">
        <v>123</v>
      </c>
      <c r="CT13" s="47" t="s">
        <v>123</v>
      </c>
      <c r="CU13" s="47" t="s">
        <v>123</v>
      </c>
      <c r="CV13" s="47" t="s">
        <v>123</v>
      </c>
      <c r="CW13" s="47" t="s">
        <v>123</v>
      </c>
      <c r="CX13" s="47" t="s">
        <v>123</v>
      </c>
      <c r="CY13" s="47" t="s">
        <v>123</v>
      </c>
      <c r="CZ13" s="47" t="s">
        <v>123</v>
      </c>
      <c r="DA13" s="47" t="s">
        <v>123</v>
      </c>
      <c r="DB13" s="47" t="s">
        <v>123</v>
      </c>
      <c r="DC13" s="47" t="s">
        <v>123</v>
      </c>
      <c r="DD13" s="47" t="s">
        <v>123</v>
      </c>
      <c r="DE13" s="47" t="s">
        <v>123</v>
      </c>
      <c r="DF13" s="47" t="s">
        <v>123</v>
      </c>
      <c r="DG13" s="47" t="s">
        <v>123</v>
      </c>
      <c r="DH13" s="47" t="s">
        <v>123</v>
      </c>
      <c r="DI13" s="47" t="s">
        <v>123</v>
      </c>
      <c r="DJ13" s="47" t="s">
        <v>123</v>
      </c>
      <c r="DK13" s="47" t="s">
        <v>123</v>
      </c>
      <c r="DL13" s="47" t="s">
        <v>123</v>
      </c>
      <c r="DM13" s="47" t="s">
        <v>123</v>
      </c>
      <c r="DN13" s="47" t="s">
        <v>123</v>
      </c>
      <c r="DO13" s="47" t="s">
        <v>123</v>
      </c>
      <c r="DP13" s="47" t="s">
        <v>123</v>
      </c>
      <c r="DQ13" s="47" t="s">
        <v>123</v>
      </c>
      <c r="DR13" s="47" t="s">
        <v>123</v>
      </c>
      <c r="DS13" s="47" t="s">
        <v>123</v>
      </c>
      <c r="DT13" s="47" t="s">
        <v>123</v>
      </c>
      <c r="DU13" s="47" t="s">
        <v>123</v>
      </c>
      <c r="DV13" s="47" t="s">
        <v>123</v>
      </c>
      <c r="DW13" s="47" t="s">
        <v>123</v>
      </c>
      <c r="DX13" s="47" t="s">
        <v>123</v>
      </c>
      <c r="DY13" s="47" t="s">
        <v>123</v>
      </c>
      <c r="DZ13" s="47" t="s">
        <v>123</v>
      </c>
      <c r="EA13" s="47" t="s">
        <v>123</v>
      </c>
      <c r="EB13" s="47" t="s">
        <v>123</v>
      </c>
      <c r="EC13" s="47" t="s">
        <v>123</v>
      </c>
      <c r="ED13" s="47" t="s">
        <v>123</v>
      </c>
      <c r="EE13" s="47" t="s">
        <v>123</v>
      </c>
      <c r="EF13" s="47" t="s">
        <v>123</v>
      </c>
      <c r="EG13" s="47" t="s">
        <v>123</v>
      </c>
      <c r="EH13" s="47" t="s">
        <v>123</v>
      </c>
      <c r="EI13" s="47" t="s">
        <v>123</v>
      </c>
      <c r="EJ13" s="47" t="s">
        <v>123</v>
      </c>
      <c r="EK13" s="47" t="s">
        <v>123</v>
      </c>
      <c r="EL13" s="47" t="s">
        <v>123</v>
      </c>
      <c r="EM13" s="47" t="s">
        <v>123</v>
      </c>
      <c r="EN13" s="47" t="s">
        <v>123</v>
      </c>
      <c r="EO13" s="47" t="s">
        <v>123</v>
      </c>
      <c r="EP13" s="47" t="s">
        <v>123</v>
      </c>
      <c r="EQ13" s="47" t="s">
        <v>123</v>
      </c>
      <c r="ER13" s="47" t="s">
        <v>123</v>
      </c>
      <c r="ES13" s="47" t="s">
        <v>123</v>
      </c>
      <c r="ET13" s="47" t="s">
        <v>123</v>
      </c>
      <c r="EU13" s="47" t="s">
        <v>123</v>
      </c>
      <c r="EV13" s="47" t="s">
        <v>123</v>
      </c>
      <c r="EW13" s="47" t="s">
        <v>123</v>
      </c>
      <c r="EX13" s="47" t="s">
        <v>123</v>
      </c>
      <c r="EY13" s="47" t="s">
        <v>123</v>
      </c>
      <c r="EZ13" s="47" t="s">
        <v>123</v>
      </c>
      <c r="FA13" s="47" t="s">
        <v>123</v>
      </c>
      <c r="FB13" s="47" t="s">
        <v>123</v>
      </c>
      <c r="FC13" s="47" t="s">
        <v>123</v>
      </c>
      <c r="FD13" s="47" t="s">
        <v>123</v>
      </c>
      <c r="FE13" s="47" t="s">
        <v>123</v>
      </c>
      <c r="FF13" s="47" t="s">
        <v>123</v>
      </c>
      <c r="FG13" s="47" t="s">
        <v>123</v>
      </c>
      <c r="FH13" s="47" t="s">
        <v>123</v>
      </c>
      <c r="FI13" s="47" t="s">
        <v>123</v>
      </c>
      <c r="FJ13" s="47" t="s">
        <v>123</v>
      </c>
      <c r="FK13" s="47" t="s">
        <v>123</v>
      </c>
      <c r="FL13" s="47" t="s">
        <v>123</v>
      </c>
      <c r="FM13" s="47" t="s">
        <v>123</v>
      </c>
      <c r="FN13" s="47" t="s">
        <v>123</v>
      </c>
      <c r="FO13" s="47" t="s">
        <v>123</v>
      </c>
      <c r="FP13" s="47" t="s">
        <v>123</v>
      </c>
      <c r="FQ13" s="47" t="s">
        <v>123</v>
      </c>
      <c r="FR13" s="47" t="s">
        <v>123</v>
      </c>
      <c r="FS13" s="47" t="s">
        <v>123</v>
      </c>
      <c r="FT13" s="47" t="s">
        <v>123</v>
      </c>
      <c r="FU13" s="47" t="s">
        <v>123</v>
      </c>
      <c r="FV13" s="47" t="s">
        <v>123</v>
      </c>
      <c r="FW13" s="47" t="s">
        <v>123</v>
      </c>
      <c r="FX13" s="47" t="s">
        <v>123</v>
      </c>
      <c r="FY13" s="47" t="s">
        <v>123</v>
      </c>
      <c r="FZ13" s="47" t="s">
        <v>123</v>
      </c>
      <c r="GA13" s="47" t="s">
        <v>123</v>
      </c>
      <c r="GB13" s="47" t="s">
        <v>123</v>
      </c>
      <c r="GC13" s="47" t="s">
        <v>123</v>
      </c>
      <c r="GD13" s="47" t="s">
        <v>123</v>
      </c>
      <c r="GE13" s="47" t="s">
        <v>123</v>
      </c>
      <c r="GF13" s="47" t="s">
        <v>123</v>
      </c>
      <c r="GG13" s="47" t="s">
        <v>123</v>
      </c>
      <c r="GH13" s="47" t="s">
        <v>123</v>
      </c>
      <c r="GI13" s="47" t="s">
        <v>123</v>
      </c>
      <c r="GJ13" s="47" t="s">
        <v>123</v>
      </c>
      <c r="GK13" s="47" t="s">
        <v>123</v>
      </c>
      <c r="GL13" s="47" t="s">
        <v>123</v>
      </c>
      <c r="GM13" s="47" t="s">
        <v>123</v>
      </c>
      <c r="GN13" s="47" t="s">
        <v>123</v>
      </c>
      <c r="GO13" s="47" t="s">
        <v>123</v>
      </c>
      <c r="GP13" s="47" t="s">
        <v>123</v>
      </c>
      <c r="GQ13" s="47" t="s">
        <v>123</v>
      </c>
      <c r="GR13" s="47" t="s">
        <v>123</v>
      </c>
      <c r="GS13" s="47" t="s">
        <v>123</v>
      </c>
      <c r="GT13" s="47" t="s">
        <v>123</v>
      </c>
      <c r="GU13" s="47" t="s">
        <v>123</v>
      </c>
      <c r="GV13" s="47" t="s">
        <v>123</v>
      </c>
      <c r="GW13" s="47" t="s">
        <v>123</v>
      </c>
      <c r="GX13" s="47" t="s">
        <v>123</v>
      </c>
      <c r="GY13" s="47" t="s">
        <v>123</v>
      </c>
      <c r="GZ13" s="47" t="s">
        <v>123</v>
      </c>
      <c r="HA13" s="47" t="s">
        <v>123</v>
      </c>
      <c r="HB13" s="47" t="s">
        <v>123</v>
      </c>
      <c r="HC13" s="47" t="s">
        <v>123</v>
      </c>
      <c r="HD13" s="47" t="s">
        <v>123</v>
      </c>
      <c r="HE13" s="47" t="s">
        <v>123</v>
      </c>
      <c r="HF13" s="47" t="s">
        <v>123</v>
      </c>
      <c r="HG13" s="47" t="s">
        <v>123</v>
      </c>
      <c r="HH13" s="47" t="s">
        <v>123</v>
      </c>
      <c r="HI13" s="47" t="s">
        <v>123</v>
      </c>
      <c r="HJ13" s="47" t="s">
        <v>123</v>
      </c>
      <c r="HK13" s="47" t="s">
        <v>123</v>
      </c>
      <c r="HL13" s="47" t="s">
        <v>123</v>
      </c>
      <c r="HM13" s="47" t="s">
        <v>123</v>
      </c>
      <c r="HN13" s="47" t="s">
        <v>123</v>
      </c>
      <c r="HO13" s="47" t="s">
        <v>123</v>
      </c>
      <c r="HP13" s="47" t="s">
        <v>123</v>
      </c>
      <c r="HQ13" s="47" t="s">
        <v>123</v>
      </c>
      <c r="HR13" s="47" t="s">
        <v>123</v>
      </c>
      <c r="HS13" s="47" t="s">
        <v>123</v>
      </c>
      <c r="HT13" s="47" t="s">
        <v>123</v>
      </c>
      <c r="HU13" s="47" t="s">
        <v>123</v>
      </c>
      <c r="HV13" s="47" t="s">
        <v>123</v>
      </c>
      <c r="HW13" s="47" t="s">
        <v>123</v>
      </c>
      <c r="HX13" s="47" t="s">
        <v>123</v>
      </c>
      <c r="HY13" s="47" t="s">
        <v>123</v>
      </c>
      <c r="HZ13" s="47" t="s">
        <v>123</v>
      </c>
      <c r="IA13" s="47" t="s">
        <v>123</v>
      </c>
      <c r="IB13" s="47" t="s">
        <v>123</v>
      </c>
      <c r="IC13" s="47" t="s">
        <v>123</v>
      </c>
      <c r="ID13" s="47" t="s">
        <v>123</v>
      </c>
      <c r="IE13" s="47" t="s">
        <v>123</v>
      </c>
      <c r="IF13" s="47" t="s">
        <v>123</v>
      </c>
      <c r="IG13" s="47" t="s">
        <v>123</v>
      </c>
      <c r="IH13" s="47" t="s">
        <v>123</v>
      </c>
      <c r="II13" s="47" t="s">
        <v>123</v>
      </c>
      <c r="IJ13" s="47" t="s">
        <v>123</v>
      </c>
      <c r="IK13" s="47" t="s">
        <v>123</v>
      </c>
      <c r="IL13" s="47" t="s">
        <v>123</v>
      </c>
      <c r="IM13" s="47" t="s">
        <v>123</v>
      </c>
      <c r="IN13" s="47" t="s">
        <v>123</v>
      </c>
      <c r="IO13" s="47" t="s">
        <v>123</v>
      </c>
      <c r="IP13" s="47" t="s">
        <v>123</v>
      </c>
      <c r="IQ13" s="47" t="s">
        <v>123</v>
      </c>
      <c r="IR13" s="47" t="s">
        <v>123</v>
      </c>
      <c r="IS13" s="47" t="s">
        <v>123</v>
      </c>
      <c r="IT13" s="47" t="s">
        <v>123</v>
      </c>
      <c r="IU13" s="47" t="s">
        <v>123</v>
      </c>
      <c r="IV13" s="47" t="s">
        <v>123</v>
      </c>
      <c r="IW13" s="47" t="s">
        <v>123</v>
      </c>
      <c r="IX13" s="47" t="s">
        <v>123</v>
      </c>
      <c r="IY13" s="47" t="s">
        <v>123</v>
      </c>
      <c r="IZ13" s="47" t="s">
        <v>123</v>
      </c>
      <c r="JA13" s="47" t="s">
        <v>123</v>
      </c>
      <c r="JB13" s="47" t="s">
        <v>123</v>
      </c>
      <c r="JC13" s="47" t="s">
        <v>123</v>
      </c>
      <c r="JD13" s="47" t="s">
        <v>123</v>
      </c>
      <c r="JE13" s="47" t="s">
        <v>123</v>
      </c>
      <c r="JF13" s="47" t="s">
        <v>123</v>
      </c>
      <c r="JG13" s="47" t="s">
        <v>123</v>
      </c>
      <c r="JH13" s="47" t="s">
        <v>123</v>
      </c>
      <c r="JI13" s="47" t="s">
        <v>123</v>
      </c>
      <c r="JJ13" s="47" t="s">
        <v>123</v>
      </c>
      <c r="JK13" s="47" t="s">
        <v>123</v>
      </c>
      <c r="JL13" s="47" t="s">
        <v>123</v>
      </c>
      <c r="JM13" s="47" t="s">
        <v>123</v>
      </c>
      <c r="JN13" s="47" t="s">
        <v>123</v>
      </c>
      <c r="JO13" s="47" t="s">
        <v>123</v>
      </c>
      <c r="JP13" s="47" t="s">
        <v>123</v>
      </c>
      <c r="JQ13" s="47" t="s">
        <v>123</v>
      </c>
    </row>
    <row r="14" spans="1:505" ht="15.75">
      <c r="A14" s="53"/>
      <c r="B14" s="70" t="s">
        <v>121</v>
      </c>
      <c r="C14" s="71"/>
      <c r="D14" s="71"/>
      <c r="E14" s="71"/>
      <c r="F14" s="71"/>
      <c r="G14" s="72"/>
      <c r="H14" s="47" t="str">
        <f>H10</f>
        <v>220508-2</v>
      </c>
      <c r="I14" s="47" t="str">
        <f t="shared" ref="I14:BT14" si="5">I10</f>
        <v>220507-106</v>
      </c>
      <c r="J14" s="47" t="str">
        <f t="shared" si="5"/>
        <v>220507-105</v>
      </c>
      <c r="K14" s="47" t="str">
        <f t="shared" si="5"/>
        <v>220509-3</v>
      </c>
      <c r="L14" s="47" t="str">
        <f t="shared" si="5"/>
        <v>220509-46</v>
      </c>
      <c r="M14" s="47" t="str">
        <f t="shared" si="5"/>
        <v>220509-49</v>
      </c>
      <c r="N14" s="47" t="str">
        <f t="shared" si="5"/>
        <v>220510-15</v>
      </c>
      <c r="O14" s="47" t="str">
        <f t="shared" si="5"/>
        <v>220509-83</v>
      </c>
      <c r="P14" s="47" t="str">
        <f t="shared" si="5"/>
        <v>220510-134</v>
      </c>
      <c r="Q14" s="47" t="str">
        <f t="shared" si="5"/>
        <v>220510-53</v>
      </c>
      <c r="R14" s="47" t="str">
        <f t="shared" si="5"/>
        <v>220510-185</v>
      </c>
      <c r="S14" s="47" t="str">
        <f t="shared" si="5"/>
        <v>220510-118</v>
      </c>
      <c r="T14" s="47" t="str">
        <f t="shared" si="5"/>
        <v>220511-18</v>
      </c>
      <c r="U14" s="47" t="str">
        <f t="shared" si="5"/>
        <v>220510-191</v>
      </c>
      <c r="V14" s="47" t="str">
        <f t="shared" si="5"/>
        <v>220511-82</v>
      </c>
      <c r="W14" s="47" t="str">
        <f t="shared" si="5"/>
        <v>220511-137</v>
      </c>
      <c r="X14" s="47" t="str">
        <f t="shared" si="5"/>
        <v>220512-34</v>
      </c>
      <c r="Y14" s="47" t="str">
        <f t="shared" si="5"/>
        <v>220512-88</v>
      </c>
      <c r="Z14" s="47" t="str">
        <f t="shared" si="5"/>
        <v>220512-149</v>
      </c>
      <c r="AA14" s="47" t="str">
        <f t="shared" si="5"/>
        <v>220512-151</v>
      </c>
      <c r="AB14" s="47" t="str">
        <f t="shared" si="5"/>
        <v>220512-153</v>
      </c>
      <c r="AC14" s="47" t="str">
        <f t="shared" si="5"/>
        <v>220515-20</v>
      </c>
      <c r="AD14" s="47" t="str">
        <f t="shared" si="5"/>
        <v>220515-21</v>
      </c>
      <c r="AE14" s="47" t="str">
        <f t="shared" si="5"/>
        <v>220515-23</v>
      </c>
      <c r="AF14" s="47" t="str">
        <f t="shared" si="5"/>
        <v>220516-125</v>
      </c>
      <c r="AG14" s="47" t="str">
        <f t="shared" si="5"/>
        <v>220516-186</v>
      </c>
      <c r="AH14" s="47" t="str">
        <f t="shared" si="5"/>
        <v>220517-36</v>
      </c>
      <c r="AI14" s="47" t="str">
        <f t="shared" si="5"/>
        <v>220517-64</v>
      </c>
      <c r="AJ14" s="47" t="str">
        <f t="shared" si="5"/>
        <v>220517-99</v>
      </c>
      <c r="AK14" s="47" t="str">
        <f t="shared" si="5"/>
        <v>0517-180</v>
      </c>
      <c r="AL14" s="47" t="str">
        <f t="shared" si="5"/>
        <v>0518-77</v>
      </c>
      <c r="AM14" s="47" t="str">
        <f t="shared" si="5"/>
        <v>0518-121</v>
      </c>
      <c r="AN14" s="47" t="str">
        <f t="shared" si="5"/>
        <v>0518-157</v>
      </c>
      <c r="AO14" s="47" t="str">
        <f t="shared" si="5"/>
        <v>0519-62</v>
      </c>
      <c r="AP14" s="47" t="str">
        <f t="shared" si="5"/>
        <v>0518-161</v>
      </c>
      <c r="AQ14" s="47" t="str">
        <f t="shared" si="5"/>
        <v>0519-171</v>
      </c>
      <c r="AR14" s="47" t="str">
        <f t="shared" si="5"/>
        <v>0520-85</v>
      </c>
      <c r="AS14" s="47" t="str">
        <f t="shared" si="5"/>
        <v>0520-103</v>
      </c>
      <c r="AT14" s="47" t="str">
        <f t="shared" si="5"/>
        <v>0521-26</v>
      </c>
      <c r="AU14" s="47" t="str">
        <f t="shared" si="5"/>
        <v>0521-1</v>
      </c>
      <c r="AV14" s="47" t="str">
        <f t="shared" si="5"/>
        <v>0521-3</v>
      </c>
      <c r="AW14" s="47" t="str">
        <f t="shared" si="5"/>
        <v>0521-2</v>
      </c>
      <c r="AX14" s="47" t="str">
        <f t="shared" si="5"/>
        <v>0521-4</v>
      </c>
      <c r="AY14" s="47" t="str">
        <f t="shared" si="5"/>
        <v>0521-28</v>
      </c>
      <c r="AZ14" s="47" t="str">
        <f t="shared" si="5"/>
        <v>0522-2</v>
      </c>
      <c r="BA14" s="47" t="str">
        <f t="shared" si="5"/>
        <v>0522-3</v>
      </c>
      <c r="BB14" s="47" t="str">
        <f t="shared" si="5"/>
        <v>0522-4</v>
      </c>
      <c r="BC14" s="47" t="str">
        <f t="shared" si="5"/>
        <v>0523-104</v>
      </c>
      <c r="BD14" s="47" t="str">
        <f t="shared" si="5"/>
        <v>0523-56</v>
      </c>
      <c r="BE14" s="47" t="str">
        <f t="shared" si="5"/>
        <v>0523-182</v>
      </c>
      <c r="BF14" s="47" t="str">
        <f t="shared" si="5"/>
        <v>0523-186</v>
      </c>
      <c r="BG14" s="47" t="str">
        <f t="shared" si="5"/>
        <v>0524-40</v>
      </c>
      <c r="BH14" s="47" t="str">
        <f t="shared" si="5"/>
        <v>0524-121</v>
      </c>
      <c r="BI14" s="47" t="str">
        <f t="shared" si="5"/>
        <v>0524-143</v>
      </c>
      <c r="BJ14" s="47" t="str">
        <f t="shared" si="5"/>
        <v>0525-57</v>
      </c>
      <c r="BK14" s="47" t="str">
        <f t="shared" si="5"/>
        <v>0525-57</v>
      </c>
      <c r="BL14" s="47" t="str">
        <f t="shared" si="5"/>
        <v>0524-142</v>
      </c>
      <c r="BM14" s="47" t="str">
        <f t="shared" si="5"/>
        <v>0525-135</v>
      </c>
      <c r="BN14" s="47" t="str">
        <f t="shared" si="5"/>
        <v>0525-182</v>
      </c>
      <c r="BO14" s="47" t="str">
        <f t="shared" si="5"/>
        <v>0526-159</v>
      </c>
      <c r="BP14" s="47" t="str">
        <f t="shared" si="5"/>
        <v>0527-105</v>
      </c>
      <c r="BQ14" s="47" t="str">
        <f t="shared" si="5"/>
        <v>0528-1</v>
      </c>
      <c r="BR14" s="47" t="str">
        <f t="shared" si="5"/>
        <v>0528-4</v>
      </c>
      <c r="BS14" s="47" t="str">
        <f t="shared" si="5"/>
        <v>0528-2</v>
      </c>
      <c r="BT14" s="47" t="str">
        <f t="shared" si="5"/>
        <v>0528-3</v>
      </c>
      <c r="BU14" s="47" t="str">
        <f t="shared" ref="BU14:EF14" si="6">BU10</f>
        <v>0528-5</v>
      </c>
      <c r="BV14" s="47" t="str">
        <f t="shared" si="6"/>
        <v>0528-6</v>
      </c>
      <c r="BW14" s="47" t="str">
        <f t="shared" si="6"/>
        <v>0530-13</v>
      </c>
      <c r="BX14" s="47" t="str">
        <f t="shared" si="6"/>
        <v>0530-8</v>
      </c>
      <c r="BY14" s="47" t="str">
        <f t="shared" si="6"/>
        <v>0530-14</v>
      </c>
      <c r="BZ14" s="47" t="str">
        <f t="shared" si="6"/>
        <v>0530-15</v>
      </c>
      <c r="CA14" s="47" t="str">
        <f t="shared" si="6"/>
        <v>0531-14</v>
      </c>
      <c r="CB14" s="47" t="str">
        <f t="shared" si="6"/>
        <v>0531-98</v>
      </c>
      <c r="CC14" s="47" t="str">
        <f t="shared" si="6"/>
        <v>0531-14</v>
      </c>
      <c r="CD14" s="47" t="str">
        <f t="shared" si="6"/>
        <v>0531-98</v>
      </c>
      <c r="CE14" s="47" t="str">
        <f t="shared" si="6"/>
        <v>0531-61</v>
      </c>
      <c r="CF14" s="47" t="str">
        <f t="shared" si="6"/>
        <v>0531-127</v>
      </c>
      <c r="CG14" s="47" t="str">
        <f t="shared" si="6"/>
        <v>0531-138</v>
      </c>
      <c r="CH14" s="47" t="str">
        <f t="shared" si="6"/>
        <v>0531-150</v>
      </c>
      <c r="CI14" s="47" t="str">
        <f t="shared" si="6"/>
        <v>0601-135</v>
      </c>
      <c r="CJ14" s="47" t="str">
        <f t="shared" si="6"/>
        <v>0531-131</v>
      </c>
      <c r="CK14" s="47" t="str">
        <f t="shared" si="6"/>
        <v>0602-1</v>
      </c>
      <c r="CL14" s="47">
        <f t="shared" si="6"/>
        <v>0.92300000000000004</v>
      </c>
      <c r="CM14" s="47" t="str">
        <f t="shared" si="6"/>
        <v>0602-93</v>
      </c>
      <c r="CN14" s="47" t="str">
        <f t="shared" si="6"/>
        <v>0606-9</v>
      </c>
      <c r="CO14" s="47" t="str">
        <f t="shared" si="6"/>
        <v>0605-10</v>
      </c>
      <c r="CP14" s="47" t="str">
        <f t="shared" si="6"/>
        <v>0605-8</v>
      </c>
      <c r="CQ14" s="47" t="str">
        <f t="shared" si="6"/>
        <v>0605-1</v>
      </c>
      <c r="CR14" s="47" t="str">
        <f t="shared" si="6"/>
        <v>0606-27</v>
      </c>
      <c r="CS14" s="47" t="str">
        <f t="shared" si="6"/>
        <v>0606-03</v>
      </c>
      <c r="CT14" s="47" t="str">
        <f t="shared" si="6"/>
        <v>0606-107</v>
      </c>
      <c r="CU14" s="47" t="str">
        <f t="shared" si="6"/>
        <v>0606-160</v>
      </c>
      <c r="CV14" s="47" t="str">
        <f t="shared" si="6"/>
        <v>0607-64</v>
      </c>
      <c r="CW14" s="47" t="str">
        <f t="shared" si="6"/>
        <v>0607-150</v>
      </c>
      <c r="CX14" s="47" t="str">
        <f t="shared" si="6"/>
        <v>0608-123</v>
      </c>
      <c r="CY14" s="47">
        <f t="shared" si="6"/>
        <v>0</v>
      </c>
      <c r="CZ14" s="47">
        <f t="shared" si="6"/>
        <v>0</v>
      </c>
      <c r="DA14" s="47">
        <f t="shared" si="6"/>
        <v>0</v>
      </c>
      <c r="DB14" s="47">
        <f t="shared" si="6"/>
        <v>0</v>
      </c>
      <c r="DC14" s="47">
        <f t="shared" si="6"/>
        <v>0</v>
      </c>
      <c r="DD14" s="47">
        <f t="shared" si="6"/>
        <v>0</v>
      </c>
      <c r="DE14" s="47">
        <f t="shared" si="6"/>
        <v>0</v>
      </c>
      <c r="DF14" s="47">
        <f t="shared" si="6"/>
        <v>0</v>
      </c>
      <c r="DG14" s="47">
        <f t="shared" si="6"/>
        <v>0</v>
      </c>
      <c r="DH14" s="47">
        <f t="shared" si="6"/>
        <v>0</v>
      </c>
      <c r="DI14" s="47">
        <f t="shared" si="6"/>
        <v>0</v>
      </c>
      <c r="DJ14" s="47">
        <f t="shared" si="6"/>
        <v>0</v>
      </c>
      <c r="DK14" s="47">
        <f t="shared" si="6"/>
        <v>0</v>
      </c>
      <c r="DL14" s="47">
        <f t="shared" si="6"/>
        <v>0</v>
      </c>
      <c r="DM14" s="47">
        <f t="shared" si="6"/>
        <v>0</v>
      </c>
      <c r="DN14" s="47">
        <f t="shared" si="6"/>
        <v>0</v>
      </c>
      <c r="DO14" s="47">
        <f t="shared" si="6"/>
        <v>0</v>
      </c>
      <c r="DP14" s="47">
        <f t="shared" si="6"/>
        <v>0</v>
      </c>
      <c r="DQ14" s="47">
        <f t="shared" si="6"/>
        <v>0</v>
      </c>
      <c r="DR14" s="47">
        <f t="shared" si="6"/>
        <v>0</v>
      </c>
      <c r="DS14" s="47">
        <f t="shared" si="6"/>
        <v>0</v>
      </c>
      <c r="DT14" s="47">
        <f t="shared" si="6"/>
        <v>0</v>
      </c>
      <c r="DU14" s="47">
        <f t="shared" si="6"/>
        <v>0</v>
      </c>
      <c r="DV14" s="47">
        <f t="shared" si="6"/>
        <v>0</v>
      </c>
      <c r="DW14" s="47">
        <f t="shared" si="6"/>
        <v>0</v>
      </c>
      <c r="DX14" s="47">
        <f t="shared" si="6"/>
        <v>0</v>
      </c>
      <c r="DY14" s="47">
        <f t="shared" si="6"/>
        <v>0</v>
      </c>
      <c r="DZ14" s="47">
        <f t="shared" si="6"/>
        <v>0</v>
      </c>
      <c r="EA14" s="47">
        <f t="shared" si="6"/>
        <v>0</v>
      </c>
      <c r="EB14" s="47">
        <f t="shared" si="6"/>
        <v>0</v>
      </c>
      <c r="EC14" s="47">
        <f t="shared" si="6"/>
        <v>0</v>
      </c>
      <c r="ED14" s="47">
        <f t="shared" si="6"/>
        <v>0</v>
      </c>
      <c r="EE14" s="47">
        <f t="shared" si="6"/>
        <v>0</v>
      </c>
      <c r="EF14" s="47">
        <f t="shared" si="6"/>
        <v>0</v>
      </c>
      <c r="EG14" s="47">
        <f t="shared" ref="EG14:GR14" si="7">EG10</f>
        <v>0</v>
      </c>
      <c r="EH14" s="47">
        <f t="shared" si="7"/>
        <v>0</v>
      </c>
      <c r="EI14" s="47">
        <f t="shared" si="7"/>
        <v>0</v>
      </c>
      <c r="EJ14" s="47">
        <f t="shared" si="7"/>
        <v>0</v>
      </c>
      <c r="EK14" s="47">
        <f t="shared" si="7"/>
        <v>0</v>
      </c>
      <c r="EL14" s="47">
        <f t="shared" si="7"/>
        <v>0</v>
      </c>
      <c r="EM14" s="47">
        <f t="shared" si="7"/>
        <v>0</v>
      </c>
      <c r="EN14" s="47">
        <f t="shared" si="7"/>
        <v>0</v>
      </c>
      <c r="EO14" s="47">
        <f t="shared" si="7"/>
        <v>0</v>
      </c>
      <c r="EP14" s="47">
        <f t="shared" si="7"/>
        <v>0</v>
      </c>
      <c r="EQ14" s="47">
        <f t="shared" si="7"/>
        <v>0</v>
      </c>
      <c r="ER14" s="47">
        <f t="shared" si="7"/>
        <v>0</v>
      </c>
      <c r="ES14" s="47">
        <f t="shared" si="7"/>
        <v>0</v>
      </c>
      <c r="ET14" s="47">
        <f t="shared" si="7"/>
        <v>0</v>
      </c>
      <c r="EU14" s="47">
        <f t="shared" si="7"/>
        <v>0</v>
      </c>
      <c r="EV14" s="47">
        <f t="shared" si="7"/>
        <v>0</v>
      </c>
      <c r="EW14" s="47">
        <f t="shared" si="7"/>
        <v>0</v>
      </c>
      <c r="EX14" s="47">
        <f t="shared" si="7"/>
        <v>0</v>
      </c>
      <c r="EY14" s="47">
        <f t="shared" si="7"/>
        <v>0</v>
      </c>
      <c r="EZ14" s="47">
        <f t="shared" si="7"/>
        <v>0</v>
      </c>
      <c r="FA14" s="47">
        <f t="shared" si="7"/>
        <v>0</v>
      </c>
      <c r="FB14" s="47">
        <f t="shared" si="7"/>
        <v>0</v>
      </c>
      <c r="FC14" s="47">
        <f t="shared" si="7"/>
        <v>0</v>
      </c>
      <c r="FD14" s="47">
        <f t="shared" si="7"/>
        <v>0</v>
      </c>
      <c r="FE14" s="47">
        <f t="shared" si="7"/>
        <v>0</v>
      </c>
      <c r="FF14" s="47">
        <f t="shared" si="7"/>
        <v>0</v>
      </c>
      <c r="FG14" s="47">
        <f t="shared" si="7"/>
        <v>0</v>
      </c>
      <c r="FH14" s="47">
        <f t="shared" si="7"/>
        <v>0</v>
      </c>
      <c r="FI14" s="47">
        <f t="shared" si="7"/>
        <v>0</v>
      </c>
      <c r="FJ14" s="47">
        <f t="shared" si="7"/>
        <v>0</v>
      </c>
      <c r="FK14" s="47">
        <f t="shared" si="7"/>
        <v>0</v>
      </c>
      <c r="FL14" s="47">
        <f t="shared" si="7"/>
        <v>0</v>
      </c>
      <c r="FM14" s="47">
        <f t="shared" si="7"/>
        <v>0</v>
      </c>
      <c r="FN14" s="47">
        <f t="shared" si="7"/>
        <v>0</v>
      </c>
      <c r="FO14" s="47">
        <f t="shared" si="7"/>
        <v>0</v>
      </c>
      <c r="FP14" s="47">
        <f t="shared" si="7"/>
        <v>0</v>
      </c>
      <c r="FQ14" s="47">
        <f t="shared" si="7"/>
        <v>0</v>
      </c>
      <c r="FR14" s="47">
        <f t="shared" si="7"/>
        <v>0</v>
      </c>
      <c r="FS14" s="47">
        <f t="shared" si="7"/>
        <v>0</v>
      </c>
      <c r="FT14" s="47">
        <f t="shared" si="7"/>
        <v>0</v>
      </c>
      <c r="FU14" s="47">
        <f t="shared" si="7"/>
        <v>0</v>
      </c>
      <c r="FV14" s="47">
        <f t="shared" si="7"/>
        <v>0</v>
      </c>
      <c r="FW14" s="47">
        <f t="shared" si="7"/>
        <v>0</v>
      </c>
      <c r="FX14" s="47">
        <f t="shared" si="7"/>
        <v>0</v>
      </c>
      <c r="FY14" s="47">
        <f t="shared" si="7"/>
        <v>0</v>
      </c>
      <c r="FZ14" s="47">
        <f t="shared" si="7"/>
        <v>0</v>
      </c>
      <c r="GA14" s="47">
        <f t="shared" si="7"/>
        <v>0</v>
      </c>
      <c r="GB14" s="47">
        <f t="shared" si="7"/>
        <v>0</v>
      </c>
      <c r="GC14" s="47">
        <f t="shared" si="7"/>
        <v>0</v>
      </c>
      <c r="GD14" s="47">
        <f t="shared" si="7"/>
        <v>0</v>
      </c>
      <c r="GE14" s="47">
        <f t="shared" si="7"/>
        <v>0</v>
      </c>
      <c r="GF14" s="47">
        <f t="shared" si="7"/>
        <v>0</v>
      </c>
      <c r="GG14" s="47">
        <f t="shared" si="7"/>
        <v>0</v>
      </c>
      <c r="GH14" s="47">
        <f t="shared" si="7"/>
        <v>0</v>
      </c>
      <c r="GI14" s="47">
        <f t="shared" si="7"/>
        <v>0</v>
      </c>
      <c r="GJ14" s="47">
        <f t="shared" si="7"/>
        <v>0</v>
      </c>
      <c r="GK14" s="47">
        <f t="shared" si="7"/>
        <v>0</v>
      </c>
      <c r="GL14" s="47">
        <f t="shared" si="7"/>
        <v>0</v>
      </c>
      <c r="GM14" s="47">
        <f t="shared" si="7"/>
        <v>0</v>
      </c>
      <c r="GN14" s="47">
        <f t="shared" si="7"/>
        <v>0</v>
      </c>
      <c r="GO14" s="47">
        <f t="shared" si="7"/>
        <v>0</v>
      </c>
      <c r="GP14" s="47">
        <f t="shared" si="7"/>
        <v>0</v>
      </c>
      <c r="GQ14" s="47">
        <f t="shared" si="7"/>
        <v>0</v>
      </c>
      <c r="GR14" s="47">
        <f t="shared" si="7"/>
        <v>0</v>
      </c>
      <c r="GS14" s="47">
        <f t="shared" ref="GS14:HS14" si="8">GS10</f>
        <v>0</v>
      </c>
      <c r="GT14" s="47">
        <f t="shared" si="8"/>
        <v>0</v>
      </c>
      <c r="GU14" s="47">
        <f t="shared" si="8"/>
        <v>0</v>
      </c>
      <c r="GV14" s="47">
        <f t="shared" si="8"/>
        <v>0</v>
      </c>
      <c r="GW14" s="47">
        <f t="shared" si="8"/>
        <v>0</v>
      </c>
      <c r="GX14" s="47">
        <f t="shared" si="8"/>
        <v>0</v>
      </c>
      <c r="GY14" s="47">
        <f t="shared" si="8"/>
        <v>0</v>
      </c>
      <c r="GZ14" s="47">
        <f t="shared" si="8"/>
        <v>0</v>
      </c>
      <c r="HA14" s="47">
        <f t="shared" si="8"/>
        <v>0</v>
      </c>
      <c r="HB14" s="47">
        <f t="shared" si="8"/>
        <v>0</v>
      </c>
      <c r="HC14" s="47">
        <f t="shared" si="8"/>
        <v>0</v>
      </c>
      <c r="HD14" s="47">
        <f t="shared" si="8"/>
        <v>0</v>
      </c>
      <c r="HE14" s="47">
        <f t="shared" si="8"/>
        <v>0</v>
      </c>
      <c r="HF14" s="47">
        <f t="shared" si="8"/>
        <v>0</v>
      </c>
      <c r="HG14" s="47">
        <f t="shared" si="8"/>
        <v>0</v>
      </c>
      <c r="HH14" s="47">
        <f t="shared" si="8"/>
        <v>0</v>
      </c>
      <c r="HI14" s="47">
        <f t="shared" si="8"/>
        <v>0</v>
      </c>
      <c r="HJ14" s="47">
        <f t="shared" si="8"/>
        <v>0</v>
      </c>
      <c r="HK14" s="47">
        <f t="shared" si="8"/>
        <v>0</v>
      </c>
      <c r="HL14" s="47">
        <f t="shared" si="8"/>
        <v>0</v>
      </c>
      <c r="HM14" s="47">
        <f t="shared" si="8"/>
        <v>0</v>
      </c>
      <c r="HN14" s="47">
        <f t="shared" si="8"/>
        <v>0</v>
      </c>
      <c r="HO14" s="47">
        <f t="shared" si="8"/>
        <v>0</v>
      </c>
      <c r="HP14" s="47">
        <f t="shared" si="8"/>
        <v>0</v>
      </c>
      <c r="HQ14" s="47">
        <f t="shared" si="8"/>
        <v>0</v>
      </c>
      <c r="HR14" s="47">
        <f t="shared" si="8"/>
        <v>0</v>
      </c>
      <c r="HS14" s="47">
        <f t="shared" si="8"/>
        <v>0</v>
      </c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  <c r="IW14" s="47"/>
      <c r="IX14" s="47"/>
      <c r="IY14" s="47"/>
      <c r="IZ14" s="47"/>
      <c r="JA14" s="47"/>
      <c r="JB14" s="47"/>
      <c r="JC14" s="47"/>
      <c r="JD14" s="47"/>
      <c r="JE14" s="47"/>
      <c r="JF14" s="47"/>
      <c r="JG14" s="47"/>
      <c r="JH14" s="47"/>
      <c r="JI14" s="47"/>
      <c r="JJ14" s="47"/>
      <c r="JK14" s="47"/>
      <c r="JL14" s="47"/>
      <c r="JM14" s="47"/>
      <c r="JN14" s="47"/>
      <c r="JO14" s="47"/>
      <c r="JP14" s="47"/>
      <c r="JQ14" s="47"/>
    </row>
    <row r="15" spans="1:505" ht="15.75">
      <c r="A15" s="37" t="str">
        <f>A11</f>
        <v>Hg</v>
      </c>
      <c r="B15" s="38">
        <f>'分析用质控图-初始阶段'!B33</f>
        <v>23.34443531253158</v>
      </c>
      <c r="C15" s="38">
        <f>'分析用质控图-初始阶段'!C33</f>
        <v>80.112195121951245</v>
      </c>
      <c r="D15" s="38">
        <f>'分析用质控图-初始阶段'!D33</f>
        <v>150.14550105954601</v>
      </c>
      <c r="E15" s="38">
        <f>'分析用质控图-初始阶段'!E33</f>
        <v>126.80106574701441</v>
      </c>
      <c r="F15" s="38">
        <f>'分析用质控图-初始阶段'!F33</f>
        <v>33.423324496888085</v>
      </c>
      <c r="G15" s="38">
        <f>'分析用质控图-初始阶段'!G33</f>
        <v>10.078889184356498</v>
      </c>
      <c r="H15" s="40">
        <f t="shared" ref="H15:BS15" si="9">H11*100/$B$3</f>
        <v>108.72499999999999</v>
      </c>
      <c r="I15" s="40">
        <f t="shared" si="9"/>
        <v>97.949999999999989</v>
      </c>
      <c r="J15" s="40">
        <f t="shared" si="9"/>
        <v>99.474999999999994</v>
      </c>
      <c r="K15" s="40">
        <f t="shared" si="9"/>
        <v>98.074999999999989</v>
      </c>
      <c r="L15" s="40">
        <f t="shared" si="9"/>
        <v>83.924999999999997</v>
      </c>
      <c r="M15" s="40">
        <f t="shared" si="9"/>
        <v>106.05</v>
      </c>
      <c r="N15" s="40">
        <f t="shared" si="9"/>
        <v>93.549999999999983</v>
      </c>
      <c r="O15" s="40">
        <f t="shared" si="9"/>
        <v>95.2</v>
      </c>
      <c r="P15" s="40">
        <f t="shared" si="9"/>
        <v>107.07499999999999</v>
      </c>
      <c r="Q15" s="40">
        <f t="shared" si="9"/>
        <v>91.325000000000003</v>
      </c>
      <c r="R15" s="40">
        <f t="shared" si="9"/>
        <v>99.674999999999983</v>
      </c>
      <c r="S15" s="40">
        <f t="shared" si="9"/>
        <v>87.275000000000006</v>
      </c>
      <c r="T15" s="40">
        <f t="shared" si="9"/>
        <v>84.25</v>
      </c>
      <c r="U15" s="40">
        <f t="shared" si="9"/>
        <v>90.524999999999991</v>
      </c>
      <c r="V15" s="40">
        <f t="shared" si="9"/>
        <v>47.974999999999994</v>
      </c>
      <c r="W15" s="40">
        <f t="shared" si="9"/>
        <v>93.75</v>
      </c>
      <c r="X15" s="40">
        <f t="shared" si="9"/>
        <v>56.175000000000004</v>
      </c>
      <c r="Y15" s="40">
        <f t="shared" si="9"/>
        <v>48.5</v>
      </c>
      <c r="Z15" s="40">
        <f t="shared" si="9"/>
        <v>47.324999999999996</v>
      </c>
      <c r="AA15" s="40">
        <f t="shared" si="9"/>
        <v>52.5</v>
      </c>
      <c r="AB15" s="40">
        <f t="shared" si="9"/>
        <v>57.949999999999996</v>
      </c>
      <c r="AC15" s="40">
        <f t="shared" si="9"/>
        <v>109.95</v>
      </c>
      <c r="AD15" s="40">
        <f t="shared" si="9"/>
        <v>40.174999999999997</v>
      </c>
      <c r="AE15" s="40">
        <f t="shared" si="9"/>
        <v>87.949999999999989</v>
      </c>
      <c r="AF15" s="40">
        <f t="shared" si="9"/>
        <v>83.3</v>
      </c>
      <c r="AG15" s="40">
        <f t="shared" si="9"/>
        <v>55.524999999999999</v>
      </c>
      <c r="AH15" s="40">
        <f t="shared" si="9"/>
        <v>55.174999999999997</v>
      </c>
      <c r="AI15" s="40">
        <f t="shared" si="9"/>
        <v>68.399999999999991</v>
      </c>
      <c r="AJ15" s="40">
        <f t="shared" si="9"/>
        <v>47.35</v>
      </c>
      <c r="AK15" s="40">
        <f t="shared" si="9"/>
        <v>67.399999999999991</v>
      </c>
      <c r="AL15" s="40">
        <f t="shared" si="9"/>
        <v>59.199999999999996</v>
      </c>
      <c r="AM15" s="40">
        <f t="shared" si="9"/>
        <v>70.150000000000006</v>
      </c>
      <c r="AN15" s="40">
        <f t="shared" si="9"/>
        <v>53.699999999999996</v>
      </c>
      <c r="AO15" s="40">
        <f t="shared" si="9"/>
        <v>87.65</v>
      </c>
      <c r="AP15" s="40">
        <f t="shared" si="9"/>
        <v>57.7</v>
      </c>
      <c r="AQ15" s="40">
        <f t="shared" si="9"/>
        <v>84.15</v>
      </c>
      <c r="AR15" s="40">
        <f t="shared" si="9"/>
        <v>108.9</v>
      </c>
      <c r="AS15" s="40">
        <f t="shared" si="9"/>
        <v>103.6</v>
      </c>
      <c r="AT15" s="40">
        <f t="shared" si="9"/>
        <v>108.05</v>
      </c>
      <c r="AU15" s="40">
        <f t="shared" si="9"/>
        <v>89.474999999999994</v>
      </c>
      <c r="AV15" s="40">
        <f t="shared" si="9"/>
        <v>111.75</v>
      </c>
      <c r="AW15" s="40">
        <f t="shared" si="9"/>
        <v>50.125</v>
      </c>
      <c r="AX15" s="40">
        <f t="shared" si="9"/>
        <v>82.324999999999989</v>
      </c>
      <c r="AY15" s="40">
        <f t="shared" si="9"/>
        <v>101.74999999999999</v>
      </c>
      <c r="AZ15" s="40">
        <f t="shared" si="9"/>
        <v>102.55</v>
      </c>
      <c r="BA15" s="40">
        <f t="shared" si="9"/>
        <v>52.249999999999993</v>
      </c>
      <c r="BB15" s="40">
        <f t="shared" si="9"/>
        <v>52.475000000000001</v>
      </c>
      <c r="BC15" s="40">
        <f t="shared" si="9"/>
        <v>114.15</v>
      </c>
      <c r="BD15" s="40">
        <f t="shared" si="9"/>
        <v>89.7</v>
      </c>
      <c r="BE15" s="40">
        <f t="shared" si="9"/>
        <v>49.9</v>
      </c>
      <c r="BF15" s="40">
        <f t="shared" si="9"/>
        <v>67.125</v>
      </c>
      <c r="BG15" s="40">
        <f t="shared" si="9"/>
        <v>132.02500000000001</v>
      </c>
      <c r="BH15" s="40">
        <f t="shared" si="9"/>
        <v>66.549999999999983</v>
      </c>
      <c r="BI15" s="40">
        <f t="shared" si="9"/>
        <v>102.05</v>
      </c>
      <c r="BJ15" s="40">
        <f t="shared" si="9"/>
        <v>87.749999999999986</v>
      </c>
      <c r="BK15" s="40">
        <f t="shared" si="9"/>
        <v>116.62500000000001</v>
      </c>
      <c r="BL15" s="40">
        <f t="shared" si="9"/>
        <v>43.3</v>
      </c>
      <c r="BM15" s="40">
        <f t="shared" si="9"/>
        <v>92.949999999999989</v>
      </c>
      <c r="BN15" s="40">
        <f t="shared" si="9"/>
        <v>73</v>
      </c>
      <c r="BO15" s="40">
        <f t="shared" si="9"/>
        <v>122.64999999999998</v>
      </c>
      <c r="BP15" s="40">
        <f t="shared" si="9"/>
        <v>81.674999999999997</v>
      </c>
      <c r="BQ15" s="40">
        <f t="shared" si="9"/>
        <v>46.975000000000001</v>
      </c>
      <c r="BR15" s="40">
        <f t="shared" si="9"/>
        <v>66.174999999999997</v>
      </c>
      <c r="BS15" s="40">
        <f t="shared" si="9"/>
        <v>88.499999999999986</v>
      </c>
      <c r="BT15" s="40">
        <f t="shared" ref="BT15:EE15" si="10">BT11*100/$B$3</f>
        <v>77.099999999999994</v>
      </c>
      <c r="BU15" s="40">
        <f t="shared" si="10"/>
        <v>109</v>
      </c>
      <c r="BV15" s="40">
        <f t="shared" si="10"/>
        <v>66.024999999999991</v>
      </c>
      <c r="BW15" s="40">
        <f t="shared" si="10"/>
        <v>67.774999999999991</v>
      </c>
      <c r="BX15" s="40">
        <f t="shared" si="10"/>
        <v>47.724999999999994</v>
      </c>
      <c r="BY15" s="40">
        <f t="shared" si="10"/>
        <v>38.074999999999996</v>
      </c>
      <c r="BZ15" s="40">
        <f t="shared" si="10"/>
        <v>36.424999999999997</v>
      </c>
      <c r="CA15" s="40">
        <f t="shared" si="10"/>
        <v>63.29999999999999</v>
      </c>
      <c r="CB15" s="40">
        <f t="shared" si="10"/>
        <v>59.774999999999999</v>
      </c>
      <c r="CC15" s="40">
        <f t="shared" si="10"/>
        <v>83.125</v>
      </c>
      <c r="CD15" s="40">
        <f t="shared" si="10"/>
        <v>56.749999999999993</v>
      </c>
      <c r="CE15" s="40">
        <f t="shared" si="10"/>
        <v>23.974999999999998</v>
      </c>
      <c r="CF15" s="40">
        <f t="shared" si="10"/>
        <v>59.624999999999993</v>
      </c>
      <c r="CG15" s="40">
        <f t="shared" si="10"/>
        <v>65.674999999999997</v>
      </c>
      <c r="CH15" s="40">
        <f t="shared" si="10"/>
        <v>68.849999999999994</v>
      </c>
      <c r="CI15" s="40">
        <f t="shared" si="10"/>
        <v>86.4</v>
      </c>
      <c r="CJ15" s="40">
        <f t="shared" si="10"/>
        <v>37.174999999999997</v>
      </c>
      <c r="CK15" s="40">
        <f t="shared" si="10"/>
        <v>92.899999999999991</v>
      </c>
      <c r="CL15" s="40">
        <f t="shared" si="10"/>
        <v>40.425000000000004</v>
      </c>
      <c r="CM15" s="40">
        <f t="shared" si="10"/>
        <v>17.024999999999999</v>
      </c>
      <c r="CN15" s="40">
        <f t="shared" si="10"/>
        <v>15.8</v>
      </c>
      <c r="CO15" s="40">
        <f t="shared" si="10"/>
        <v>42.875</v>
      </c>
      <c r="CP15" s="40">
        <f t="shared" si="10"/>
        <v>23.774999999999999</v>
      </c>
      <c r="CQ15" s="40">
        <f t="shared" si="10"/>
        <v>59.349999999999994</v>
      </c>
      <c r="CR15" s="40">
        <f t="shared" si="10"/>
        <v>28.025000000000002</v>
      </c>
      <c r="CS15" s="40">
        <f t="shared" si="10"/>
        <v>24.674999999999997</v>
      </c>
      <c r="CT15" s="40">
        <f t="shared" si="10"/>
        <v>24.524999999999999</v>
      </c>
      <c r="CU15" s="40">
        <f t="shared" si="10"/>
        <v>60.8</v>
      </c>
      <c r="CV15" s="40">
        <f t="shared" si="10"/>
        <v>32.599999999999994</v>
      </c>
      <c r="CW15" s="40">
        <f t="shared" si="10"/>
        <v>30.525000000000002</v>
      </c>
      <c r="CX15" s="40">
        <f t="shared" si="10"/>
        <v>24.624999999999996</v>
      </c>
      <c r="CY15" s="40">
        <f t="shared" si="10"/>
        <v>0</v>
      </c>
      <c r="CZ15" s="40">
        <f t="shared" si="10"/>
        <v>0</v>
      </c>
      <c r="DA15" s="40">
        <f t="shared" si="10"/>
        <v>0</v>
      </c>
      <c r="DB15" s="40">
        <f t="shared" si="10"/>
        <v>0</v>
      </c>
      <c r="DC15" s="40">
        <f t="shared" si="10"/>
        <v>0</v>
      </c>
      <c r="DD15" s="40">
        <f t="shared" si="10"/>
        <v>0</v>
      </c>
      <c r="DE15" s="40">
        <f t="shared" si="10"/>
        <v>0</v>
      </c>
      <c r="DF15" s="40">
        <f t="shared" si="10"/>
        <v>0</v>
      </c>
      <c r="DG15" s="40">
        <f t="shared" si="10"/>
        <v>0</v>
      </c>
      <c r="DH15" s="40">
        <f t="shared" si="10"/>
        <v>0</v>
      </c>
      <c r="DI15" s="40">
        <f t="shared" si="10"/>
        <v>0</v>
      </c>
      <c r="DJ15" s="40">
        <f t="shared" si="10"/>
        <v>0</v>
      </c>
      <c r="DK15" s="40">
        <f t="shared" si="10"/>
        <v>0</v>
      </c>
      <c r="DL15" s="40">
        <f t="shared" si="10"/>
        <v>0</v>
      </c>
      <c r="DM15" s="40">
        <f t="shared" si="10"/>
        <v>0</v>
      </c>
      <c r="DN15" s="40">
        <f t="shared" si="10"/>
        <v>0</v>
      </c>
      <c r="DO15" s="40">
        <f t="shared" si="10"/>
        <v>0</v>
      </c>
      <c r="DP15" s="40">
        <f t="shared" si="10"/>
        <v>0</v>
      </c>
      <c r="DQ15" s="40">
        <f t="shared" si="10"/>
        <v>0</v>
      </c>
      <c r="DR15" s="40">
        <f t="shared" si="10"/>
        <v>0</v>
      </c>
      <c r="DS15" s="40">
        <f t="shared" si="10"/>
        <v>0</v>
      </c>
      <c r="DT15" s="40">
        <f t="shared" si="10"/>
        <v>0</v>
      </c>
      <c r="DU15" s="40">
        <f t="shared" si="10"/>
        <v>0</v>
      </c>
      <c r="DV15" s="40">
        <f t="shared" si="10"/>
        <v>0</v>
      </c>
      <c r="DW15" s="40">
        <f t="shared" si="10"/>
        <v>0</v>
      </c>
      <c r="DX15" s="40">
        <f t="shared" si="10"/>
        <v>0</v>
      </c>
      <c r="DY15" s="40">
        <f t="shared" si="10"/>
        <v>0</v>
      </c>
      <c r="DZ15" s="40">
        <f t="shared" si="10"/>
        <v>0</v>
      </c>
      <c r="EA15" s="40">
        <f t="shared" si="10"/>
        <v>0</v>
      </c>
      <c r="EB15" s="40">
        <f t="shared" si="10"/>
        <v>0</v>
      </c>
      <c r="EC15" s="40">
        <f t="shared" si="10"/>
        <v>0</v>
      </c>
      <c r="ED15" s="40">
        <f t="shared" si="10"/>
        <v>0</v>
      </c>
      <c r="EE15" s="40">
        <f t="shared" si="10"/>
        <v>0</v>
      </c>
      <c r="EF15" s="40">
        <f t="shared" ref="EF15:GQ15" si="11">EF11*100/$B$3</f>
        <v>0</v>
      </c>
      <c r="EG15" s="40">
        <f t="shared" si="11"/>
        <v>0</v>
      </c>
      <c r="EH15" s="40">
        <f t="shared" si="11"/>
        <v>0</v>
      </c>
      <c r="EI15" s="40">
        <f t="shared" si="11"/>
        <v>0</v>
      </c>
      <c r="EJ15" s="40">
        <f t="shared" si="11"/>
        <v>0</v>
      </c>
      <c r="EK15" s="40">
        <f t="shared" si="11"/>
        <v>0</v>
      </c>
      <c r="EL15" s="40">
        <f t="shared" si="11"/>
        <v>0</v>
      </c>
      <c r="EM15" s="40">
        <f t="shared" si="11"/>
        <v>0</v>
      </c>
      <c r="EN15" s="40">
        <f t="shared" si="11"/>
        <v>0</v>
      </c>
      <c r="EO15" s="40">
        <f t="shared" si="11"/>
        <v>0</v>
      </c>
      <c r="EP15" s="40">
        <f t="shared" si="11"/>
        <v>0</v>
      </c>
      <c r="EQ15" s="40">
        <f t="shared" si="11"/>
        <v>0</v>
      </c>
      <c r="ER15" s="40">
        <f t="shared" si="11"/>
        <v>0</v>
      </c>
      <c r="ES15" s="40">
        <f t="shared" si="11"/>
        <v>0</v>
      </c>
      <c r="ET15" s="40">
        <f t="shared" si="11"/>
        <v>0</v>
      </c>
      <c r="EU15" s="40">
        <f t="shared" si="11"/>
        <v>0</v>
      </c>
      <c r="EV15" s="40">
        <f t="shared" si="11"/>
        <v>0</v>
      </c>
      <c r="EW15" s="40">
        <f t="shared" si="11"/>
        <v>0</v>
      </c>
      <c r="EX15" s="40">
        <f t="shared" si="11"/>
        <v>0</v>
      </c>
      <c r="EY15" s="40">
        <f t="shared" si="11"/>
        <v>0</v>
      </c>
      <c r="EZ15" s="40">
        <f t="shared" si="11"/>
        <v>0</v>
      </c>
      <c r="FA15" s="40">
        <f t="shared" si="11"/>
        <v>0</v>
      </c>
      <c r="FB15" s="40">
        <f t="shared" si="11"/>
        <v>0</v>
      </c>
      <c r="FC15" s="40">
        <f t="shared" si="11"/>
        <v>0</v>
      </c>
      <c r="FD15" s="40">
        <f t="shared" si="11"/>
        <v>0</v>
      </c>
      <c r="FE15" s="40">
        <f t="shared" si="11"/>
        <v>0</v>
      </c>
      <c r="FF15" s="40">
        <f t="shared" si="11"/>
        <v>0</v>
      </c>
      <c r="FG15" s="40">
        <f t="shared" si="11"/>
        <v>0</v>
      </c>
      <c r="FH15" s="40">
        <f t="shared" si="11"/>
        <v>0</v>
      </c>
      <c r="FI15" s="40">
        <f t="shared" si="11"/>
        <v>0</v>
      </c>
      <c r="FJ15" s="40">
        <f t="shared" si="11"/>
        <v>0</v>
      </c>
      <c r="FK15" s="40">
        <f t="shared" si="11"/>
        <v>0</v>
      </c>
      <c r="FL15" s="40">
        <f t="shared" si="11"/>
        <v>0</v>
      </c>
      <c r="FM15" s="40">
        <f t="shared" si="11"/>
        <v>0</v>
      </c>
      <c r="FN15" s="40">
        <f t="shared" si="11"/>
        <v>0</v>
      </c>
      <c r="FO15" s="40">
        <f t="shared" si="11"/>
        <v>0</v>
      </c>
      <c r="FP15" s="40">
        <f t="shared" si="11"/>
        <v>0</v>
      </c>
      <c r="FQ15" s="40">
        <f t="shared" si="11"/>
        <v>0</v>
      </c>
      <c r="FR15" s="40">
        <f t="shared" si="11"/>
        <v>0</v>
      </c>
      <c r="FS15" s="40">
        <f t="shared" si="11"/>
        <v>0</v>
      </c>
      <c r="FT15" s="40">
        <f t="shared" si="11"/>
        <v>0</v>
      </c>
      <c r="FU15" s="40">
        <f t="shared" si="11"/>
        <v>0</v>
      </c>
      <c r="FV15" s="40">
        <f t="shared" si="11"/>
        <v>0</v>
      </c>
      <c r="FW15" s="40">
        <f t="shared" si="11"/>
        <v>0</v>
      </c>
      <c r="FX15" s="40">
        <f t="shared" si="11"/>
        <v>0</v>
      </c>
      <c r="FY15" s="40">
        <f t="shared" si="11"/>
        <v>0</v>
      </c>
      <c r="FZ15" s="40">
        <f t="shared" si="11"/>
        <v>0</v>
      </c>
      <c r="GA15" s="40">
        <f t="shared" si="11"/>
        <v>0</v>
      </c>
      <c r="GB15" s="40">
        <f t="shared" si="11"/>
        <v>0</v>
      </c>
      <c r="GC15" s="40">
        <f t="shared" si="11"/>
        <v>0</v>
      </c>
      <c r="GD15" s="40">
        <f t="shared" si="11"/>
        <v>0</v>
      </c>
      <c r="GE15" s="40">
        <f t="shared" si="11"/>
        <v>0</v>
      </c>
      <c r="GF15" s="40">
        <f t="shared" si="11"/>
        <v>0</v>
      </c>
      <c r="GG15" s="40">
        <f t="shared" si="11"/>
        <v>0</v>
      </c>
      <c r="GH15" s="40">
        <f t="shared" si="11"/>
        <v>0</v>
      </c>
      <c r="GI15" s="40">
        <f t="shared" si="11"/>
        <v>0</v>
      </c>
      <c r="GJ15" s="40">
        <f t="shared" si="11"/>
        <v>0</v>
      </c>
      <c r="GK15" s="40">
        <f t="shared" si="11"/>
        <v>0</v>
      </c>
      <c r="GL15" s="40">
        <f t="shared" si="11"/>
        <v>0</v>
      </c>
      <c r="GM15" s="40">
        <f t="shared" si="11"/>
        <v>0</v>
      </c>
      <c r="GN15" s="40">
        <f t="shared" si="11"/>
        <v>0</v>
      </c>
      <c r="GO15" s="40">
        <f t="shared" si="11"/>
        <v>0</v>
      </c>
      <c r="GP15" s="40">
        <f t="shared" si="11"/>
        <v>0</v>
      </c>
      <c r="GQ15" s="40">
        <f t="shared" si="11"/>
        <v>0</v>
      </c>
      <c r="GR15" s="40">
        <f t="shared" ref="GR15:JC15" si="12">GR11*100/$B$3</f>
        <v>0</v>
      </c>
      <c r="GS15" s="40">
        <f t="shared" si="12"/>
        <v>0</v>
      </c>
      <c r="GT15" s="40">
        <f t="shared" si="12"/>
        <v>0</v>
      </c>
      <c r="GU15" s="40">
        <f t="shared" si="12"/>
        <v>0</v>
      </c>
      <c r="GV15" s="40">
        <f t="shared" si="12"/>
        <v>0</v>
      </c>
      <c r="GW15" s="40">
        <f t="shared" si="12"/>
        <v>0</v>
      </c>
      <c r="GX15" s="40">
        <f t="shared" si="12"/>
        <v>0</v>
      </c>
      <c r="GY15" s="40">
        <f t="shared" si="12"/>
        <v>0</v>
      </c>
      <c r="GZ15" s="40">
        <f t="shared" si="12"/>
        <v>0</v>
      </c>
      <c r="HA15" s="40">
        <f t="shared" si="12"/>
        <v>0</v>
      </c>
      <c r="HB15" s="40">
        <f t="shared" si="12"/>
        <v>0</v>
      </c>
      <c r="HC15" s="40">
        <f t="shared" si="12"/>
        <v>0</v>
      </c>
      <c r="HD15" s="40">
        <f t="shared" si="12"/>
        <v>0</v>
      </c>
      <c r="HE15" s="40">
        <f t="shared" si="12"/>
        <v>0</v>
      </c>
      <c r="HF15" s="40">
        <f t="shared" si="12"/>
        <v>0</v>
      </c>
      <c r="HG15" s="40">
        <f t="shared" si="12"/>
        <v>0</v>
      </c>
      <c r="HH15" s="40">
        <f t="shared" si="12"/>
        <v>0</v>
      </c>
      <c r="HI15" s="40">
        <f t="shared" si="12"/>
        <v>0</v>
      </c>
      <c r="HJ15" s="40">
        <f t="shared" si="12"/>
        <v>0</v>
      </c>
      <c r="HK15" s="40">
        <f t="shared" si="12"/>
        <v>0</v>
      </c>
      <c r="HL15" s="40">
        <f t="shared" si="12"/>
        <v>0</v>
      </c>
      <c r="HM15" s="40">
        <f t="shared" si="12"/>
        <v>0</v>
      </c>
      <c r="HN15" s="40">
        <f t="shared" si="12"/>
        <v>0</v>
      </c>
      <c r="HO15" s="40">
        <f t="shared" si="12"/>
        <v>0</v>
      </c>
      <c r="HP15" s="40">
        <f t="shared" si="12"/>
        <v>0</v>
      </c>
      <c r="HQ15" s="40">
        <f t="shared" si="12"/>
        <v>0</v>
      </c>
      <c r="HR15" s="40">
        <f t="shared" si="12"/>
        <v>0</v>
      </c>
      <c r="HS15" s="40">
        <f t="shared" si="12"/>
        <v>0</v>
      </c>
      <c r="HT15" s="40">
        <f t="shared" si="12"/>
        <v>0</v>
      </c>
      <c r="HU15" s="40">
        <f t="shared" si="12"/>
        <v>0</v>
      </c>
      <c r="HV15" s="40">
        <f t="shared" si="12"/>
        <v>0</v>
      </c>
      <c r="HW15" s="40">
        <f t="shared" si="12"/>
        <v>0</v>
      </c>
      <c r="HX15" s="40">
        <f t="shared" si="12"/>
        <v>0</v>
      </c>
      <c r="HY15" s="40">
        <f t="shared" si="12"/>
        <v>0</v>
      </c>
      <c r="HZ15" s="40">
        <f t="shared" si="12"/>
        <v>0</v>
      </c>
      <c r="IA15" s="40">
        <f t="shared" si="12"/>
        <v>0</v>
      </c>
      <c r="IB15" s="40">
        <f t="shared" si="12"/>
        <v>0</v>
      </c>
      <c r="IC15" s="40">
        <f t="shared" si="12"/>
        <v>0</v>
      </c>
      <c r="ID15" s="40">
        <f t="shared" si="12"/>
        <v>0</v>
      </c>
      <c r="IE15" s="40">
        <f t="shared" si="12"/>
        <v>0</v>
      </c>
      <c r="IF15" s="40">
        <f t="shared" si="12"/>
        <v>0</v>
      </c>
      <c r="IG15" s="40">
        <f t="shared" si="12"/>
        <v>0</v>
      </c>
      <c r="IH15" s="40">
        <f t="shared" si="12"/>
        <v>0</v>
      </c>
      <c r="II15" s="40">
        <f t="shared" si="12"/>
        <v>0</v>
      </c>
      <c r="IJ15" s="40">
        <f t="shared" si="12"/>
        <v>0</v>
      </c>
      <c r="IK15" s="40">
        <f t="shared" si="12"/>
        <v>0</v>
      </c>
      <c r="IL15" s="40">
        <f t="shared" si="12"/>
        <v>0</v>
      </c>
      <c r="IM15" s="40">
        <f t="shared" si="12"/>
        <v>0</v>
      </c>
      <c r="IN15" s="40">
        <f t="shared" si="12"/>
        <v>0</v>
      </c>
      <c r="IO15" s="40">
        <f t="shared" si="12"/>
        <v>0</v>
      </c>
      <c r="IP15" s="40">
        <f t="shared" si="12"/>
        <v>0</v>
      </c>
      <c r="IQ15" s="40">
        <f t="shared" si="12"/>
        <v>0</v>
      </c>
      <c r="IR15" s="40">
        <f t="shared" si="12"/>
        <v>0</v>
      </c>
      <c r="IS15" s="40">
        <f t="shared" si="12"/>
        <v>0</v>
      </c>
      <c r="IT15" s="40">
        <f t="shared" si="12"/>
        <v>0</v>
      </c>
      <c r="IU15" s="40">
        <f t="shared" si="12"/>
        <v>0</v>
      </c>
      <c r="IV15" s="40">
        <f t="shared" si="12"/>
        <v>0</v>
      </c>
      <c r="IW15" s="40">
        <f t="shared" si="12"/>
        <v>0</v>
      </c>
      <c r="IX15" s="40">
        <f t="shared" si="12"/>
        <v>0</v>
      </c>
      <c r="IY15" s="40">
        <f t="shared" si="12"/>
        <v>0</v>
      </c>
      <c r="IZ15" s="40">
        <f t="shared" si="12"/>
        <v>0</v>
      </c>
      <c r="JA15" s="40">
        <f t="shared" si="12"/>
        <v>0</v>
      </c>
      <c r="JB15" s="40">
        <f t="shared" si="12"/>
        <v>0</v>
      </c>
      <c r="JC15" s="40">
        <f t="shared" si="12"/>
        <v>0</v>
      </c>
      <c r="JD15" s="40">
        <f t="shared" ref="JD15:JQ15" si="13">JD11*100/$B$3</f>
        <v>0</v>
      </c>
      <c r="JE15" s="40">
        <f t="shared" si="13"/>
        <v>0</v>
      </c>
      <c r="JF15" s="40">
        <f t="shared" si="13"/>
        <v>0</v>
      </c>
      <c r="JG15" s="40">
        <f t="shared" si="13"/>
        <v>0</v>
      </c>
      <c r="JH15" s="40">
        <f t="shared" si="13"/>
        <v>0</v>
      </c>
      <c r="JI15" s="40">
        <f t="shared" si="13"/>
        <v>0</v>
      </c>
      <c r="JJ15" s="40">
        <f t="shared" si="13"/>
        <v>0</v>
      </c>
      <c r="JK15" s="40">
        <f t="shared" si="13"/>
        <v>0</v>
      </c>
      <c r="JL15" s="40">
        <f t="shared" si="13"/>
        <v>0</v>
      </c>
      <c r="JM15" s="40">
        <f t="shared" si="13"/>
        <v>0</v>
      </c>
      <c r="JN15" s="40">
        <f t="shared" si="13"/>
        <v>0</v>
      </c>
      <c r="JO15" s="40">
        <f t="shared" si="13"/>
        <v>0</v>
      </c>
      <c r="JP15" s="40">
        <f t="shared" si="13"/>
        <v>0</v>
      </c>
      <c r="JQ15" s="40">
        <f t="shared" si="13"/>
        <v>0</v>
      </c>
    </row>
    <row r="16" spans="1:505">
      <c r="A16">
        <v>1</v>
      </c>
    </row>
    <row r="17" spans="1:277">
      <c r="A17" s="44" t="s">
        <v>97</v>
      </c>
      <c r="B17" s="60">
        <f>VLOOKUP(A17,A13:G15,2,0)</f>
        <v>23.34443531253158</v>
      </c>
      <c r="C17" s="60">
        <f t="shared" ref="C17:G17" si="14">VLOOKUP(B17,B14:H15,2,0)</f>
        <v>80.112195121951245</v>
      </c>
      <c r="D17" s="60">
        <f t="shared" si="14"/>
        <v>150.14550105954601</v>
      </c>
      <c r="E17" s="60">
        <f t="shared" si="14"/>
        <v>126.80106574701441</v>
      </c>
      <c r="F17" s="60">
        <f t="shared" si="14"/>
        <v>33.423324496888085</v>
      </c>
      <c r="G17" s="60">
        <f t="shared" si="14"/>
        <v>10.078889184356498</v>
      </c>
      <c r="H17" s="44">
        <f t="shared" ref="H17:BN17" si="15">VLOOKUP(G17,G13:M15,2,0)</f>
        <v>108.72499999999999</v>
      </c>
      <c r="I17" s="44">
        <f t="shared" si="15"/>
        <v>97.949999999999989</v>
      </c>
      <c r="J17" s="44">
        <f t="shared" si="15"/>
        <v>99.474999999999994</v>
      </c>
      <c r="K17" s="44">
        <f t="shared" si="15"/>
        <v>98.074999999999989</v>
      </c>
      <c r="L17" s="44">
        <f t="shared" si="15"/>
        <v>83.924999999999997</v>
      </c>
      <c r="M17" s="44">
        <f t="shared" si="15"/>
        <v>106.05</v>
      </c>
      <c r="N17" s="44">
        <f t="shared" si="15"/>
        <v>93.549999999999983</v>
      </c>
      <c r="O17" s="44">
        <f t="shared" si="15"/>
        <v>95.2</v>
      </c>
      <c r="P17" s="44">
        <f t="shared" si="15"/>
        <v>107.07499999999999</v>
      </c>
      <c r="Q17" s="44">
        <f t="shared" si="15"/>
        <v>91.325000000000003</v>
      </c>
      <c r="R17" s="44">
        <f t="shared" si="15"/>
        <v>99.674999999999983</v>
      </c>
      <c r="S17" s="44">
        <f t="shared" si="15"/>
        <v>87.275000000000006</v>
      </c>
      <c r="T17" s="44">
        <f t="shared" si="15"/>
        <v>84.25</v>
      </c>
      <c r="U17" s="44">
        <f t="shared" si="15"/>
        <v>90.524999999999991</v>
      </c>
      <c r="V17" s="44">
        <f t="shared" si="15"/>
        <v>47.974999999999994</v>
      </c>
      <c r="W17" s="44">
        <f t="shared" si="15"/>
        <v>93.75</v>
      </c>
      <c r="X17" s="44">
        <f t="shared" si="15"/>
        <v>56.175000000000004</v>
      </c>
      <c r="Y17" s="44">
        <f t="shared" si="15"/>
        <v>48.5</v>
      </c>
      <c r="Z17" s="44">
        <f t="shared" si="15"/>
        <v>47.324999999999996</v>
      </c>
      <c r="AA17" s="44">
        <f t="shared" si="15"/>
        <v>52.5</v>
      </c>
      <c r="AB17" s="44">
        <f t="shared" si="15"/>
        <v>57.949999999999996</v>
      </c>
      <c r="AC17" s="44">
        <f t="shared" si="15"/>
        <v>109.95</v>
      </c>
      <c r="AD17" s="44">
        <f t="shared" si="15"/>
        <v>40.174999999999997</v>
      </c>
      <c r="AE17" s="44">
        <f t="shared" si="15"/>
        <v>87.949999999999989</v>
      </c>
      <c r="AF17" s="44">
        <f t="shared" si="15"/>
        <v>83.3</v>
      </c>
      <c r="AG17" s="44">
        <f t="shared" si="15"/>
        <v>55.524999999999999</v>
      </c>
      <c r="AH17" s="44">
        <f t="shared" si="15"/>
        <v>55.174999999999997</v>
      </c>
      <c r="AI17" s="44">
        <f t="shared" si="15"/>
        <v>68.399999999999991</v>
      </c>
      <c r="AJ17" s="44">
        <f t="shared" si="15"/>
        <v>47.35</v>
      </c>
      <c r="AK17" s="44">
        <f t="shared" si="15"/>
        <v>67.399999999999991</v>
      </c>
      <c r="AL17" s="44">
        <f t="shared" si="15"/>
        <v>59.199999999999996</v>
      </c>
      <c r="AM17" s="44">
        <f t="shared" si="15"/>
        <v>70.150000000000006</v>
      </c>
      <c r="AN17" s="44">
        <f t="shared" si="15"/>
        <v>53.699999999999996</v>
      </c>
      <c r="AO17" s="44">
        <f t="shared" si="15"/>
        <v>87.65</v>
      </c>
      <c r="AP17" s="44">
        <f t="shared" si="15"/>
        <v>57.7</v>
      </c>
      <c r="AQ17" s="44">
        <f t="shared" si="15"/>
        <v>84.15</v>
      </c>
      <c r="AR17" s="44">
        <f t="shared" si="15"/>
        <v>108.9</v>
      </c>
      <c r="AS17" s="44">
        <f t="shared" si="15"/>
        <v>103.6</v>
      </c>
      <c r="AT17" s="44">
        <f t="shared" si="15"/>
        <v>108.05</v>
      </c>
      <c r="AU17" s="44">
        <f t="shared" si="15"/>
        <v>89.474999999999994</v>
      </c>
      <c r="AV17" s="44">
        <f t="shared" si="15"/>
        <v>111.75</v>
      </c>
      <c r="AW17" s="44">
        <f t="shared" si="15"/>
        <v>50.125</v>
      </c>
      <c r="AX17" s="44">
        <f t="shared" si="15"/>
        <v>82.324999999999989</v>
      </c>
      <c r="AY17" s="44">
        <f t="shared" si="15"/>
        <v>101.74999999999999</v>
      </c>
      <c r="AZ17" s="44">
        <f t="shared" si="15"/>
        <v>102.55</v>
      </c>
      <c r="BA17" s="44">
        <f t="shared" si="15"/>
        <v>52.249999999999993</v>
      </c>
      <c r="BB17" s="44">
        <f t="shared" si="15"/>
        <v>52.475000000000001</v>
      </c>
      <c r="BC17" s="44">
        <f t="shared" si="15"/>
        <v>114.15</v>
      </c>
      <c r="BD17" s="44">
        <f t="shared" si="15"/>
        <v>89.7</v>
      </c>
      <c r="BE17" s="44">
        <f t="shared" si="15"/>
        <v>49.9</v>
      </c>
      <c r="BF17" s="44">
        <f t="shared" si="15"/>
        <v>67.125</v>
      </c>
      <c r="BG17" s="44">
        <f t="shared" si="15"/>
        <v>132.02500000000001</v>
      </c>
      <c r="BH17" s="44">
        <f t="shared" si="15"/>
        <v>66.549999999999983</v>
      </c>
      <c r="BI17" s="44">
        <f t="shared" si="15"/>
        <v>102.05</v>
      </c>
      <c r="BJ17" s="44">
        <f t="shared" si="15"/>
        <v>87.749999999999986</v>
      </c>
      <c r="BK17" s="44">
        <f t="shared" si="15"/>
        <v>116.62500000000001</v>
      </c>
      <c r="BL17" s="44">
        <f t="shared" si="15"/>
        <v>43.3</v>
      </c>
      <c r="BM17" s="44">
        <f t="shared" si="15"/>
        <v>92.949999999999989</v>
      </c>
      <c r="BN17" s="44">
        <f t="shared" si="15"/>
        <v>73</v>
      </c>
      <c r="BO17" s="44">
        <f t="shared" ref="BO17:DZ17" si="16">VLOOKUP(BN17,BN13:BT15,2,0)</f>
        <v>122.64999999999998</v>
      </c>
      <c r="BP17" s="44">
        <f t="shared" si="16"/>
        <v>81.674999999999997</v>
      </c>
      <c r="BQ17" s="44">
        <f t="shared" si="16"/>
        <v>46.975000000000001</v>
      </c>
      <c r="BR17" s="44">
        <f t="shared" si="16"/>
        <v>66.174999999999997</v>
      </c>
      <c r="BS17" s="44">
        <f t="shared" si="16"/>
        <v>88.499999999999986</v>
      </c>
      <c r="BT17" s="44">
        <f t="shared" si="16"/>
        <v>77.099999999999994</v>
      </c>
      <c r="BU17" s="44">
        <f t="shared" si="16"/>
        <v>109</v>
      </c>
      <c r="BV17" s="44">
        <f t="shared" si="16"/>
        <v>66.024999999999991</v>
      </c>
      <c r="BW17" s="44">
        <f t="shared" si="16"/>
        <v>67.774999999999991</v>
      </c>
      <c r="BX17" s="44">
        <f t="shared" si="16"/>
        <v>47.724999999999994</v>
      </c>
      <c r="BY17" s="44">
        <f t="shared" si="16"/>
        <v>38.074999999999996</v>
      </c>
      <c r="BZ17" s="44">
        <f t="shared" si="16"/>
        <v>36.424999999999997</v>
      </c>
      <c r="CA17" s="44">
        <f t="shared" si="16"/>
        <v>63.29999999999999</v>
      </c>
      <c r="CB17" s="44">
        <f t="shared" si="16"/>
        <v>59.774999999999999</v>
      </c>
      <c r="CC17" s="44">
        <f t="shared" si="16"/>
        <v>83.125</v>
      </c>
      <c r="CD17" s="44">
        <f t="shared" si="16"/>
        <v>56.749999999999993</v>
      </c>
      <c r="CE17" s="44">
        <f t="shared" si="16"/>
        <v>23.974999999999998</v>
      </c>
      <c r="CF17" s="44">
        <f t="shared" si="16"/>
        <v>59.624999999999993</v>
      </c>
      <c r="CG17" s="44">
        <f t="shared" si="16"/>
        <v>65.674999999999997</v>
      </c>
      <c r="CH17" s="44">
        <f t="shared" si="16"/>
        <v>68.849999999999994</v>
      </c>
      <c r="CI17" s="44">
        <f t="shared" si="16"/>
        <v>86.4</v>
      </c>
      <c r="CJ17" s="44">
        <f t="shared" si="16"/>
        <v>37.174999999999997</v>
      </c>
      <c r="CK17" s="44">
        <f t="shared" si="16"/>
        <v>92.899999999999991</v>
      </c>
      <c r="CL17" s="44">
        <f t="shared" si="16"/>
        <v>40.425000000000004</v>
      </c>
      <c r="CM17" s="44">
        <f t="shared" si="16"/>
        <v>17.024999999999999</v>
      </c>
      <c r="CN17" s="44">
        <f t="shared" si="16"/>
        <v>15.8</v>
      </c>
      <c r="CO17" s="44">
        <f t="shared" si="16"/>
        <v>42.875</v>
      </c>
      <c r="CP17" s="44">
        <f t="shared" si="16"/>
        <v>23.774999999999999</v>
      </c>
      <c r="CQ17" s="44">
        <f t="shared" si="16"/>
        <v>59.349999999999994</v>
      </c>
      <c r="CR17" s="44">
        <f t="shared" si="16"/>
        <v>28.025000000000002</v>
      </c>
      <c r="CS17" s="44">
        <f t="shared" si="16"/>
        <v>24.674999999999997</v>
      </c>
      <c r="CT17" s="44">
        <f t="shared" si="16"/>
        <v>24.524999999999999</v>
      </c>
      <c r="CU17" s="44">
        <f t="shared" si="16"/>
        <v>60.8</v>
      </c>
      <c r="CV17" s="44">
        <f t="shared" si="16"/>
        <v>32.599999999999994</v>
      </c>
      <c r="CW17" s="44">
        <f t="shared" si="16"/>
        <v>30.525000000000002</v>
      </c>
      <c r="CX17" s="44">
        <f t="shared" si="16"/>
        <v>24.624999999999996</v>
      </c>
      <c r="CY17" s="44">
        <f t="shared" si="16"/>
        <v>0</v>
      </c>
      <c r="CZ17" s="44">
        <f t="shared" si="16"/>
        <v>0</v>
      </c>
      <c r="DA17" s="44">
        <f t="shared" si="16"/>
        <v>0</v>
      </c>
      <c r="DB17" s="44">
        <f t="shared" si="16"/>
        <v>0</v>
      </c>
      <c r="DC17" s="44">
        <f t="shared" si="16"/>
        <v>0</v>
      </c>
      <c r="DD17" s="44">
        <f t="shared" si="16"/>
        <v>0</v>
      </c>
      <c r="DE17" s="44">
        <f t="shared" si="16"/>
        <v>0</v>
      </c>
      <c r="DF17" s="44">
        <f t="shared" si="16"/>
        <v>0</v>
      </c>
      <c r="DG17" s="44">
        <f t="shared" si="16"/>
        <v>0</v>
      </c>
      <c r="DH17" s="44">
        <f t="shared" si="16"/>
        <v>0</v>
      </c>
      <c r="DI17" s="44">
        <f t="shared" si="16"/>
        <v>0</v>
      </c>
      <c r="DJ17" s="44">
        <f t="shared" si="16"/>
        <v>0</v>
      </c>
      <c r="DK17" s="44">
        <f t="shared" si="16"/>
        <v>0</v>
      </c>
      <c r="DL17" s="44">
        <f t="shared" si="16"/>
        <v>0</v>
      </c>
      <c r="DM17" s="44">
        <f t="shared" si="16"/>
        <v>0</v>
      </c>
      <c r="DN17" s="44">
        <f t="shared" si="16"/>
        <v>0</v>
      </c>
      <c r="DO17" s="44">
        <f t="shared" si="16"/>
        <v>0</v>
      </c>
      <c r="DP17" s="44">
        <f t="shared" si="16"/>
        <v>0</v>
      </c>
      <c r="DQ17" s="44">
        <f t="shared" si="16"/>
        <v>0</v>
      </c>
      <c r="DR17" s="44">
        <f t="shared" si="16"/>
        <v>0</v>
      </c>
      <c r="DS17" s="44">
        <f t="shared" si="16"/>
        <v>0</v>
      </c>
      <c r="DT17" s="44">
        <f t="shared" si="16"/>
        <v>0</v>
      </c>
      <c r="DU17" s="44">
        <f t="shared" si="16"/>
        <v>0</v>
      </c>
      <c r="DV17" s="44">
        <f t="shared" si="16"/>
        <v>0</v>
      </c>
      <c r="DW17" s="44">
        <f t="shared" si="16"/>
        <v>0</v>
      </c>
      <c r="DX17" s="44">
        <f t="shared" si="16"/>
        <v>0</v>
      </c>
      <c r="DY17" s="44">
        <f t="shared" si="16"/>
        <v>0</v>
      </c>
      <c r="DZ17" s="44">
        <f t="shared" si="16"/>
        <v>0</v>
      </c>
      <c r="EA17" s="44">
        <f t="shared" ref="EA17:GL17" si="17">VLOOKUP(DZ17,DZ13:EF15,2,0)</f>
        <v>0</v>
      </c>
      <c r="EB17" s="44">
        <f t="shared" si="17"/>
        <v>0</v>
      </c>
      <c r="EC17" s="44">
        <f t="shared" si="17"/>
        <v>0</v>
      </c>
      <c r="ED17" s="44">
        <f t="shared" si="17"/>
        <v>0</v>
      </c>
      <c r="EE17" s="44">
        <f t="shared" si="17"/>
        <v>0</v>
      </c>
      <c r="EF17" s="44">
        <f t="shared" si="17"/>
        <v>0</v>
      </c>
      <c r="EG17" s="44">
        <f t="shared" si="17"/>
        <v>0</v>
      </c>
      <c r="EH17" s="44">
        <f t="shared" si="17"/>
        <v>0</v>
      </c>
      <c r="EI17" s="44">
        <f t="shared" si="17"/>
        <v>0</v>
      </c>
      <c r="EJ17" s="44">
        <f t="shared" si="17"/>
        <v>0</v>
      </c>
      <c r="EK17" s="44">
        <f t="shared" si="17"/>
        <v>0</v>
      </c>
      <c r="EL17" s="44">
        <f t="shared" si="17"/>
        <v>0</v>
      </c>
      <c r="EM17" s="44">
        <f t="shared" si="17"/>
        <v>0</v>
      </c>
      <c r="EN17" s="44">
        <f t="shared" si="17"/>
        <v>0</v>
      </c>
      <c r="EO17" s="44">
        <f t="shared" si="17"/>
        <v>0</v>
      </c>
      <c r="EP17" s="44">
        <f t="shared" si="17"/>
        <v>0</v>
      </c>
      <c r="EQ17" s="44">
        <f t="shared" si="17"/>
        <v>0</v>
      </c>
      <c r="ER17" s="44">
        <f t="shared" si="17"/>
        <v>0</v>
      </c>
      <c r="ES17" s="44">
        <f t="shared" si="17"/>
        <v>0</v>
      </c>
      <c r="ET17" s="44">
        <f t="shared" si="17"/>
        <v>0</v>
      </c>
      <c r="EU17" s="44">
        <f t="shared" si="17"/>
        <v>0</v>
      </c>
      <c r="EV17" s="44">
        <f t="shared" si="17"/>
        <v>0</v>
      </c>
      <c r="EW17" s="44">
        <f t="shared" si="17"/>
        <v>0</v>
      </c>
      <c r="EX17" s="44">
        <f t="shared" si="17"/>
        <v>0</v>
      </c>
      <c r="EY17" s="44">
        <f t="shared" si="17"/>
        <v>0</v>
      </c>
      <c r="EZ17" s="44">
        <f t="shared" si="17"/>
        <v>0</v>
      </c>
      <c r="FA17" s="44">
        <f t="shared" si="17"/>
        <v>0</v>
      </c>
      <c r="FB17" s="44">
        <f t="shared" si="17"/>
        <v>0</v>
      </c>
      <c r="FC17" s="44">
        <f t="shared" si="17"/>
        <v>0</v>
      </c>
      <c r="FD17" s="44">
        <f t="shared" si="17"/>
        <v>0</v>
      </c>
      <c r="FE17" s="44">
        <f t="shared" si="17"/>
        <v>0</v>
      </c>
      <c r="FF17" s="44">
        <f t="shared" si="17"/>
        <v>0</v>
      </c>
      <c r="FG17" s="44">
        <f t="shared" si="17"/>
        <v>0</v>
      </c>
      <c r="FH17" s="44">
        <f t="shared" si="17"/>
        <v>0</v>
      </c>
      <c r="FI17" s="44">
        <f t="shared" si="17"/>
        <v>0</v>
      </c>
      <c r="FJ17" s="44">
        <f t="shared" si="17"/>
        <v>0</v>
      </c>
      <c r="FK17" s="44">
        <f t="shared" si="17"/>
        <v>0</v>
      </c>
      <c r="FL17" s="44">
        <f t="shared" si="17"/>
        <v>0</v>
      </c>
      <c r="FM17" s="44">
        <f t="shared" si="17"/>
        <v>0</v>
      </c>
      <c r="FN17" s="44">
        <f t="shared" si="17"/>
        <v>0</v>
      </c>
      <c r="FO17" s="44">
        <f t="shared" si="17"/>
        <v>0</v>
      </c>
      <c r="FP17" s="44">
        <f t="shared" si="17"/>
        <v>0</v>
      </c>
      <c r="FQ17" s="44">
        <f t="shared" si="17"/>
        <v>0</v>
      </c>
      <c r="FR17" s="44">
        <f t="shared" si="17"/>
        <v>0</v>
      </c>
      <c r="FS17" s="44">
        <f t="shared" si="17"/>
        <v>0</v>
      </c>
      <c r="FT17" s="44">
        <f t="shared" si="17"/>
        <v>0</v>
      </c>
      <c r="FU17" s="44">
        <f t="shared" si="17"/>
        <v>0</v>
      </c>
      <c r="FV17" s="44">
        <f t="shared" si="17"/>
        <v>0</v>
      </c>
      <c r="FW17" s="44">
        <f t="shared" si="17"/>
        <v>0</v>
      </c>
      <c r="FX17" s="44">
        <f t="shared" si="17"/>
        <v>0</v>
      </c>
      <c r="FY17" s="44">
        <f t="shared" si="17"/>
        <v>0</v>
      </c>
      <c r="FZ17" s="44">
        <f t="shared" si="17"/>
        <v>0</v>
      </c>
      <c r="GA17" s="44">
        <f t="shared" si="17"/>
        <v>0</v>
      </c>
      <c r="GB17" s="44">
        <f t="shared" si="17"/>
        <v>0</v>
      </c>
      <c r="GC17" s="44">
        <f t="shared" si="17"/>
        <v>0</v>
      </c>
      <c r="GD17" s="44">
        <f t="shared" si="17"/>
        <v>0</v>
      </c>
      <c r="GE17" s="44">
        <f t="shared" si="17"/>
        <v>0</v>
      </c>
      <c r="GF17" s="44">
        <f t="shared" si="17"/>
        <v>0</v>
      </c>
      <c r="GG17" s="44">
        <f t="shared" si="17"/>
        <v>0</v>
      </c>
      <c r="GH17" s="44">
        <f t="shared" si="17"/>
        <v>0</v>
      </c>
      <c r="GI17" s="44">
        <f t="shared" si="17"/>
        <v>0</v>
      </c>
      <c r="GJ17" s="44">
        <f t="shared" si="17"/>
        <v>0</v>
      </c>
      <c r="GK17" s="44">
        <f t="shared" si="17"/>
        <v>0</v>
      </c>
      <c r="GL17" s="44">
        <f t="shared" si="17"/>
        <v>0</v>
      </c>
      <c r="GM17" s="44">
        <f t="shared" ref="GM17:IX17" si="18">VLOOKUP(GL17,GL13:GR15,2,0)</f>
        <v>0</v>
      </c>
      <c r="GN17" s="44">
        <f t="shared" si="18"/>
        <v>0</v>
      </c>
      <c r="GO17" s="44">
        <f t="shared" si="18"/>
        <v>0</v>
      </c>
      <c r="GP17" s="44">
        <f t="shared" si="18"/>
        <v>0</v>
      </c>
      <c r="GQ17" s="44">
        <f t="shared" si="18"/>
        <v>0</v>
      </c>
      <c r="GR17" s="44">
        <f t="shared" si="18"/>
        <v>0</v>
      </c>
      <c r="GS17" s="44">
        <f t="shared" si="18"/>
        <v>0</v>
      </c>
      <c r="GT17" s="44">
        <f t="shared" si="18"/>
        <v>0</v>
      </c>
      <c r="GU17" s="44">
        <f t="shared" si="18"/>
        <v>0</v>
      </c>
      <c r="GV17" s="44">
        <f t="shared" si="18"/>
        <v>0</v>
      </c>
      <c r="GW17" s="44">
        <f t="shared" si="18"/>
        <v>0</v>
      </c>
      <c r="GX17" s="44">
        <f t="shared" si="18"/>
        <v>0</v>
      </c>
      <c r="GY17" s="44">
        <f t="shared" si="18"/>
        <v>0</v>
      </c>
      <c r="GZ17" s="44">
        <f t="shared" si="18"/>
        <v>0</v>
      </c>
      <c r="HA17" s="44">
        <f t="shared" si="18"/>
        <v>0</v>
      </c>
      <c r="HB17" s="44">
        <f t="shared" si="18"/>
        <v>0</v>
      </c>
      <c r="HC17" s="44">
        <f t="shared" si="18"/>
        <v>0</v>
      </c>
      <c r="HD17" s="44">
        <f t="shared" si="18"/>
        <v>0</v>
      </c>
      <c r="HE17" s="44">
        <f t="shared" si="18"/>
        <v>0</v>
      </c>
      <c r="HF17" s="44">
        <f t="shared" si="18"/>
        <v>0</v>
      </c>
      <c r="HG17" s="44">
        <f t="shared" si="18"/>
        <v>0</v>
      </c>
      <c r="HH17" s="44">
        <f t="shared" si="18"/>
        <v>0</v>
      </c>
      <c r="HI17" s="44">
        <f t="shared" si="18"/>
        <v>0</v>
      </c>
      <c r="HJ17" s="44">
        <f t="shared" si="18"/>
        <v>0</v>
      </c>
      <c r="HK17" s="44">
        <f t="shared" si="18"/>
        <v>0</v>
      </c>
      <c r="HL17" s="44">
        <f t="shared" si="18"/>
        <v>0</v>
      </c>
      <c r="HM17" s="44">
        <f t="shared" si="18"/>
        <v>0</v>
      </c>
      <c r="HN17" s="44">
        <f t="shared" si="18"/>
        <v>0</v>
      </c>
      <c r="HO17" s="44">
        <f t="shared" si="18"/>
        <v>0</v>
      </c>
      <c r="HP17" s="44">
        <f t="shared" si="18"/>
        <v>0</v>
      </c>
      <c r="HQ17" s="44">
        <f t="shared" si="18"/>
        <v>0</v>
      </c>
      <c r="HR17" s="44">
        <f t="shared" si="18"/>
        <v>0</v>
      </c>
      <c r="HS17" s="44">
        <f t="shared" si="18"/>
        <v>0</v>
      </c>
      <c r="HT17" s="44">
        <f t="shared" si="18"/>
        <v>0</v>
      </c>
      <c r="HU17" s="44">
        <f t="shared" si="18"/>
        <v>0</v>
      </c>
      <c r="HV17" s="44">
        <f t="shared" si="18"/>
        <v>0</v>
      </c>
      <c r="HW17" s="44">
        <f t="shared" si="18"/>
        <v>0</v>
      </c>
      <c r="HX17" s="44">
        <f t="shared" si="18"/>
        <v>0</v>
      </c>
      <c r="HY17" s="44">
        <f t="shared" si="18"/>
        <v>0</v>
      </c>
      <c r="HZ17" s="44">
        <f t="shared" si="18"/>
        <v>0</v>
      </c>
      <c r="IA17" s="44">
        <f t="shared" si="18"/>
        <v>0</v>
      </c>
      <c r="IB17" s="44">
        <f t="shared" si="18"/>
        <v>0</v>
      </c>
      <c r="IC17" s="44">
        <f t="shared" si="18"/>
        <v>0</v>
      </c>
      <c r="ID17" s="44">
        <f t="shared" si="18"/>
        <v>0</v>
      </c>
      <c r="IE17" s="44">
        <f t="shared" si="18"/>
        <v>0</v>
      </c>
      <c r="IF17" s="44">
        <f t="shared" si="18"/>
        <v>0</v>
      </c>
      <c r="IG17" s="44">
        <f t="shared" si="18"/>
        <v>0</v>
      </c>
      <c r="IH17" s="44">
        <f t="shared" si="18"/>
        <v>0</v>
      </c>
      <c r="II17" s="44">
        <f t="shared" si="18"/>
        <v>0</v>
      </c>
      <c r="IJ17" s="44">
        <f t="shared" si="18"/>
        <v>0</v>
      </c>
      <c r="IK17" s="44">
        <f t="shared" si="18"/>
        <v>0</v>
      </c>
      <c r="IL17" s="44">
        <f t="shared" si="18"/>
        <v>0</v>
      </c>
      <c r="IM17" s="44">
        <f t="shared" si="18"/>
        <v>0</v>
      </c>
      <c r="IN17" s="44">
        <f t="shared" si="18"/>
        <v>0</v>
      </c>
      <c r="IO17" s="44">
        <f t="shared" si="18"/>
        <v>0</v>
      </c>
      <c r="IP17" s="44">
        <f t="shared" si="18"/>
        <v>0</v>
      </c>
      <c r="IQ17" s="44">
        <f t="shared" si="18"/>
        <v>0</v>
      </c>
      <c r="IR17" s="44">
        <f t="shared" si="18"/>
        <v>0</v>
      </c>
      <c r="IS17" s="44">
        <f t="shared" si="18"/>
        <v>0</v>
      </c>
      <c r="IT17" s="44">
        <f t="shared" si="18"/>
        <v>0</v>
      </c>
      <c r="IU17" s="44">
        <f t="shared" si="18"/>
        <v>0</v>
      </c>
      <c r="IV17" s="44">
        <f t="shared" si="18"/>
        <v>0</v>
      </c>
      <c r="IW17" s="44">
        <f t="shared" si="18"/>
        <v>0</v>
      </c>
      <c r="IX17" s="44">
        <f t="shared" si="18"/>
        <v>0</v>
      </c>
      <c r="IY17" s="44">
        <f t="shared" ref="IY17:JQ17" si="19">VLOOKUP(IX17,IX13:JD15,2,0)</f>
        <v>0</v>
      </c>
      <c r="IZ17" s="44">
        <f t="shared" si="19"/>
        <v>0</v>
      </c>
      <c r="JA17" s="44">
        <f t="shared" si="19"/>
        <v>0</v>
      </c>
      <c r="JB17" s="44">
        <f t="shared" si="19"/>
        <v>0</v>
      </c>
      <c r="JC17" s="44">
        <f t="shared" si="19"/>
        <v>0</v>
      </c>
      <c r="JD17" s="44">
        <f t="shared" si="19"/>
        <v>0</v>
      </c>
      <c r="JE17" s="44">
        <f t="shared" si="19"/>
        <v>0</v>
      </c>
      <c r="JF17" s="44">
        <f t="shared" si="19"/>
        <v>0</v>
      </c>
      <c r="JG17" s="44">
        <f t="shared" si="19"/>
        <v>0</v>
      </c>
      <c r="JH17" s="44">
        <f t="shared" si="19"/>
        <v>0</v>
      </c>
      <c r="JI17" s="44">
        <f t="shared" si="19"/>
        <v>0</v>
      </c>
      <c r="JJ17" s="44">
        <f t="shared" si="19"/>
        <v>0</v>
      </c>
      <c r="JK17" s="44">
        <f t="shared" si="19"/>
        <v>0</v>
      </c>
      <c r="JL17" s="44">
        <f t="shared" si="19"/>
        <v>0</v>
      </c>
      <c r="JM17" s="44">
        <f t="shared" si="19"/>
        <v>0</v>
      </c>
      <c r="JN17" s="44">
        <f t="shared" si="19"/>
        <v>0</v>
      </c>
      <c r="JO17" s="44">
        <f t="shared" si="19"/>
        <v>0</v>
      </c>
      <c r="JP17" s="44">
        <f t="shared" si="19"/>
        <v>0</v>
      </c>
      <c r="JQ17" s="44">
        <f t="shared" si="19"/>
        <v>0</v>
      </c>
    </row>
    <row r="18" spans="1:277" s="48" customFormat="1" ht="30" customHeight="1">
      <c r="A18" s="73" t="s">
        <v>124</v>
      </c>
      <c r="B18" s="73"/>
      <c r="C18" s="73"/>
      <c r="D18" s="73"/>
      <c r="E18" s="73"/>
      <c r="F18" s="73"/>
      <c r="G18" s="73"/>
      <c r="H18" s="54" t="s">
        <v>125</v>
      </c>
      <c r="I18" s="54" t="s">
        <v>125</v>
      </c>
      <c r="J18" s="54" t="s">
        <v>125</v>
      </c>
      <c r="K18" s="54" t="s">
        <v>125</v>
      </c>
      <c r="L18" s="54" t="s">
        <v>125</v>
      </c>
      <c r="M18" s="54" t="s">
        <v>125</v>
      </c>
      <c r="N18" s="54" t="s">
        <v>125</v>
      </c>
      <c r="O18" s="54" t="s">
        <v>125</v>
      </c>
      <c r="P18" s="54" t="s">
        <v>125</v>
      </c>
      <c r="Q18" s="54" t="s">
        <v>125</v>
      </c>
      <c r="R18" s="54" t="s">
        <v>125</v>
      </c>
      <c r="S18" s="54" t="s">
        <v>125</v>
      </c>
      <c r="T18" s="54" t="s">
        <v>125</v>
      </c>
      <c r="U18" s="54" t="s">
        <v>125</v>
      </c>
      <c r="V18" s="54" t="s">
        <v>125</v>
      </c>
      <c r="W18" s="54" t="s">
        <v>125</v>
      </c>
      <c r="X18" s="54" t="s">
        <v>125</v>
      </c>
      <c r="Y18" s="54" t="s">
        <v>125</v>
      </c>
      <c r="Z18" s="54" t="s">
        <v>125</v>
      </c>
      <c r="AA18" s="54" t="s">
        <v>125</v>
      </c>
      <c r="AB18" s="54" t="s">
        <v>125</v>
      </c>
      <c r="AC18" s="54" t="s">
        <v>125</v>
      </c>
      <c r="AD18" s="54" t="s">
        <v>125</v>
      </c>
      <c r="AE18" s="54" t="s">
        <v>125</v>
      </c>
      <c r="AF18" s="54" t="s">
        <v>125</v>
      </c>
      <c r="AG18" s="54" t="s">
        <v>125</v>
      </c>
      <c r="AH18" s="54" t="s">
        <v>125</v>
      </c>
      <c r="AI18" s="54" t="s">
        <v>125</v>
      </c>
      <c r="AJ18" s="54" t="s">
        <v>125</v>
      </c>
      <c r="AK18" s="54" t="s">
        <v>125</v>
      </c>
      <c r="AL18" s="54" t="s">
        <v>125</v>
      </c>
      <c r="AM18" s="54" t="s">
        <v>125</v>
      </c>
      <c r="AN18" s="54" t="s">
        <v>125</v>
      </c>
      <c r="AO18" s="54" t="s">
        <v>125</v>
      </c>
      <c r="AP18" s="54" t="s">
        <v>125</v>
      </c>
      <c r="AQ18" s="54" t="s">
        <v>125</v>
      </c>
      <c r="AR18" s="54" t="s">
        <v>125</v>
      </c>
      <c r="AS18" s="54" t="s">
        <v>125</v>
      </c>
      <c r="AT18" s="54" t="s">
        <v>125</v>
      </c>
      <c r="AU18" s="54" t="s">
        <v>125</v>
      </c>
      <c r="AV18" s="54" t="s">
        <v>125</v>
      </c>
      <c r="AW18" s="54" t="s">
        <v>125</v>
      </c>
      <c r="AX18" s="54" t="s">
        <v>125</v>
      </c>
      <c r="AY18" s="54" t="s">
        <v>125</v>
      </c>
      <c r="AZ18" s="54" t="s">
        <v>125</v>
      </c>
      <c r="BA18" s="54" t="s">
        <v>125</v>
      </c>
      <c r="BB18" s="54" t="s">
        <v>125</v>
      </c>
      <c r="BC18" s="54" t="s">
        <v>125</v>
      </c>
      <c r="BD18" s="54" t="s">
        <v>125</v>
      </c>
      <c r="BE18" s="54" t="s">
        <v>125</v>
      </c>
      <c r="BF18" s="54" t="s">
        <v>125</v>
      </c>
      <c r="BG18" s="54" t="s">
        <v>125</v>
      </c>
      <c r="BH18" s="54" t="s">
        <v>125</v>
      </c>
      <c r="BI18" s="54" t="s">
        <v>125</v>
      </c>
      <c r="BJ18" s="54" t="s">
        <v>125</v>
      </c>
      <c r="BK18" s="54" t="s">
        <v>125</v>
      </c>
      <c r="BL18" s="54" t="s">
        <v>125</v>
      </c>
      <c r="BM18" s="54" t="s">
        <v>125</v>
      </c>
      <c r="BN18" s="54" t="s">
        <v>125</v>
      </c>
      <c r="BO18" s="54" t="s">
        <v>125</v>
      </c>
      <c r="BP18" s="54" t="s">
        <v>125</v>
      </c>
      <c r="BQ18" s="54" t="s">
        <v>125</v>
      </c>
      <c r="BR18" s="54" t="s">
        <v>125</v>
      </c>
      <c r="BS18" s="54" t="s">
        <v>125</v>
      </c>
      <c r="BT18" s="54" t="s">
        <v>125</v>
      </c>
      <c r="BU18" s="54" t="s">
        <v>125</v>
      </c>
      <c r="BV18" s="54" t="s">
        <v>125</v>
      </c>
      <c r="BW18" s="54" t="s">
        <v>125</v>
      </c>
      <c r="BX18" s="54" t="s">
        <v>125</v>
      </c>
      <c r="BY18" s="54" t="s">
        <v>125</v>
      </c>
      <c r="BZ18" s="54" t="s">
        <v>125</v>
      </c>
      <c r="CA18" s="54" t="s">
        <v>125</v>
      </c>
      <c r="CB18" s="54" t="s">
        <v>125</v>
      </c>
      <c r="CC18" s="54" t="s">
        <v>125</v>
      </c>
      <c r="CD18" s="54" t="s">
        <v>125</v>
      </c>
      <c r="CE18" s="54" t="s">
        <v>125</v>
      </c>
      <c r="CF18" s="54" t="s">
        <v>125</v>
      </c>
      <c r="CG18" s="54" t="s">
        <v>125</v>
      </c>
      <c r="CH18" s="54" t="s">
        <v>125</v>
      </c>
      <c r="CI18" s="54" t="s">
        <v>125</v>
      </c>
      <c r="CJ18" s="54" t="s">
        <v>125</v>
      </c>
      <c r="CK18" s="54" t="s">
        <v>125</v>
      </c>
      <c r="CL18" s="54" t="s">
        <v>125</v>
      </c>
      <c r="CM18" s="54" t="s">
        <v>125</v>
      </c>
      <c r="CN18" s="54" t="s">
        <v>125</v>
      </c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/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/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/>
      <c r="FY18" s="54"/>
      <c r="FZ18" s="54"/>
      <c r="GA18" s="54"/>
      <c r="GB18" s="54"/>
      <c r="GC18" s="54"/>
      <c r="GD18" s="54"/>
      <c r="GE18" s="54"/>
      <c r="GF18" s="54"/>
      <c r="GG18" s="54"/>
      <c r="GH18" s="54"/>
      <c r="GI18" s="54"/>
      <c r="GJ18" s="54"/>
      <c r="GK18" s="54"/>
      <c r="GL18" s="54"/>
      <c r="GM18" s="54"/>
      <c r="GN18" s="54"/>
      <c r="GO18" s="54"/>
      <c r="GP18" s="54"/>
      <c r="GQ18" s="54"/>
      <c r="GR18" s="54"/>
      <c r="GS18" s="54"/>
      <c r="GT18" s="54"/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/>
      <c r="HG18" s="54"/>
      <c r="HH18" s="54"/>
      <c r="HI18" s="54"/>
      <c r="HJ18" s="54"/>
      <c r="HK18" s="54"/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/>
      <c r="HW18" s="54"/>
      <c r="HX18" s="54"/>
      <c r="HY18" s="54"/>
      <c r="HZ18" s="54"/>
      <c r="IA18" s="54"/>
      <c r="IB18" s="54"/>
      <c r="IC18" s="54"/>
      <c r="ID18" s="54"/>
      <c r="IE18" s="54"/>
      <c r="IF18" s="54"/>
      <c r="IG18" s="54"/>
      <c r="IH18" s="54"/>
      <c r="II18" s="54"/>
      <c r="IJ18" s="54"/>
      <c r="IK18" s="54"/>
      <c r="IL18" s="54"/>
      <c r="IM18" s="54"/>
      <c r="IN18" s="54"/>
      <c r="IO18" s="54"/>
      <c r="IP18" s="54"/>
      <c r="IQ18" s="54"/>
      <c r="IR18" s="54"/>
      <c r="IS18" s="54"/>
      <c r="IT18" s="54"/>
      <c r="IU18" s="54"/>
      <c r="IV18" s="54"/>
      <c r="IW18" s="54"/>
      <c r="IX18" s="54"/>
      <c r="IY18" s="54"/>
      <c r="IZ18" s="54"/>
      <c r="JA18" s="54"/>
      <c r="JB18" s="54"/>
      <c r="JC18" s="54"/>
      <c r="JD18" s="54"/>
      <c r="JE18" s="54"/>
      <c r="JF18" s="54"/>
      <c r="JG18" s="54"/>
      <c r="JH18" s="54"/>
      <c r="JI18" s="54"/>
      <c r="JJ18" s="54"/>
      <c r="JK18" s="54"/>
      <c r="JL18" s="54"/>
      <c r="JM18" s="54"/>
      <c r="JN18" s="54"/>
      <c r="JO18" s="54"/>
      <c r="JP18" s="54"/>
      <c r="JQ18" s="54"/>
    </row>
    <row r="19" spans="1:277" s="48" customFormat="1" ht="22.9" customHeight="1">
      <c r="A19" s="73" t="s">
        <v>127</v>
      </c>
      <c r="B19" s="73"/>
      <c r="C19" s="73"/>
      <c r="D19" s="73"/>
      <c r="E19" s="73"/>
      <c r="F19" s="73"/>
      <c r="G19" s="73"/>
      <c r="H19" s="54" t="s">
        <v>128</v>
      </c>
      <c r="I19" s="54" t="s">
        <v>128</v>
      </c>
      <c r="J19" s="54" t="s">
        <v>128</v>
      </c>
      <c r="K19" s="54" t="s">
        <v>128</v>
      </c>
      <c r="L19" s="54" t="s">
        <v>128</v>
      </c>
      <c r="M19" s="54" t="s">
        <v>128</v>
      </c>
      <c r="N19" s="54" t="s">
        <v>128</v>
      </c>
      <c r="O19" s="54" t="s">
        <v>128</v>
      </c>
      <c r="P19" s="54" t="s">
        <v>128</v>
      </c>
      <c r="Q19" s="54" t="s">
        <v>128</v>
      </c>
      <c r="R19" s="54" t="s">
        <v>128</v>
      </c>
      <c r="S19" s="54" t="s">
        <v>128</v>
      </c>
      <c r="T19" s="54" t="s">
        <v>128</v>
      </c>
      <c r="U19" s="54" t="s">
        <v>128</v>
      </c>
      <c r="V19" s="54" t="s">
        <v>128</v>
      </c>
      <c r="W19" s="54" t="s">
        <v>128</v>
      </c>
      <c r="X19" s="54" t="s">
        <v>128</v>
      </c>
      <c r="Y19" s="54" t="s">
        <v>128</v>
      </c>
      <c r="Z19" s="54" t="s">
        <v>128</v>
      </c>
      <c r="AA19" s="54" t="s">
        <v>128</v>
      </c>
      <c r="AB19" s="54" t="s">
        <v>128</v>
      </c>
      <c r="AC19" s="54" t="s">
        <v>128</v>
      </c>
      <c r="AD19" s="54" t="s">
        <v>128</v>
      </c>
      <c r="AE19" s="54" t="s">
        <v>128</v>
      </c>
      <c r="AF19" s="54" t="s">
        <v>128</v>
      </c>
      <c r="AG19" s="54" t="s">
        <v>128</v>
      </c>
      <c r="AH19" s="54" t="s">
        <v>128</v>
      </c>
      <c r="AI19" s="54" t="s">
        <v>128</v>
      </c>
      <c r="AJ19" s="54" t="s">
        <v>128</v>
      </c>
      <c r="AK19" s="54" t="s">
        <v>128</v>
      </c>
      <c r="AL19" s="54" t="s">
        <v>128</v>
      </c>
      <c r="AM19" s="54" t="s">
        <v>128</v>
      </c>
      <c r="AN19" s="54" t="s">
        <v>128</v>
      </c>
      <c r="AO19" s="54" t="s">
        <v>128</v>
      </c>
      <c r="AP19" s="54" t="s">
        <v>128</v>
      </c>
      <c r="AQ19" s="54" t="s">
        <v>128</v>
      </c>
      <c r="AR19" s="54" t="s">
        <v>128</v>
      </c>
      <c r="AS19" s="54" t="s">
        <v>128</v>
      </c>
      <c r="AT19" s="54" t="s">
        <v>128</v>
      </c>
      <c r="AU19" s="54" t="s">
        <v>128</v>
      </c>
      <c r="AV19" s="54" t="s">
        <v>128</v>
      </c>
      <c r="AW19" s="54" t="s">
        <v>128</v>
      </c>
      <c r="AX19" s="54" t="s">
        <v>128</v>
      </c>
      <c r="AY19" s="54" t="s">
        <v>128</v>
      </c>
      <c r="AZ19" s="54" t="s">
        <v>128</v>
      </c>
      <c r="BA19" s="54" t="s">
        <v>128</v>
      </c>
      <c r="BB19" s="54" t="s">
        <v>128</v>
      </c>
      <c r="BC19" s="54" t="s">
        <v>128</v>
      </c>
      <c r="BD19" s="54" t="s">
        <v>128</v>
      </c>
      <c r="BE19" s="54" t="s">
        <v>128</v>
      </c>
      <c r="BF19" s="54" t="s">
        <v>128</v>
      </c>
      <c r="BG19" s="54" t="s">
        <v>128</v>
      </c>
      <c r="BH19" s="54" t="s">
        <v>128</v>
      </c>
      <c r="BI19" s="54" t="s">
        <v>128</v>
      </c>
      <c r="BJ19" s="54" t="s">
        <v>128</v>
      </c>
      <c r="BK19" s="54" t="s">
        <v>128</v>
      </c>
      <c r="BL19" s="54" t="s">
        <v>128</v>
      </c>
      <c r="BM19" s="54" t="s">
        <v>128</v>
      </c>
      <c r="BN19" s="54" t="s">
        <v>128</v>
      </c>
      <c r="BO19" s="54" t="s">
        <v>128</v>
      </c>
      <c r="BP19" s="54" t="s">
        <v>128</v>
      </c>
      <c r="BQ19" s="54" t="s">
        <v>128</v>
      </c>
      <c r="BR19" s="54" t="s">
        <v>128</v>
      </c>
      <c r="BS19" s="54" t="s">
        <v>128</v>
      </c>
      <c r="BT19" s="54" t="s">
        <v>128</v>
      </c>
      <c r="BU19" s="54" t="s">
        <v>128</v>
      </c>
      <c r="BV19" s="54" t="s">
        <v>128</v>
      </c>
      <c r="BW19" s="54" t="s">
        <v>128</v>
      </c>
      <c r="BX19" s="54" t="s">
        <v>128</v>
      </c>
      <c r="BY19" s="54" t="s">
        <v>128</v>
      </c>
      <c r="BZ19" s="54" t="s">
        <v>128</v>
      </c>
      <c r="CA19" s="54" t="s">
        <v>128</v>
      </c>
      <c r="CB19" s="54" t="s">
        <v>128</v>
      </c>
      <c r="CC19" s="54" t="s">
        <v>128</v>
      </c>
      <c r="CD19" s="54" t="s">
        <v>128</v>
      </c>
      <c r="CE19" s="54" t="s">
        <v>128</v>
      </c>
      <c r="CF19" s="54" t="s">
        <v>128</v>
      </c>
      <c r="CG19" s="54" t="s">
        <v>128</v>
      </c>
      <c r="CH19" s="54" t="s">
        <v>128</v>
      </c>
      <c r="CI19" s="54" t="s">
        <v>128</v>
      </c>
      <c r="CJ19" s="54" t="s">
        <v>128</v>
      </c>
      <c r="CK19" s="54" t="s">
        <v>128</v>
      </c>
      <c r="CL19" s="54" t="s">
        <v>128</v>
      </c>
      <c r="CM19" s="54" t="s">
        <v>128</v>
      </c>
      <c r="CN19" s="54" t="s">
        <v>128</v>
      </c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/>
      <c r="GN19" s="54"/>
      <c r="GO19" s="54"/>
      <c r="GP19" s="54"/>
      <c r="GQ19" s="54"/>
      <c r="GR19" s="54"/>
      <c r="GS19" s="54"/>
      <c r="GT19" s="54"/>
      <c r="GU19" s="54"/>
      <c r="GV19" s="54"/>
      <c r="GW19" s="54"/>
      <c r="GX19" s="54"/>
      <c r="GY19" s="54"/>
      <c r="GZ19" s="54"/>
      <c r="HA19" s="54"/>
      <c r="HB19" s="54"/>
      <c r="HC19" s="54"/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/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</row>
    <row r="20" spans="1:277" s="48" customFormat="1" ht="80.45" customHeight="1">
      <c r="A20" s="87" t="s">
        <v>131</v>
      </c>
      <c r="B20" s="88"/>
      <c r="C20" s="88"/>
      <c r="D20" s="88"/>
      <c r="E20" s="88"/>
      <c r="F20" s="88"/>
      <c r="G20" s="89"/>
      <c r="H20" s="55" t="s">
        <v>132</v>
      </c>
      <c r="I20" s="55" t="s">
        <v>132</v>
      </c>
      <c r="J20" s="55" t="s">
        <v>132</v>
      </c>
      <c r="K20" s="55" t="s">
        <v>132</v>
      </c>
      <c r="L20" s="55" t="s">
        <v>132</v>
      </c>
      <c r="M20" s="55" t="s">
        <v>132</v>
      </c>
      <c r="N20" s="55" t="s">
        <v>132</v>
      </c>
      <c r="O20" s="55" t="s">
        <v>132</v>
      </c>
      <c r="P20" s="55" t="s">
        <v>132</v>
      </c>
      <c r="Q20" s="55" t="s">
        <v>132</v>
      </c>
      <c r="R20" s="55" t="s">
        <v>132</v>
      </c>
      <c r="S20" s="55" t="s">
        <v>132</v>
      </c>
      <c r="T20" s="55" t="s">
        <v>132</v>
      </c>
      <c r="U20" s="55" t="s">
        <v>132</v>
      </c>
      <c r="V20" s="55" t="s">
        <v>132</v>
      </c>
      <c r="W20" s="55" t="s">
        <v>132</v>
      </c>
      <c r="X20" s="55" t="s">
        <v>132</v>
      </c>
      <c r="Y20" s="55" t="s">
        <v>132</v>
      </c>
      <c r="Z20" s="55" t="s">
        <v>132</v>
      </c>
      <c r="AA20" s="55" t="s">
        <v>132</v>
      </c>
      <c r="AB20" s="55" t="s">
        <v>132</v>
      </c>
      <c r="AC20" s="55" t="s">
        <v>132</v>
      </c>
      <c r="AD20" s="55" t="s">
        <v>132</v>
      </c>
      <c r="AE20" s="55" t="s">
        <v>132</v>
      </c>
      <c r="AF20" s="55" t="s">
        <v>132</v>
      </c>
      <c r="AG20" s="55" t="s">
        <v>132</v>
      </c>
      <c r="AH20" s="55" t="s">
        <v>132</v>
      </c>
      <c r="AI20" s="55" t="s">
        <v>132</v>
      </c>
      <c r="AJ20" s="55" t="s">
        <v>132</v>
      </c>
      <c r="AK20" s="55" t="s">
        <v>132</v>
      </c>
      <c r="AL20" s="55" t="s">
        <v>132</v>
      </c>
      <c r="AM20" s="55" t="s">
        <v>132</v>
      </c>
      <c r="AN20" s="55" t="s">
        <v>132</v>
      </c>
      <c r="AO20" s="55" t="s">
        <v>132</v>
      </c>
      <c r="AP20" s="55" t="s">
        <v>132</v>
      </c>
      <c r="AQ20" s="55" t="s">
        <v>132</v>
      </c>
      <c r="AR20" s="55" t="s">
        <v>132</v>
      </c>
      <c r="AS20" s="55" t="s">
        <v>132</v>
      </c>
      <c r="AT20" s="55" t="s">
        <v>132</v>
      </c>
      <c r="AU20" s="55" t="s">
        <v>132</v>
      </c>
      <c r="AV20" s="55" t="s">
        <v>132</v>
      </c>
      <c r="AW20" s="55" t="s">
        <v>132</v>
      </c>
      <c r="AX20" s="55" t="s">
        <v>132</v>
      </c>
      <c r="AY20" s="55" t="s">
        <v>132</v>
      </c>
      <c r="AZ20" s="55" t="s">
        <v>132</v>
      </c>
      <c r="BA20" s="55" t="s">
        <v>132</v>
      </c>
      <c r="BB20" s="55" t="s">
        <v>132</v>
      </c>
      <c r="BC20" s="55" t="s">
        <v>132</v>
      </c>
      <c r="BD20" s="55" t="s">
        <v>132</v>
      </c>
      <c r="BE20" s="55" t="s">
        <v>132</v>
      </c>
      <c r="BF20" s="55" t="s">
        <v>132</v>
      </c>
      <c r="BG20" s="55" t="s">
        <v>132</v>
      </c>
      <c r="BH20" s="55" t="s">
        <v>132</v>
      </c>
      <c r="BI20" s="55" t="s">
        <v>132</v>
      </c>
      <c r="BJ20" s="55" t="s">
        <v>132</v>
      </c>
      <c r="BK20" s="55" t="s">
        <v>132</v>
      </c>
      <c r="BL20" s="55" t="s">
        <v>132</v>
      </c>
      <c r="BM20" s="55" t="s">
        <v>132</v>
      </c>
      <c r="BN20" s="55" t="s">
        <v>132</v>
      </c>
      <c r="BO20" s="55" t="s">
        <v>132</v>
      </c>
      <c r="BP20" s="55" t="s">
        <v>132</v>
      </c>
      <c r="BQ20" s="55" t="s">
        <v>132</v>
      </c>
      <c r="BR20" s="55" t="s">
        <v>132</v>
      </c>
      <c r="BS20" s="55" t="s">
        <v>132</v>
      </c>
      <c r="BT20" s="55" t="s">
        <v>132</v>
      </c>
      <c r="BU20" s="55" t="s">
        <v>132</v>
      </c>
      <c r="BV20" s="55" t="s">
        <v>132</v>
      </c>
      <c r="BW20" s="55" t="s">
        <v>132</v>
      </c>
      <c r="BX20" s="55" t="s">
        <v>132</v>
      </c>
      <c r="BY20" s="55" t="s">
        <v>132</v>
      </c>
      <c r="BZ20" s="55" t="s">
        <v>132</v>
      </c>
      <c r="CA20" s="55" t="s">
        <v>132</v>
      </c>
      <c r="CB20" s="55" t="s">
        <v>132</v>
      </c>
      <c r="CC20" s="55" t="s">
        <v>132</v>
      </c>
      <c r="CD20" s="55" t="s">
        <v>132</v>
      </c>
      <c r="CE20" s="55" t="s">
        <v>132</v>
      </c>
      <c r="CF20" s="55" t="s">
        <v>132</v>
      </c>
      <c r="CG20" s="55" t="s">
        <v>132</v>
      </c>
      <c r="CH20" s="55" t="s">
        <v>132</v>
      </c>
      <c r="CI20" s="55" t="s">
        <v>132</v>
      </c>
      <c r="CJ20" s="55" t="s">
        <v>132</v>
      </c>
      <c r="CK20" s="55" t="s">
        <v>132</v>
      </c>
      <c r="CL20" s="55" t="s">
        <v>132</v>
      </c>
      <c r="CM20" s="55" t="s">
        <v>132</v>
      </c>
      <c r="CN20" s="55" t="s">
        <v>132</v>
      </c>
      <c r="CO20" s="55"/>
      <c r="CP20" s="55"/>
      <c r="CQ20" s="55"/>
      <c r="CR20" s="55"/>
      <c r="CS20" s="55"/>
      <c r="CT20" s="55"/>
      <c r="CU20" s="55"/>
      <c r="CV20" s="55"/>
      <c r="CW20" s="55"/>
      <c r="CX20" s="55"/>
      <c r="CY20" s="55"/>
      <c r="CZ20" s="55"/>
      <c r="DA20" s="55"/>
      <c r="DB20" s="55"/>
      <c r="DC20" s="55"/>
      <c r="DD20" s="55"/>
      <c r="DE20" s="55"/>
      <c r="DF20" s="55"/>
      <c r="DG20" s="55"/>
      <c r="DH20" s="55"/>
      <c r="DI20" s="55"/>
      <c r="DJ20" s="55"/>
      <c r="DK20" s="55"/>
      <c r="DL20" s="55"/>
      <c r="DM20" s="55"/>
      <c r="DN20" s="55"/>
      <c r="DO20" s="55"/>
      <c r="DP20" s="55"/>
      <c r="DQ20" s="55"/>
      <c r="DR20" s="55"/>
      <c r="DS20" s="55"/>
      <c r="DT20" s="55"/>
      <c r="DU20" s="55"/>
      <c r="DV20" s="55"/>
      <c r="DW20" s="55"/>
      <c r="DX20" s="55"/>
      <c r="DY20" s="55"/>
      <c r="DZ20" s="55"/>
      <c r="EA20" s="55"/>
      <c r="EB20" s="55"/>
      <c r="EC20" s="55"/>
      <c r="ED20" s="55"/>
      <c r="EE20" s="55"/>
      <c r="EF20" s="55"/>
      <c r="EG20" s="55"/>
      <c r="EH20" s="55"/>
      <c r="EI20" s="55"/>
      <c r="EJ20" s="55"/>
      <c r="EK20" s="55"/>
      <c r="EL20" s="55"/>
      <c r="EM20" s="55"/>
      <c r="EN20" s="55"/>
      <c r="EO20" s="55"/>
      <c r="EP20" s="55"/>
      <c r="EQ20" s="55"/>
      <c r="ER20" s="55"/>
      <c r="ES20" s="55"/>
      <c r="ET20" s="55"/>
      <c r="EU20" s="55"/>
      <c r="EV20" s="55"/>
      <c r="EW20" s="55"/>
      <c r="EX20" s="55"/>
      <c r="EY20" s="55"/>
      <c r="EZ20" s="55"/>
      <c r="FA20" s="55"/>
      <c r="FB20" s="55"/>
      <c r="FC20" s="55"/>
      <c r="FD20" s="55"/>
      <c r="FE20" s="55"/>
      <c r="FF20" s="55"/>
      <c r="FG20" s="55"/>
      <c r="FH20" s="55"/>
      <c r="FI20" s="55"/>
      <c r="FJ20" s="55"/>
      <c r="FK20" s="55"/>
      <c r="FL20" s="55"/>
      <c r="FM20" s="55"/>
      <c r="FN20" s="55"/>
      <c r="FO20" s="55"/>
      <c r="FP20" s="55"/>
      <c r="FQ20" s="55"/>
      <c r="FR20" s="55"/>
      <c r="FS20" s="55"/>
      <c r="FT20" s="55"/>
      <c r="FU20" s="55"/>
      <c r="FV20" s="55"/>
      <c r="FW20" s="55"/>
      <c r="FX20" s="55"/>
      <c r="FY20" s="55"/>
      <c r="FZ20" s="55"/>
      <c r="GA20" s="55"/>
      <c r="GB20" s="55"/>
      <c r="GC20" s="55"/>
      <c r="GD20" s="55"/>
      <c r="GE20" s="55"/>
      <c r="GF20" s="55"/>
      <c r="GG20" s="55"/>
      <c r="GH20" s="55"/>
      <c r="GI20" s="55"/>
      <c r="GJ20" s="55"/>
      <c r="GK20" s="55"/>
      <c r="GL20" s="55"/>
      <c r="GM20" s="55"/>
      <c r="GN20" s="55"/>
      <c r="GO20" s="55"/>
      <c r="GP20" s="55"/>
      <c r="GQ20" s="55"/>
      <c r="GR20" s="55"/>
      <c r="GS20" s="55"/>
      <c r="GT20" s="55"/>
      <c r="GU20" s="55"/>
      <c r="GV20" s="55"/>
      <c r="GW20" s="55"/>
      <c r="GX20" s="55"/>
      <c r="GY20" s="55"/>
      <c r="GZ20" s="55"/>
      <c r="HA20" s="55"/>
      <c r="HB20" s="55"/>
      <c r="HC20" s="55"/>
      <c r="HD20" s="55"/>
      <c r="HE20" s="55"/>
      <c r="HF20" s="55"/>
      <c r="HG20" s="55"/>
      <c r="HH20" s="55"/>
      <c r="HI20" s="55"/>
      <c r="HJ20" s="55"/>
      <c r="HK20" s="55"/>
      <c r="HL20" s="55"/>
      <c r="HM20" s="55"/>
      <c r="HN20" s="55"/>
      <c r="HO20" s="55"/>
      <c r="HP20" s="55"/>
      <c r="HQ20" s="55"/>
      <c r="HR20" s="55"/>
      <c r="HS20" s="55"/>
      <c r="HT20" s="55"/>
      <c r="HU20" s="55"/>
      <c r="HV20" s="55"/>
      <c r="HW20" s="55"/>
      <c r="HX20" s="55"/>
      <c r="HY20" s="55"/>
      <c r="HZ20" s="55"/>
      <c r="IA20" s="55"/>
      <c r="IB20" s="55"/>
      <c r="IC20" s="55"/>
      <c r="ID20" s="55"/>
      <c r="IE20" s="55"/>
      <c r="IF20" s="55"/>
      <c r="IG20" s="55"/>
      <c r="IH20" s="55"/>
      <c r="II20" s="55"/>
      <c r="IJ20" s="55"/>
      <c r="IK20" s="55"/>
      <c r="IL20" s="55"/>
      <c r="IM20" s="55"/>
      <c r="IN20" s="55"/>
      <c r="IO20" s="55"/>
      <c r="IP20" s="55"/>
      <c r="IQ20" s="55"/>
      <c r="IR20" s="55"/>
      <c r="IS20" s="55"/>
      <c r="IT20" s="55"/>
      <c r="IU20" s="55"/>
      <c r="IV20" s="55"/>
      <c r="IW20" s="55"/>
      <c r="IX20" s="55"/>
      <c r="IY20" s="55"/>
      <c r="IZ20" s="55"/>
      <c r="JA20" s="55"/>
      <c r="JB20" s="55"/>
      <c r="JC20" s="55"/>
      <c r="JD20" s="55"/>
      <c r="JE20" s="55"/>
      <c r="JF20" s="55"/>
      <c r="JG20" s="55"/>
      <c r="JH20" s="55"/>
      <c r="JI20" s="55"/>
      <c r="JJ20" s="55"/>
      <c r="JK20" s="55"/>
      <c r="JL20" s="55"/>
      <c r="JM20" s="55"/>
      <c r="JN20" s="55"/>
      <c r="JO20" s="55"/>
      <c r="JP20" s="55"/>
      <c r="JQ20" s="55"/>
    </row>
    <row r="21" spans="1:277" s="48" customFormat="1" ht="97.15" customHeight="1">
      <c r="A21" s="90"/>
      <c r="B21" s="91"/>
      <c r="C21" s="91"/>
      <c r="D21" s="91"/>
      <c r="E21" s="91"/>
      <c r="F21" s="91"/>
      <c r="G21" s="92"/>
      <c r="H21" s="61" t="s">
        <v>134</v>
      </c>
      <c r="I21" s="61" t="s">
        <v>134</v>
      </c>
      <c r="J21" s="61" t="s">
        <v>134</v>
      </c>
      <c r="K21" s="61" t="s">
        <v>134</v>
      </c>
      <c r="L21" s="61" t="s">
        <v>134</v>
      </c>
      <c r="M21" s="61" t="s">
        <v>134</v>
      </c>
      <c r="N21" s="61" t="s">
        <v>134</v>
      </c>
      <c r="O21" s="61" t="s">
        <v>134</v>
      </c>
      <c r="P21" s="61" t="s">
        <v>134</v>
      </c>
      <c r="Q21" s="61" t="s">
        <v>134</v>
      </c>
      <c r="R21" s="61" t="s">
        <v>134</v>
      </c>
      <c r="S21" s="61" t="s">
        <v>134</v>
      </c>
      <c r="T21" s="61" t="s">
        <v>134</v>
      </c>
      <c r="U21" s="61" t="s">
        <v>134</v>
      </c>
      <c r="V21" s="61" t="s">
        <v>134</v>
      </c>
      <c r="W21" s="61" t="s">
        <v>134</v>
      </c>
      <c r="X21" s="61" t="s">
        <v>134</v>
      </c>
      <c r="Y21" s="61" t="s">
        <v>134</v>
      </c>
      <c r="Z21" s="61" t="s">
        <v>134</v>
      </c>
      <c r="AA21" s="61" t="s">
        <v>134</v>
      </c>
      <c r="AB21" s="61" t="s">
        <v>134</v>
      </c>
      <c r="AC21" s="61" t="s">
        <v>134</v>
      </c>
      <c r="AD21" s="61" t="s">
        <v>134</v>
      </c>
      <c r="AE21" s="61" t="s">
        <v>134</v>
      </c>
      <c r="AF21" s="61" t="s">
        <v>134</v>
      </c>
      <c r="AG21" s="61" t="s">
        <v>134</v>
      </c>
      <c r="AH21" s="61" t="s">
        <v>134</v>
      </c>
      <c r="AI21" s="61" t="s">
        <v>134</v>
      </c>
      <c r="AJ21" s="61" t="s">
        <v>134</v>
      </c>
      <c r="AK21" s="61" t="s">
        <v>134</v>
      </c>
      <c r="AL21" s="61" t="s">
        <v>134</v>
      </c>
      <c r="AM21" s="61" t="s">
        <v>134</v>
      </c>
      <c r="AN21" s="61" t="s">
        <v>134</v>
      </c>
      <c r="AO21" s="61" t="s">
        <v>134</v>
      </c>
      <c r="AP21" s="61" t="s">
        <v>134</v>
      </c>
      <c r="AQ21" s="61" t="s">
        <v>134</v>
      </c>
      <c r="AR21" s="61" t="s">
        <v>134</v>
      </c>
      <c r="AS21" s="61" t="s">
        <v>134</v>
      </c>
      <c r="AT21" s="61" t="s">
        <v>134</v>
      </c>
      <c r="AU21" s="61" t="s">
        <v>134</v>
      </c>
      <c r="AV21" s="61" t="s">
        <v>134</v>
      </c>
      <c r="AW21" s="61" t="s">
        <v>134</v>
      </c>
      <c r="AX21" s="61" t="s">
        <v>134</v>
      </c>
      <c r="AY21" s="61" t="s">
        <v>134</v>
      </c>
      <c r="AZ21" s="61" t="s">
        <v>134</v>
      </c>
      <c r="BA21" s="61" t="s">
        <v>134</v>
      </c>
      <c r="BB21" s="61" t="s">
        <v>134</v>
      </c>
      <c r="BC21" s="61" t="s">
        <v>134</v>
      </c>
      <c r="BD21" s="61" t="s">
        <v>134</v>
      </c>
      <c r="BE21" s="61" t="s">
        <v>134</v>
      </c>
      <c r="BF21" s="61" t="s">
        <v>134</v>
      </c>
      <c r="BG21" s="61" t="s">
        <v>134</v>
      </c>
      <c r="BH21" s="61" t="s">
        <v>134</v>
      </c>
      <c r="BI21" s="61" t="s">
        <v>134</v>
      </c>
      <c r="BJ21" s="61" t="s">
        <v>134</v>
      </c>
      <c r="BK21" s="61" t="s">
        <v>134</v>
      </c>
      <c r="BL21" s="61" t="s">
        <v>134</v>
      </c>
      <c r="BM21" s="61" t="s">
        <v>134</v>
      </c>
      <c r="BN21" s="61" t="s">
        <v>134</v>
      </c>
      <c r="BO21" s="61" t="s">
        <v>134</v>
      </c>
      <c r="BP21" s="61" t="s">
        <v>134</v>
      </c>
      <c r="BQ21" s="61" t="s">
        <v>134</v>
      </c>
      <c r="BR21" s="61" t="s">
        <v>134</v>
      </c>
      <c r="BS21" s="61" t="s">
        <v>134</v>
      </c>
      <c r="BT21" s="61" t="s">
        <v>134</v>
      </c>
      <c r="BU21" s="61" t="s">
        <v>134</v>
      </c>
      <c r="BV21" s="61" t="s">
        <v>134</v>
      </c>
      <c r="BW21" s="61" t="s">
        <v>134</v>
      </c>
      <c r="BX21" s="61" t="s">
        <v>134</v>
      </c>
      <c r="BY21" s="61" t="s">
        <v>134</v>
      </c>
      <c r="BZ21" s="61" t="s">
        <v>134</v>
      </c>
      <c r="CA21" s="61" t="s">
        <v>134</v>
      </c>
      <c r="CB21" s="61" t="s">
        <v>134</v>
      </c>
      <c r="CC21" s="61" t="s">
        <v>134</v>
      </c>
      <c r="CD21" s="61" t="s">
        <v>134</v>
      </c>
      <c r="CE21" s="61" t="s">
        <v>134</v>
      </c>
      <c r="CF21" s="61" t="s">
        <v>134</v>
      </c>
      <c r="CG21" s="61" t="s">
        <v>134</v>
      </c>
      <c r="CH21" s="61" t="s">
        <v>134</v>
      </c>
      <c r="CI21" s="61" t="s">
        <v>134</v>
      </c>
      <c r="CJ21" s="61" t="s">
        <v>134</v>
      </c>
      <c r="CK21" s="61" t="s">
        <v>134</v>
      </c>
      <c r="CL21" s="61" t="s">
        <v>134</v>
      </c>
      <c r="CM21" s="61" t="s">
        <v>134</v>
      </c>
      <c r="CN21" s="61" t="s">
        <v>134</v>
      </c>
      <c r="CO21" s="54"/>
      <c r="CP21" s="54"/>
      <c r="CQ21" s="54"/>
      <c r="CR21" s="54"/>
      <c r="CS21" s="54"/>
      <c r="CT21" s="54"/>
      <c r="CU21" s="54"/>
      <c r="CV21" s="54"/>
      <c r="CW21" s="54"/>
      <c r="CX21" s="54"/>
      <c r="CY21" s="54"/>
      <c r="CZ21" s="54"/>
      <c r="DA21" s="54"/>
      <c r="DB21" s="54"/>
      <c r="DC21" s="54"/>
      <c r="DD21" s="54"/>
      <c r="DE21" s="54"/>
      <c r="DF21" s="54"/>
      <c r="DG21" s="54"/>
      <c r="DH21" s="54"/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/>
      <c r="EP21" s="54"/>
      <c r="EQ21" s="54"/>
      <c r="ER21" s="54"/>
      <c r="ES21" s="54"/>
      <c r="ET21" s="54"/>
      <c r="EU21" s="54"/>
      <c r="EV21" s="54"/>
      <c r="EW21" s="54"/>
      <c r="EX21" s="54"/>
      <c r="EY21" s="54"/>
      <c r="EZ21" s="54"/>
      <c r="FA21" s="54"/>
      <c r="FB21" s="54"/>
      <c r="FC21" s="54"/>
      <c r="FD21" s="54"/>
      <c r="FE21" s="54"/>
      <c r="FF21" s="54"/>
      <c r="FG21" s="54"/>
      <c r="FH21" s="54"/>
      <c r="FI21" s="54"/>
      <c r="FJ21" s="54"/>
      <c r="FK21" s="54"/>
      <c r="FL21" s="54"/>
      <c r="FM21" s="54"/>
      <c r="FN21" s="54"/>
      <c r="FO21" s="54"/>
      <c r="FP21" s="54"/>
      <c r="FQ21" s="54"/>
      <c r="FR21" s="54"/>
      <c r="FS21" s="54"/>
      <c r="FT21" s="54"/>
      <c r="FU21" s="54"/>
      <c r="FV21" s="54"/>
      <c r="FW21" s="54"/>
      <c r="FX21" s="54"/>
      <c r="FY21" s="54"/>
      <c r="FZ21" s="54"/>
      <c r="GA21" s="54"/>
      <c r="GB21" s="54"/>
      <c r="GC21" s="54"/>
      <c r="GD21" s="54"/>
      <c r="GE21" s="54"/>
      <c r="GF21" s="54"/>
      <c r="GG21" s="54"/>
      <c r="GH21" s="54"/>
      <c r="GI21" s="54"/>
      <c r="GJ21" s="54"/>
      <c r="GK21" s="54"/>
      <c r="GL21" s="54"/>
      <c r="GM21" s="54"/>
      <c r="GN21" s="54"/>
      <c r="GO21" s="54"/>
      <c r="GP21" s="54"/>
      <c r="GQ21" s="54"/>
      <c r="GR21" s="54"/>
      <c r="GS21" s="54"/>
      <c r="GT21" s="54"/>
      <c r="GU21" s="54"/>
      <c r="GV21" s="54"/>
      <c r="GW21" s="54"/>
      <c r="GX21" s="54"/>
      <c r="GY21" s="54"/>
      <c r="GZ21" s="54"/>
      <c r="HA21" s="54"/>
      <c r="HB21" s="54"/>
      <c r="HC21" s="54"/>
      <c r="HD21" s="54"/>
      <c r="HE21" s="54"/>
      <c r="HF21" s="54"/>
      <c r="HG21" s="54"/>
      <c r="HH21" s="54"/>
      <c r="HI21" s="54"/>
      <c r="HJ21" s="54"/>
      <c r="HK21" s="54"/>
      <c r="HL21" s="54"/>
      <c r="HM21" s="54"/>
      <c r="HN21" s="54"/>
      <c r="HO21" s="54"/>
      <c r="HP21" s="54"/>
      <c r="HQ21" s="54"/>
      <c r="HR21" s="54"/>
      <c r="HS21" s="54"/>
      <c r="HT21" s="54"/>
      <c r="HU21" s="54"/>
      <c r="HV21" s="54"/>
      <c r="HW21" s="54"/>
      <c r="HX21" s="54"/>
      <c r="HY21" s="54"/>
      <c r="HZ21" s="54"/>
      <c r="IA21" s="54"/>
      <c r="IB21" s="54"/>
      <c r="IC21" s="54"/>
      <c r="ID21" s="54"/>
      <c r="IE21" s="54"/>
      <c r="IF21" s="54"/>
      <c r="IG21" s="54"/>
      <c r="IH21" s="54"/>
      <c r="II21" s="54"/>
      <c r="IJ21" s="54"/>
      <c r="IK21" s="54"/>
      <c r="IL21" s="54"/>
      <c r="IM21" s="54"/>
      <c r="IN21" s="54"/>
      <c r="IO21" s="54"/>
      <c r="IP21" s="54"/>
      <c r="IQ21" s="54"/>
      <c r="IR21" s="54"/>
      <c r="IS21" s="54"/>
      <c r="IT21" s="54"/>
      <c r="IU21" s="54"/>
      <c r="IV21" s="54"/>
      <c r="IW21" s="54"/>
      <c r="IX21" s="54"/>
      <c r="IY21" s="54"/>
      <c r="IZ21" s="54"/>
      <c r="JA21" s="54"/>
      <c r="JB21" s="54"/>
      <c r="JC21" s="54"/>
      <c r="JD21" s="54"/>
      <c r="JE21" s="54"/>
      <c r="JF21" s="54"/>
      <c r="JG21" s="54"/>
      <c r="JH21" s="54"/>
      <c r="JI21" s="54"/>
      <c r="JJ21" s="54"/>
      <c r="JK21" s="54"/>
      <c r="JL21" s="54"/>
      <c r="JM21" s="54"/>
      <c r="JN21" s="54"/>
      <c r="JO21" s="54"/>
      <c r="JP21" s="54"/>
      <c r="JQ21" s="54"/>
    </row>
    <row r="22" spans="1:277" s="48" customFormat="1" ht="22.9" customHeight="1">
      <c r="A22" s="73" t="s">
        <v>136</v>
      </c>
      <c r="B22" s="73"/>
      <c r="C22" s="73"/>
      <c r="D22" s="73"/>
      <c r="E22" s="73"/>
      <c r="F22" s="73"/>
      <c r="G22" s="73"/>
      <c r="H22" s="54" t="s">
        <v>137</v>
      </c>
      <c r="I22" s="54" t="s">
        <v>137</v>
      </c>
      <c r="J22" s="54" t="s">
        <v>137</v>
      </c>
      <c r="K22" s="54" t="s">
        <v>137</v>
      </c>
      <c r="L22" s="54" t="s">
        <v>137</v>
      </c>
      <c r="M22" s="54" t="s">
        <v>137</v>
      </c>
      <c r="N22" s="54" t="s">
        <v>137</v>
      </c>
      <c r="O22" s="54" t="s">
        <v>137</v>
      </c>
      <c r="P22" s="54" t="s">
        <v>137</v>
      </c>
      <c r="Q22" s="54" t="s">
        <v>137</v>
      </c>
      <c r="R22" s="54" t="s">
        <v>137</v>
      </c>
      <c r="S22" s="54" t="s">
        <v>137</v>
      </c>
      <c r="T22" s="54" t="s">
        <v>137</v>
      </c>
      <c r="U22" s="54" t="s">
        <v>137</v>
      </c>
      <c r="V22" s="54" t="s">
        <v>137</v>
      </c>
      <c r="W22" s="54" t="s">
        <v>137</v>
      </c>
      <c r="X22" s="54" t="s">
        <v>137</v>
      </c>
      <c r="Y22" s="54" t="s">
        <v>137</v>
      </c>
      <c r="Z22" s="54" t="s">
        <v>137</v>
      </c>
      <c r="AA22" s="54" t="s">
        <v>137</v>
      </c>
      <c r="AB22" s="54" t="s">
        <v>137</v>
      </c>
      <c r="AC22" s="54" t="s">
        <v>137</v>
      </c>
      <c r="AD22" s="54" t="s">
        <v>137</v>
      </c>
      <c r="AE22" s="54" t="s">
        <v>137</v>
      </c>
      <c r="AF22" s="54" t="s">
        <v>137</v>
      </c>
      <c r="AG22" s="54" t="s">
        <v>137</v>
      </c>
      <c r="AH22" s="54" t="s">
        <v>137</v>
      </c>
      <c r="AI22" s="54" t="s">
        <v>137</v>
      </c>
      <c r="AJ22" s="54" t="s">
        <v>137</v>
      </c>
      <c r="AK22" s="54" t="s">
        <v>137</v>
      </c>
      <c r="AL22" s="54" t="s">
        <v>137</v>
      </c>
      <c r="AM22" s="54" t="s">
        <v>137</v>
      </c>
      <c r="AN22" s="54" t="s">
        <v>137</v>
      </c>
      <c r="AO22" s="54" t="s">
        <v>137</v>
      </c>
      <c r="AP22" s="54" t="s">
        <v>137</v>
      </c>
      <c r="AQ22" s="54" t="s">
        <v>137</v>
      </c>
      <c r="AR22" s="54" t="s">
        <v>137</v>
      </c>
      <c r="AS22" s="54" t="s">
        <v>137</v>
      </c>
      <c r="AT22" s="54" t="s">
        <v>137</v>
      </c>
      <c r="AU22" s="54" t="s">
        <v>137</v>
      </c>
      <c r="AV22" s="54" t="s">
        <v>137</v>
      </c>
      <c r="AW22" s="54" t="s">
        <v>137</v>
      </c>
      <c r="AX22" s="54" t="s">
        <v>137</v>
      </c>
      <c r="AY22" s="54" t="s">
        <v>137</v>
      </c>
      <c r="AZ22" s="54" t="s">
        <v>137</v>
      </c>
      <c r="BA22" s="54" t="s">
        <v>137</v>
      </c>
      <c r="BB22" s="54" t="s">
        <v>137</v>
      </c>
      <c r="BC22" s="54" t="s">
        <v>137</v>
      </c>
      <c r="BD22" s="54" t="s">
        <v>137</v>
      </c>
      <c r="BE22" s="54" t="s">
        <v>137</v>
      </c>
      <c r="BF22" s="54" t="s">
        <v>137</v>
      </c>
      <c r="BG22" s="54" t="s">
        <v>137</v>
      </c>
      <c r="BH22" s="54" t="s">
        <v>137</v>
      </c>
      <c r="BI22" s="54" t="s">
        <v>137</v>
      </c>
      <c r="BJ22" s="54" t="s">
        <v>137</v>
      </c>
      <c r="BK22" s="54" t="s">
        <v>137</v>
      </c>
      <c r="BL22" s="54" t="s">
        <v>137</v>
      </c>
      <c r="BM22" s="54" t="s">
        <v>137</v>
      </c>
      <c r="BN22" s="54" t="s">
        <v>137</v>
      </c>
      <c r="BO22" s="54" t="s">
        <v>137</v>
      </c>
      <c r="BP22" s="54" t="s">
        <v>137</v>
      </c>
      <c r="BQ22" s="54" t="s">
        <v>137</v>
      </c>
      <c r="BR22" s="54" t="s">
        <v>137</v>
      </c>
      <c r="BS22" s="54" t="s">
        <v>137</v>
      </c>
      <c r="BT22" s="54" t="s">
        <v>137</v>
      </c>
      <c r="BU22" s="54" t="s">
        <v>137</v>
      </c>
      <c r="BV22" s="54" t="s">
        <v>137</v>
      </c>
      <c r="BW22" s="54" t="s">
        <v>137</v>
      </c>
      <c r="BX22" s="54" t="s">
        <v>137</v>
      </c>
      <c r="BY22" s="54" t="s">
        <v>137</v>
      </c>
      <c r="BZ22" s="54" t="s">
        <v>137</v>
      </c>
      <c r="CA22" s="54" t="s">
        <v>137</v>
      </c>
      <c r="CB22" s="54" t="s">
        <v>137</v>
      </c>
      <c r="CC22" s="54" t="s">
        <v>137</v>
      </c>
      <c r="CD22" s="54" t="s">
        <v>137</v>
      </c>
      <c r="CE22" s="54" t="s">
        <v>137</v>
      </c>
      <c r="CF22" s="54" t="s">
        <v>137</v>
      </c>
      <c r="CG22" s="54" t="s">
        <v>137</v>
      </c>
      <c r="CH22" s="54" t="s">
        <v>137</v>
      </c>
      <c r="CI22" s="54" t="s">
        <v>137</v>
      </c>
      <c r="CJ22" s="54" t="s">
        <v>137</v>
      </c>
      <c r="CK22" s="54" t="s">
        <v>137</v>
      </c>
      <c r="CL22" s="54" t="s">
        <v>137</v>
      </c>
      <c r="CM22" s="54" t="s">
        <v>137</v>
      </c>
      <c r="CN22" s="54" t="s">
        <v>137</v>
      </c>
      <c r="CO22" s="54"/>
      <c r="CP22" s="54"/>
      <c r="CQ22" s="54"/>
      <c r="CR22" s="54"/>
      <c r="CS22" s="54"/>
      <c r="CT22" s="54"/>
      <c r="CU22" s="54"/>
      <c r="CV22" s="54"/>
      <c r="CW22" s="54"/>
      <c r="CX22" s="54"/>
      <c r="CY22" s="54"/>
      <c r="CZ22" s="54"/>
      <c r="DA22" s="54"/>
      <c r="DB22" s="54"/>
      <c r="DC22" s="54"/>
      <c r="DD22" s="54"/>
      <c r="DE22" s="54"/>
      <c r="DF22" s="54"/>
      <c r="DG22" s="54"/>
      <c r="DH22" s="54"/>
      <c r="DI22" s="54"/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/>
      <c r="EE22" s="54"/>
      <c r="EF22" s="54"/>
      <c r="EG22" s="54"/>
      <c r="EH22" s="54"/>
      <c r="EI22" s="54"/>
      <c r="EJ22" s="54"/>
      <c r="EK22" s="54"/>
      <c r="EL22" s="54"/>
      <c r="EM22" s="54"/>
      <c r="EN22" s="54"/>
      <c r="EO22" s="54"/>
      <c r="EP22" s="54"/>
      <c r="EQ22" s="54"/>
      <c r="ER22" s="54"/>
      <c r="ES22" s="54"/>
      <c r="ET22" s="54"/>
      <c r="EU22" s="54"/>
      <c r="EV22" s="54"/>
      <c r="EW22" s="54"/>
      <c r="EX22" s="54"/>
      <c r="EY22" s="54"/>
      <c r="EZ22" s="54"/>
      <c r="FA22" s="54"/>
      <c r="FB22" s="54"/>
      <c r="FC22" s="54"/>
      <c r="FD22" s="54"/>
      <c r="FE22" s="54"/>
      <c r="FF22" s="54"/>
      <c r="FG22" s="54"/>
      <c r="FH22" s="54"/>
      <c r="FI22" s="54"/>
      <c r="FJ22" s="54"/>
      <c r="FK22" s="54"/>
      <c r="FL22" s="54"/>
      <c r="FM22" s="54"/>
      <c r="FN22" s="54"/>
      <c r="FO22" s="54"/>
      <c r="FP22" s="54"/>
      <c r="FQ22" s="54"/>
      <c r="FR22" s="54"/>
      <c r="FS22" s="54"/>
      <c r="FT22" s="54"/>
      <c r="FU22" s="54"/>
      <c r="FV22" s="54"/>
      <c r="FW22" s="54"/>
      <c r="FX22" s="54"/>
      <c r="FY22" s="54"/>
      <c r="FZ22" s="54"/>
      <c r="GA22" s="54"/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/>
      <c r="GN22" s="54"/>
      <c r="GO22" s="54"/>
      <c r="GP22" s="54"/>
      <c r="GQ22" s="54"/>
      <c r="GR22" s="54"/>
      <c r="GS22" s="54"/>
      <c r="GT22" s="54"/>
      <c r="GU22" s="54"/>
      <c r="GV22" s="54"/>
      <c r="GW22" s="54"/>
      <c r="GX22" s="54"/>
      <c r="GY22" s="54"/>
      <c r="GZ22" s="54"/>
      <c r="HA22" s="54"/>
      <c r="HB22" s="54"/>
      <c r="HC22" s="54"/>
      <c r="HD22" s="54"/>
      <c r="HE22" s="54"/>
      <c r="HF22" s="54"/>
      <c r="HG22" s="54"/>
      <c r="HH22" s="54"/>
      <c r="HI22" s="54"/>
      <c r="HJ22" s="54"/>
      <c r="HK22" s="54"/>
      <c r="HL22" s="54"/>
      <c r="HM22" s="54"/>
      <c r="HN22" s="54"/>
      <c r="HO22" s="54"/>
      <c r="HP22" s="54"/>
      <c r="HQ22" s="54"/>
      <c r="HR22" s="54"/>
      <c r="HS22" s="54"/>
      <c r="HT22" s="54"/>
      <c r="HU22" s="54"/>
      <c r="HV22" s="54"/>
      <c r="HW22" s="54"/>
      <c r="HX22" s="54"/>
      <c r="HY22" s="54"/>
      <c r="HZ22" s="54"/>
      <c r="IA22" s="54"/>
      <c r="IB22" s="54"/>
      <c r="IC22" s="54"/>
      <c r="ID22" s="54"/>
      <c r="IE22" s="54"/>
      <c r="IF22" s="54"/>
      <c r="IG22" s="54"/>
      <c r="IH22" s="54"/>
      <c r="II22" s="54"/>
      <c r="IJ22" s="54"/>
      <c r="IK22" s="54"/>
      <c r="IL22" s="54"/>
      <c r="IM22" s="54"/>
      <c r="IN22" s="54"/>
      <c r="IO22" s="54"/>
      <c r="IP22" s="54"/>
      <c r="IQ22" s="54"/>
      <c r="IR22" s="54"/>
      <c r="IS22" s="54"/>
      <c r="IT22" s="54"/>
      <c r="IU22" s="54"/>
      <c r="IV22" s="54"/>
      <c r="IW22" s="54"/>
      <c r="IX22" s="54"/>
      <c r="IY22" s="54"/>
      <c r="IZ22" s="54"/>
      <c r="JA22" s="54"/>
      <c r="JB22" s="54"/>
      <c r="JC22" s="54"/>
      <c r="JD22" s="54"/>
      <c r="JE22" s="54"/>
      <c r="JF22" s="54"/>
      <c r="JG22" s="54"/>
      <c r="JH22" s="54"/>
      <c r="JI22" s="54"/>
      <c r="JJ22" s="54"/>
      <c r="JK22" s="54"/>
      <c r="JL22" s="54"/>
      <c r="JM22" s="54"/>
      <c r="JN22" s="54"/>
      <c r="JO22" s="54"/>
      <c r="JP22" s="54"/>
      <c r="JQ22" s="54"/>
    </row>
    <row r="46" spans="1:12">
      <c r="A46" s="93" t="s">
        <v>138</v>
      </c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5"/>
    </row>
    <row r="47" spans="1:12">
      <c r="A47" s="96"/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8"/>
    </row>
    <row r="48" spans="1:12">
      <c r="A48" s="74" t="s">
        <v>139</v>
      </c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6"/>
    </row>
    <row r="49" spans="1:12">
      <c r="A49" s="77" t="s">
        <v>140</v>
      </c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9"/>
    </row>
    <row r="50" spans="1:12">
      <c r="A50" s="80" t="s">
        <v>141</v>
      </c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</row>
    <row r="51" spans="1:12" s="49" customFormat="1">
      <c r="A51" s="81" t="s">
        <v>142</v>
      </c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</row>
    <row r="52" spans="1:12">
      <c r="A52" s="80" t="s">
        <v>143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</row>
    <row r="53" spans="1:12">
      <c r="A53" s="80" t="s">
        <v>144</v>
      </c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</row>
    <row r="54" spans="1:12">
      <c r="A54" s="74" t="s">
        <v>145</v>
      </c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6"/>
    </row>
    <row r="55" spans="1:12">
      <c r="A55" s="77" t="s">
        <v>146</v>
      </c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9"/>
    </row>
    <row r="56" spans="1:12">
      <c r="A56" s="77" t="s">
        <v>147</v>
      </c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9"/>
    </row>
    <row r="57" spans="1:12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</row>
    <row r="58" spans="1:12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</row>
  </sheetData>
  <mergeCells count="25">
    <mergeCell ref="A56:L56"/>
    <mergeCell ref="A12:A13"/>
    <mergeCell ref="B12:B13"/>
    <mergeCell ref="C12:C13"/>
    <mergeCell ref="D12:D13"/>
    <mergeCell ref="E12:E13"/>
    <mergeCell ref="F12:F13"/>
    <mergeCell ref="G12:G13"/>
    <mergeCell ref="A20:G21"/>
    <mergeCell ref="A46:L47"/>
    <mergeCell ref="A51:L51"/>
    <mergeCell ref="A52:L52"/>
    <mergeCell ref="A53:L53"/>
    <mergeCell ref="A54:L54"/>
    <mergeCell ref="A55:L55"/>
    <mergeCell ref="A19:G19"/>
    <mergeCell ref="A22:G22"/>
    <mergeCell ref="A48:L48"/>
    <mergeCell ref="A49:L49"/>
    <mergeCell ref="A50:L50"/>
    <mergeCell ref="A1:XFD1"/>
    <mergeCell ref="A5:K5"/>
    <mergeCell ref="A6:F6"/>
    <mergeCell ref="B14:G14"/>
    <mergeCell ref="A18:G18"/>
  </mergeCells>
  <conditionalFormatting sqref="H15:JQ15">
    <cfRule type="cellIs" dxfId="25" priority="1" operator="between">
      <formula>$F$15</formula>
      <formula>$G$15</formula>
    </cfRule>
    <cfRule type="cellIs" dxfId="24" priority="2" operator="between">
      <formula>$E$15</formula>
      <formula>$D$15</formula>
    </cfRule>
    <cfRule type="cellIs" dxfId="23" priority="3" operator="lessThanOrEqual">
      <formula>$G$15</formula>
    </cfRule>
    <cfRule type="cellIs" dxfId="22" priority="4" operator="greaterThanOrEqual">
      <formula>$D$15</formula>
    </cfRule>
  </conditionalFormatting>
  <dataValidations count="3">
    <dataValidation type="list" allowBlank="1" showInputMessage="1" showErrorMessage="1" sqref="H18:JQ18" xr:uid="{00000000-0002-0000-0200-000000000000}">
      <formula1>"A,B,C"</formula1>
    </dataValidation>
    <dataValidation type="list" allowBlank="1" showInputMessage="1" showErrorMessage="1" sqref="H19:JQ19" xr:uid="{00000000-0002-0000-0200-000001000000}">
      <formula1>"A.1,A.2,B.1,B.2,C.1,C.2"</formula1>
    </dataValidation>
    <dataValidation type="list" allowBlank="1" showInputMessage="1" showErrorMessage="1" sqref="H20:JQ20" xr:uid="{00000000-0002-0000-0200-000002000000}">
      <formula1>"A可以报告分析结果,B可以报告分析结果但问题在发展,C1不可报告结果，因粗大误差需重新分析,C2不可报告结果，因系统误差需重新分析结果,C3不得分析报告结果，需改善流程精密度后重新分析数据"</formula1>
    </dataValidation>
  </dataValidations>
  <pageMargins left="0.69930555555555596" right="0.69930555555555596" top="0.75" bottom="0.75" header="0.3" footer="0.3"/>
  <pageSetup paperSize="9" orientation="portrait" horizontalDpi="720" verticalDpi="720"/>
  <headerFooter>
    <oddFooter>&amp;LRevision: 0
Effective: 2015-01-01
Page         of   &amp;CID-Number: TC_XMN_CHM_F_Q.67E
Author: Chace Yan
Developed: 2014-11-26&amp;RTUV SUD Xia Men Branch
TUV SUD Group
Chace.Yan@tuv-sud.cn</oddFoot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3" name="Drop Down 1">
              <controlPr defaultSize="0" autoPict="0">
                <anchor moveWithCells="1">
                  <from>
                    <xdr:col>11</xdr:col>
                    <xdr:colOff>209550</xdr:colOff>
                    <xdr:row>24</xdr:row>
                    <xdr:rowOff>28575</xdr:rowOff>
                  </from>
                  <to>
                    <xdr:col>12</xdr:col>
                    <xdr:colOff>238125</xdr:colOff>
                    <xdr:row>25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P68"/>
  <sheetViews>
    <sheetView topLeftCell="A16" zoomScale="85" zoomScaleNormal="85" workbookViewId="0">
      <selection activeCell="CB30" sqref="CB30"/>
    </sheetView>
  </sheetViews>
  <sheetFormatPr defaultColWidth="8.85546875" defaultRowHeight="15"/>
  <cols>
    <col min="1" max="1" width="49.140625" customWidth="1"/>
    <col min="8" max="276" width="12.7109375" customWidth="1"/>
  </cols>
  <sheetData>
    <row r="1" spans="1:276" s="68" customFormat="1" ht="120" customHeight="1">
      <c r="A1" s="68" t="s">
        <v>104</v>
      </c>
    </row>
    <row r="2" spans="1:276" s="1" customFormat="1" ht="16.149999999999999" customHeight="1">
      <c r="A2" s="29" t="s">
        <v>105</v>
      </c>
      <c r="B2" s="1" t="s">
        <v>106</v>
      </c>
    </row>
    <row r="3" spans="1:276" s="1" customFormat="1" ht="16.149999999999999" customHeight="1">
      <c r="A3" s="29" t="s">
        <v>107</v>
      </c>
      <c r="B3" s="1">
        <v>10</v>
      </c>
      <c r="C3" s="1" t="s">
        <v>108</v>
      </c>
    </row>
    <row r="4" spans="1:276" s="1" customFormat="1" ht="16.149999999999999" customHeight="1">
      <c r="A4" s="31" t="s">
        <v>109</v>
      </c>
      <c r="B4" s="1" t="s">
        <v>110</v>
      </c>
    </row>
    <row r="5" spans="1:276" s="1" customFormat="1" ht="16.149999999999999" customHeight="1">
      <c r="A5" s="69" t="s">
        <v>111</v>
      </c>
      <c r="B5" s="69"/>
      <c r="C5" s="69"/>
      <c r="D5" s="69"/>
      <c r="E5" s="69"/>
      <c r="F5" s="69"/>
      <c r="G5" s="69"/>
      <c r="H5" s="69"/>
      <c r="I5" s="69"/>
      <c r="J5" s="69"/>
      <c r="K5" s="69"/>
    </row>
    <row r="6" spans="1:276" s="1" customFormat="1" ht="16.149999999999999" customHeight="1">
      <c r="A6" s="69" t="s">
        <v>112</v>
      </c>
      <c r="B6" s="69"/>
      <c r="C6" s="69"/>
      <c r="D6" s="69"/>
      <c r="E6" s="69"/>
      <c r="F6" s="69"/>
      <c r="G6" s="32"/>
      <c r="H6" s="32"/>
      <c r="I6" s="32"/>
      <c r="J6" s="32"/>
      <c r="K6" s="32"/>
    </row>
    <row r="7" spans="1:276" s="1" customFormat="1" ht="16.149999999999999" customHeight="1">
      <c r="H7" s="1">
        <v>1</v>
      </c>
      <c r="I7" s="1">
        <v>2</v>
      </c>
      <c r="J7" s="1">
        <v>3</v>
      </c>
      <c r="K7" s="1">
        <v>4</v>
      </c>
      <c r="L7" s="1">
        <v>5</v>
      </c>
      <c r="M7" s="1">
        <v>6</v>
      </c>
      <c r="N7" s="1">
        <v>7</v>
      </c>
      <c r="O7" s="1">
        <v>8</v>
      </c>
      <c r="P7" s="1">
        <v>9</v>
      </c>
      <c r="Q7" s="1">
        <v>10</v>
      </c>
      <c r="R7" s="1">
        <v>11</v>
      </c>
      <c r="S7" s="1">
        <v>12</v>
      </c>
      <c r="T7" s="1">
        <v>13</v>
      </c>
      <c r="U7" s="1">
        <v>14</v>
      </c>
      <c r="V7" s="1">
        <v>15</v>
      </c>
      <c r="W7" s="1">
        <v>16</v>
      </c>
      <c r="X7" s="1">
        <v>17</v>
      </c>
      <c r="Y7" s="1">
        <v>18</v>
      </c>
      <c r="Z7" s="1">
        <v>19</v>
      </c>
      <c r="AA7" s="1">
        <v>20</v>
      </c>
      <c r="AB7" s="1">
        <v>21</v>
      </c>
      <c r="AC7" s="1">
        <v>22</v>
      </c>
      <c r="AD7" s="1">
        <v>23</v>
      </c>
      <c r="AE7" s="1">
        <v>24</v>
      </c>
      <c r="AF7" s="1">
        <v>25</v>
      </c>
      <c r="AG7" s="1">
        <v>26</v>
      </c>
      <c r="AH7" s="1">
        <v>27</v>
      </c>
      <c r="AI7" s="1">
        <v>28</v>
      </c>
      <c r="AJ7" s="1">
        <v>29</v>
      </c>
      <c r="AK7" s="1">
        <v>30</v>
      </c>
      <c r="AL7" s="1">
        <v>31</v>
      </c>
      <c r="AM7" s="1">
        <v>32</v>
      </c>
      <c r="AN7" s="1">
        <v>33</v>
      </c>
      <c r="AO7" s="1">
        <v>34</v>
      </c>
      <c r="AP7" s="1">
        <v>36</v>
      </c>
      <c r="AQ7" s="1">
        <v>37</v>
      </c>
      <c r="AR7" s="1">
        <v>38</v>
      </c>
      <c r="AS7" s="1">
        <v>39</v>
      </c>
      <c r="AT7" s="1">
        <v>40</v>
      </c>
      <c r="AU7" s="1">
        <v>41</v>
      </c>
      <c r="AV7" s="1">
        <v>42</v>
      </c>
      <c r="AW7" s="1">
        <v>43</v>
      </c>
      <c r="AX7" s="1">
        <v>44</v>
      </c>
      <c r="AY7" s="1">
        <v>45</v>
      </c>
      <c r="AZ7" s="1">
        <v>46</v>
      </c>
      <c r="BA7" s="1">
        <v>47</v>
      </c>
      <c r="BB7" s="1">
        <v>48</v>
      </c>
      <c r="BC7" s="1">
        <v>49</v>
      </c>
      <c r="BD7" s="1">
        <v>50</v>
      </c>
      <c r="BE7" s="1">
        <v>51</v>
      </c>
      <c r="BF7" s="1">
        <v>52</v>
      </c>
      <c r="BG7" s="1">
        <v>53</v>
      </c>
      <c r="BH7" s="1">
        <v>54</v>
      </c>
      <c r="BI7" s="1">
        <v>55</v>
      </c>
      <c r="BJ7" s="1">
        <v>56</v>
      </c>
      <c r="BK7" s="1">
        <v>57</v>
      </c>
      <c r="BL7" s="1">
        <v>58</v>
      </c>
      <c r="BM7" s="1">
        <v>59</v>
      </c>
      <c r="BN7" s="1">
        <v>60</v>
      </c>
      <c r="BO7" s="1">
        <v>61</v>
      </c>
      <c r="BP7" s="1">
        <v>62</v>
      </c>
      <c r="BQ7" s="1">
        <v>63</v>
      </c>
      <c r="BR7" s="1">
        <v>64</v>
      </c>
      <c r="BS7" s="1">
        <v>65</v>
      </c>
      <c r="BT7" s="1">
        <v>66</v>
      </c>
      <c r="BU7" s="1">
        <v>67</v>
      </c>
      <c r="BV7" s="1">
        <v>68</v>
      </c>
      <c r="BW7" s="1">
        <v>69</v>
      </c>
      <c r="BX7" s="1">
        <v>70</v>
      </c>
      <c r="BY7" s="1">
        <v>71</v>
      </c>
      <c r="BZ7" s="1">
        <v>72</v>
      </c>
      <c r="CA7" s="1">
        <v>73</v>
      </c>
      <c r="CB7" s="1">
        <v>74</v>
      </c>
      <c r="CC7" s="1">
        <v>75</v>
      </c>
      <c r="CD7" s="1">
        <v>76</v>
      </c>
      <c r="CE7" s="1">
        <v>77</v>
      </c>
      <c r="CF7" s="1">
        <v>78</v>
      </c>
      <c r="CG7" s="1">
        <v>79</v>
      </c>
      <c r="CH7" s="1">
        <v>80</v>
      </c>
      <c r="CI7" s="1">
        <v>81</v>
      </c>
      <c r="CJ7" s="1">
        <v>82</v>
      </c>
      <c r="CK7" s="1">
        <v>83</v>
      </c>
      <c r="CL7" s="1">
        <v>84</v>
      </c>
      <c r="CM7" s="1">
        <v>85</v>
      </c>
      <c r="CN7" s="1">
        <v>86</v>
      </c>
      <c r="CO7" s="1">
        <v>87</v>
      </c>
      <c r="CP7" s="1">
        <v>88</v>
      </c>
      <c r="CQ7" s="1">
        <v>89</v>
      </c>
      <c r="CR7" s="1">
        <v>90</v>
      </c>
      <c r="CS7" s="1">
        <v>91</v>
      </c>
      <c r="CT7" s="1">
        <v>92</v>
      </c>
      <c r="CU7" s="1">
        <v>93</v>
      </c>
      <c r="CV7" s="1">
        <v>94</v>
      </c>
      <c r="CW7" s="1">
        <v>95</v>
      </c>
      <c r="CX7" s="1">
        <v>96</v>
      </c>
      <c r="CY7" s="1">
        <v>97</v>
      </c>
      <c r="CZ7" s="1">
        <v>98</v>
      </c>
      <c r="DA7" s="1">
        <v>99</v>
      </c>
      <c r="DB7" s="1">
        <v>100</v>
      </c>
      <c r="DC7" s="1">
        <v>101</v>
      </c>
      <c r="DD7" s="1">
        <v>102</v>
      </c>
      <c r="DE7" s="1">
        <v>103</v>
      </c>
      <c r="DF7" s="1">
        <v>104</v>
      </c>
      <c r="DG7" s="1">
        <v>105</v>
      </c>
      <c r="DH7" s="1">
        <v>106</v>
      </c>
      <c r="DI7" s="1">
        <v>107</v>
      </c>
      <c r="DJ7" s="1">
        <v>108</v>
      </c>
      <c r="DK7" s="1">
        <v>109</v>
      </c>
      <c r="DL7" s="1">
        <v>110</v>
      </c>
      <c r="DM7" s="1">
        <v>111</v>
      </c>
      <c r="DN7" s="1">
        <v>112</v>
      </c>
      <c r="DO7" s="1">
        <v>113</v>
      </c>
      <c r="DP7" s="1">
        <v>114</v>
      </c>
      <c r="DQ7" s="1">
        <v>115</v>
      </c>
      <c r="DR7" s="1">
        <v>116</v>
      </c>
      <c r="DS7" s="1">
        <v>117</v>
      </c>
      <c r="DT7" s="1">
        <v>118</v>
      </c>
      <c r="DU7" s="1">
        <v>119</v>
      </c>
      <c r="DV7" s="1">
        <v>120</v>
      </c>
      <c r="DW7" s="1">
        <v>121</v>
      </c>
      <c r="DX7" s="1">
        <v>122</v>
      </c>
      <c r="DY7" s="1">
        <v>123</v>
      </c>
      <c r="DZ7" s="1">
        <v>124</v>
      </c>
      <c r="EA7" s="1">
        <v>125</v>
      </c>
      <c r="EB7" s="1">
        <v>126</v>
      </c>
      <c r="EC7" s="1">
        <v>127</v>
      </c>
      <c r="ED7" s="1">
        <v>128</v>
      </c>
      <c r="EE7" s="1">
        <v>129</v>
      </c>
      <c r="EF7" s="1">
        <v>130</v>
      </c>
      <c r="EG7" s="1">
        <v>131</v>
      </c>
      <c r="EH7" s="1">
        <v>132</v>
      </c>
      <c r="EI7" s="1">
        <v>133</v>
      </c>
      <c r="EJ7" s="1">
        <v>134</v>
      </c>
      <c r="EK7" s="1">
        <v>135</v>
      </c>
      <c r="EL7" s="1">
        <v>136</v>
      </c>
      <c r="EM7" s="1">
        <v>137</v>
      </c>
      <c r="EN7" s="1">
        <v>138</v>
      </c>
      <c r="EO7" s="1">
        <v>139</v>
      </c>
      <c r="EP7" s="1">
        <v>140</v>
      </c>
      <c r="EQ7" s="1">
        <v>141</v>
      </c>
      <c r="ER7" s="1">
        <v>142</v>
      </c>
      <c r="ES7" s="1">
        <v>143</v>
      </c>
      <c r="ET7" s="1">
        <v>144</v>
      </c>
      <c r="EU7" s="1">
        <v>145</v>
      </c>
      <c r="EV7" s="1">
        <v>146</v>
      </c>
      <c r="EW7" s="1">
        <v>147</v>
      </c>
      <c r="EX7" s="1">
        <v>148</v>
      </c>
      <c r="EY7" s="1">
        <v>149</v>
      </c>
      <c r="EZ7" s="1">
        <v>150</v>
      </c>
      <c r="FA7" s="1">
        <v>151</v>
      </c>
      <c r="FB7" s="1">
        <v>152</v>
      </c>
      <c r="FC7" s="1">
        <v>153</v>
      </c>
      <c r="FD7" s="1">
        <v>154</v>
      </c>
      <c r="FE7" s="1">
        <v>155</v>
      </c>
      <c r="FF7" s="1">
        <v>156</v>
      </c>
      <c r="FG7" s="1">
        <v>157</v>
      </c>
      <c r="FH7" s="1">
        <v>158</v>
      </c>
      <c r="FI7" s="1">
        <v>159</v>
      </c>
      <c r="FJ7" s="1">
        <v>160</v>
      </c>
      <c r="FK7" s="1">
        <v>161</v>
      </c>
      <c r="FL7" s="1">
        <v>162</v>
      </c>
      <c r="FM7" s="1">
        <v>163</v>
      </c>
      <c r="FN7" s="1">
        <v>164</v>
      </c>
      <c r="FO7" s="1">
        <v>165</v>
      </c>
      <c r="FP7" s="1">
        <v>166</v>
      </c>
      <c r="FQ7" s="1">
        <v>167</v>
      </c>
      <c r="FR7" s="1">
        <v>168</v>
      </c>
      <c r="FS7" s="1">
        <v>169</v>
      </c>
      <c r="FT7" s="1">
        <v>170</v>
      </c>
      <c r="FU7" s="1">
        <v>171</v>
      </c>
      <c r="FV7" s="1">
        <v>172</v>
      </c>
      <c r="FW7" s="1">
        <v>173</v>
      </c>
      <c r="FX7" s="1">
        <v>174</v>
      </c>
      <c r="FY7" s="1">
        <v>175</v>
      </c>
      <c r="FZ7" s="1">
        <v>176</v>
      </c>
      <c r="GA7" s="1">
        <v>177</v>
      </c>
      <c r="GB7" s="1">
        <v>178</v>
      </c>
      <c r="GC7" s="1">
        <v>179</v>
      </c>
      <c r="GD7" s="1">
        <v>180</v>
      </c>
      <c r="GE7" s="1">
        <v>181</v>
      </c>
      <c r="GF7" s="1">
        <v>182</v>
      </c>
      <c r="GG7" s="1">
        <v>183</v>
      </c>
      <c r="GH7" s="1">
        <v>184</v>
      </c>
      <c r="GI7" s="1">
        <v>185</v>
      </c>
      <c r="GJ7" s="1">
        <v>186</v>
      </c>
      <c r="GK7" s="1">
        <v>187</v>
      </c>
      <c r="GL7" s="1">
        <v>188</v>
      </c>
      <c r="GM7" s="1">
        <v>189</v>
      </c>
      <c r="GN7" s="1">
        <v>190</v>
      </c>
      <c r="GO7" s="1">
        <v>191</v>
      </c>
      <c r="GP7" s="1">
        <v>192</v>
      </c>
      <c r="GQ7" s="1">
        <v>193</v>
      </c>
      <c r="GR7" s="1">
        <v>194</v>
      </c>
      <c r="GS7" s="1">
        <v>195</v>
      </c>
      <c r="GT7" s="1">
        <v>196</v>
      </c>
      <c r="GU7" s="1">
        <v>197</v>
      </c>
      <c r="GV7" s="1">
        <v>198</v>
      </c>
      <c r="GW7" s="1">
        <v>199</v>
      </c>
      <c r="GX7" s="1">
        <v>200</v>
      </c>
      <c r="GY7" s="1">
        <v>201</v>
      </c>
      <c r="GZ7" s="1">
        <v>202</v>
      </c>
      <c r="HA7" s="1">
        <v>203</v>
      </c>
      <c r="HB7" s="1">
        <v>204</v>
      </c>
      <c r="HC7" s="1">
        <v>205</v>
      </c>
      <c r="HD7" s="1">
        <v>206</v>
      </c>
      <c r="HE7" s="1">
        <v>207</v>
      </c>
      <c r="HF7" s="1">
        <v>208</v>
      </c>
      <c r="HG7" s="1">
        <v>209</v>
      </c>
      <c r="HH7" s="1">
        <v>210</v>
      </c>
      <c r="HI7" s="1">
        <v>211</v>
      </c>
      <c r="HJ7" s="1">
        <v>212</v>
      </c>
      <c r="HK7" s="1">
        <v>213</v>
      </c>
      <c r="HL7" s="1">
        <v>214</v>
      </c>
      <c r="HM7" s="1">
        <v>215</v>
      </c>
      <c r="HN7" s="1">
        <v>216</v>
      </c>
      <c r="HO7" s="1">
        <v>217</v>
      </c>
      <c r="HP7" s="1">
        <v>218</v>
      </c>
      <c r="HQ7" s="1">
        <v>219</v>
      </c>
      <c r="HR7" s="1">
        <v>220</v>
      </c>
      <c r="HS7" s="1">
        <v>221</v>
      </c>
      <c r="HT7" s="1">
        <v>222</v>
      </c>
      <c r="HU7" s="1">
        <v>223</v>
      </c>
      <c r="HV7" s="1">
        <v>224</v>
      </c>
      <c r="HW7" s="1">
        <v>225</v>
      </c>
      <c r="HX7" s="1">
        <v>226</v>
      </c>
      <c r="HY7" s="1">
        <v>227</v>
      </c>
      <c r="HZ7" s="1">
        <v>228</v>
      </c>
      <c r="IA7" s="1">
        <v>229</v>
      </c>
      <c r="IB7" s="1">
        <v>230</v>
      </c>
      <c r="IC7" s="1">
        <v>231</v>
      </c>
      <c r="ID7" s="1">
        <v>232</v>
      </c>
      <c r="IE7" s="1">
        <v>233</v>
      </c>
      <c r="IF7" s="1">
        <v>234</v>
      </c>
      <c r="IG7" s="1">
        <v>235</v>
      </c>
      <c r="IH7" s="1">
        <v>236</v>
      </c>
      <c r="II7" s="1">
        <v>237</v>
      </c>
      <c r="IJ7" s="1">
        <v>238</v>
      </c>
      <c r="IK7" s="1">
        <v>239</v>
      </c>
      <c r="IL7" s="1">
        <v>240</v>
      </c>
      <c r="IM7" s="1">
        <v>241</v>
      </c>
      <c r="IN7" s="1">
        <v>242</v>
      </c>
      <c r="IO7" s="1">
        <v>243</v>
      </c>
      <c r="IP7" s="1">
        <v>244</v>
      </c>
      <c r="IQ7" s="1">
        <v>245</v>
      </c>
      <c r="IR7" s="1">
        <v>246</v>
      </c>
      <c r="IS7" s="1">
        <v>247</v>
      </c>
      <c r="IT7" s="1">
        <v>248</v>
      </c>
      <c r="IU7" s="1">
        <v>249</v>
      </c>
      <c r="IV7" s="1">
        <v>250</v>
      </c>
      <c r="IW7" s="1">
        <v>251</v>
      </c>
      <c r="IX7" s="1">
        <v>252</v>
      </c>
      <c r="IY7" s="1">
        <v>253</v>
      </c>
      <c r="IZ7" s="1">
        <v>254</v>
      </c>
      <c r="JA7" s="1">
        <v>255</v>
      </c>
      <c r="JB7" s="1">
        <v>256</v>
      </c>
      <c r="JC7" s="1">
        <v>257</v>
      </c>
      <c r="JD7" s="1">
        <v>258</v>
      </c>
      <c r="JE7" s="1">
        <v>259</v>
      </c>
      <c r="JF7" s="1">
        <v>260</v>
      </c>
      <c r="JG7" s="1">
        <v>261</v>
      </c>
      <c r="JH7" s="1">
        <v>262</v>
      </c>
      <c r="JI7" s="1">
        <v>263</v>
      </c>
      <c r="JJ7" s="1">
        <v>264</v>
      </c>
      <c r="JK7" s="1">
        <v>265</v>
      </c>
      <c r="JL7" s="1">
        <v>266</v>
      </c>
      <c r="JM7" s="1">
        <v>267</v>
      </c>
      <c r="JN7" s="1">
        <v>268</v>
      </c>
      <c r="JO7" s="1">
        <v>269</v>
      </c>
      <c r="JP7" s="1">
        <v>270</v>
      </c>
    </row>
    <row r="8" spans="1:276" s="28" customFormat="1" ht="15.75">
      <c r="A8" s="33" t="s">
        <v>113</v>
      </c>
      <c r="AO8" s="36" t="e">
        <f>Data!#REF!</f>
        <v>#REF!</v>
      </c>
    </row>
    <row r="9" spans="1:276" ht="15.75">
      <c r="A9" s="50" t="s">
        <v>114</v>
      </c>
      <c r="B9" s="35" t="s">
        <v>115</v>
      </c>
      <c r="C9" s="35" t="s">
        <v>116</v>
      </c>
      <c r="D9" s="35" t="s">
        <v>117</v>
      </c>
      <c r="E9" s="35" t="s">
        <v>118</v>
      </c>
      <c r="F9" s="35" t="s">
        <v>119</v>
      </c>
      <c r="G9" s="35" t="s">
        <v>120</v>
      </c>
      <c r="H9" s="36">
        <f>Data!D2</f>
        <v>44690</v>
      </c>
      <c r="I9" s="36">
        <f>Data!E2</f>
        <v>44690</v>
      </c>
      <c r="J9" s="36">
        <f>Data!F2</f>
        <v>44690</v>
      </c>
      <c r="K9" s="36">
        <f>Data!G2</f>
        <v>44690</v>
      </c>
      <c r="L9" s="36">
        <f>Data!H2</f>
        <v>44690</v>
      </c>
      <c r="M9" s="36">
        <f>Data!I2</f>
        <v>44691</v>
      </c>
      <c r="N9" s="36">
        <f>Data!J2</f>
        <v>44691</v>
      </c>
      <c r="O9" s="36">
        <f>Data!K2</f>
        <v>44691</v>
      </c>
      <c r="P9" s="36">
        <f>Data!L2</f>
        <v>44692</v>
      </c>
      <c r="Q9" s="36">
        <f>Data!M2</f>
        <v>44692</v>
      </c>
      <c r="R9" s="36">
        <f>Data!N2</f>
        <v>44692</v>
      </c>
      <c r="S9" s="36">
        <f>Data!O2</f>
        <v>44692</v>
      </c>
      <c r="T9" s="36">
        <f>Data!P2</f>
        <v>44692</v>
      </c>
      <c r="U9" s="36">
        <f>Data!Q2</f>
        <v>44693</v>
      </c>
      <c r="V9" s="36">
        <f>Data!R2</f>
        <v>44693</v>
      </c>
      <c r="W9" s="36">
        <f>Data!S2</f>
        <v>44693</v>
      </c>
      <c r="X9" s="36">
        <f>Data!T2</f>
        <v>44693</v>
      </c>
      <c r="Y9" s="36">
        <f>Data!U2</f>
        <v>44693</v>
      </c>
      <c r="Z9" s="36">
        <f>Data!V2</f>
        <v>44694</v>
      </c>
      <c r="AA9" s="36">
        <f>Data!W2</f>
        <v>44694</v>
      </c>
      <c r="AB9" s="36">
        <f>Data!X2</f>
        <v>44694</v>
      </c>
      <c r="AC9" s="36">
        <f>Data!Y2</f>
        <v>44697</v>
      </c>
      <c r="AD9" s="36">
        <f>Data!Z2</f>
        <v>44697</v>
      </c>
      <c r="AE9" s="36">
        <f>Data!AA2</f>
        <v>44697</v>
      </c>
      <c r="AF9" s="36">
        <f>Data!AB2</f>
        <v>44698</v>
      </c>
      <c r="AG9" s="36">
        <f>Data!AC2</f>
        <v>44698</v>
      </c>
      <c r="AH9" s="36">
        <f>Data!AD2</f>
        <v>44698</v>
      </c>
      <c r="AI9" s="36">
        <f>Data!AE2</f>
        <v>44699</v>
      </c>
      <c r="AJ9" s="36">
        <f>Data!AF2</f>
        <v>44699</v>
      </c>
      <c r="AK9" s="36">
        <f>Data!AG2</f>
        <v>44699</v>
      </c>
      <c r="AL9" s="36">
        <f>Data!AH2</f>
        <v>44699</v>
      </c>
      <c r="AM9" s="36">
        <f>Data!AI2</f>
        <v>44700</v>
      </c>
      <c r="AN9" s="36">
        <f>Data!AJ2</f>
        <v>44700</v>
      </c>
      <c r="AO9" s="36">
        <f>Data!AK2</f>
        <v>44700</v>
      </c>
      <c r="AP9" s="36">
        <f>Data!AM2</f>
        <v>44701</v>
      </c>
      <c r="AQ9" s="36">
        <f>Data!AN2</f>
        <v>44701</v>
      </c>
      <c r="AR9" s="36">
        <f>Data!AO2</f>
        <v>44701</v>
      </c>
      <c r="AS9" s="36">
        <f>Data!AP2</f>
        <v>44703</v>
      </c>
      <c r="AT9" s="36">
        <f>Data!AQ2</f>
        <v>44703</v>
      </c>
      <c r="AU9" s="36">
        <f>Data!AR2</f>
        <v>44703</v>
      </c>
      <c r="AV9" s="36">
        <f>Data!AS2</f>
        <v>44703</v>
      </c>
      <c r="AW9" s="36">
        <f>Data!AT2</f>
        <v>44703</v>
      </c>
      <c r="AX9" s="36">
        <f>Data!AU2</f>
        <v>44704</v>
      </c>
      <c r="AY9" s="36">
        <f>Data!AV2</f>
        <v>44704</v>
      </c>
      <c r="AZ9" s="36">
        <f>Data!AW2</f>
        <v>44704</v>
      </c>
      <c r="BA9" s="36">
        <f>Data!AX2</f>
        <v>44704</v>
      </c>
      <c r="BB9" s="36">
        <f>Data!AY2</f>
        <v>44705</v>
      </c>
      <c r="BC9" s="36">
        <f>Data!AZ2</f>
        <v>44705</v>
      </c>
      <c r="BD9" s="36">
        <f>Data!BA2</f>
        <v>44705</v>
      </c>
      <c r="BE9" s="36">
        <f>Data!BB2</f>
        <v>44705</v>
      </c>
      <c r="BF9" s="36">
        <f>Data!BC2</f>
        <v>44706</v>
      </c>
      <c r="BG9" s="36">
        <f>Data!BD2</f>
        <v>44706</v>
      </c>
      <c r="BH9" s="36">
        <f>Data!BE2</f>
        <v>44706</v>
      </c>
      <c r="BI9" s="36">
        <f>Data!BF2</f>
        <v>44706</v>
      </c>
      <c r="BJ9" s="36">
        <f>Data!BG2</f>
        <v>44707</v>
      </c>
      <c r="BK9" s="36">
        <f>Data!BH2</f>
        <v>44707</v>
      </c>
      <c r="BL9" s="36">
        <f>Data!BI2</f>
        <v>44707</v>
      </c>
      <c r="BM9" s="36">
        <f>Data!BJ2</f>
        <v>44707</v>
      </c>
      <c r="BN9" s="36">
        <f>Data!BK2</f>
        <v>44708</v>
      </c>
      <c r="BO9" s="36">
        <f>Data!BL2</f>
        <v>44708</v>
      </c>
      <c r="BP9" s="36">
        <f>Data!BM2</f>
        <v>44709</v>
      </c>
      <c r="BQ9" s="36">
        <f>Data!BN2</f>
        <v>44710</v>
      </c>
      <c r="BR9" s="36">
        <f>Data!BO2</f>
        <v>44710</v>
      </c>
      <c r="BS9" s="36">
        <f>Data!BP2</f>
        <v>44710</v>
      </c>
      <c r="BT9" s="36">
        <f>Data!BQ2</f>
        <v>44711</v>
      </c>
      <c r="BU9" s="36">
        <f>Data!BR2</f>
        <v>44711</v>
      </c>
      <c r="BV9" s="36">
        <f>Data!BS2</f>
        <v>44711</v>
      </c>
      <c r="BW9" s="36">
        <f>Data!BT2</f>
        <v>44711</v>
      </c>
      <c r="BX9" s="36">
        <f>Data!BU2</f>
        <v>44711</v>
      </c>
      <c r="BY9" s="36">
        <f>Data!BV2</f>
        <v>44712</v>
      </c>
      <c r="BZ9" s="36">
        <f>Data!BW2</f>
        <v>44712</v>
      </c>
      <c r="CA9" s="36">
        <f>Data!BX2</f>
        <v>44712</v>
      </c>
      <c r="CB9" s="36">
        <f>Data!BY2</f>
        <v>44713</v>
      </c>
      <c r="CC9" s="36">
        <f>Data!BZ2</f>
        <v>44713</v>
      </c>
      <c r="CD9" s="36">
        <f>Data!CA2</f>
        <v>44713</v>
      </c>
      <c r="CE9" s="36">
        <f>Data!CB2</f>
        <v>44713</v>
      </c>
      <c r="CF9" s="36">
        <f>Data!CC2</f>
        <v>44713</v>
      </c>
      <c r="CG9" s="36">
        <f>Data!CD2</f>
        <v>44714</v>
      </c>
      <c r="CH9" s="36">
        <f>Data!CE2</f>
        <v>44714</v>
      </c>
      <c r="CI9" s="36">
        <f>Data!CF2</f>
        <v>44714</v>
      </c>
      <c r="CJ9" s="36">
        <f>Data!CG2</f>
        <v>44714</v>
      </c>
      <c r="CK9" s="36">
        <f>Data!CH2</f>
        <v>44714</v>
      </c>
      <c r="CL9" s="36">
        <f>Data!CI2</f>
        <v>44714</v>
      </c>
      <c r="CM9" s="36">
        <f>Data!CJ2</f>
        <v>44718</v>
      </c>
      <c r="CN9" s="36">
        <f>Data!CK2</f>
        <v>44718</v>
      </c>
      <c r="CO9" s="36">
        <f>Data!CL2</f>
        <v>44718</v>
      </c>
      <c r="CP9" s="36">
        <f>Data!CM2</f>
        <v>44719</v>
      </c>
      <c r="CQ9" s="36">
        <f>Data!CN2</f>
        <v>44719</v>
      </c>
      <c r="CR9" s="36">
        <f>Data!CO2</f>
        <v>44719</v>
      </c>
      <c r="CS9" s="36">
        <f>Data!CP2</f>
        <v>44719</v>
      </c>
      <c r="CT9" s="36">
        <f>Data!CQ2</f>
        <v>44720</v>
      </c>
      <c r="CU9" s="36">
        <f>Data!CR2</f>
        <v>44720</v>
      </c>
      <c r="CV9" s="36">
        <f>Data!CS2</f>
        <v>44720</v>
      </c>
      <c r="CW9" s="36">
        <f>Data!CT2</f>
        <v>44720</v>
      </c>
      <c r="CX9" s="36">
        <f>Data!CU2</f>
        <v>0</v>
      </c>
      <c r="CY9" s="36">
        <f>Data!CV2</f>
        <v>0</v>
      </c>
      <c r="CZ9" s="36">
        <f>Data!CW2</f>
        <v>0</v>
      </c>
      <c r="DA9" s="36">
        <f>Data!CX2</f>
        <v>0</v>
      </c>
      <c r="DB9" s="36">
        <f>Data!CY2</f>
        <v>0</v>
      </c>
      <c r="DC9" s="36">
        <f>Data!CZ2</f>
        <v>0</v>
      </c>
      <c r="DD9" s="36">
        <f>Data!DA2</f>
        <v>0</v>
      </c>
      <c r="DE9" s="36">
        <f>Data!DB2</f>
        <v>0</v>
      </c>
      <c r="DF9" s="36">
        <f>Data!DC2</f>
        <v>0</v>
      </c>
      <c r="DG9" s="36">
        <f>Data!DD2</f>
        <v>0</v>
      </c>
      <c r="DH9" s="36">
        <f>Data!DE2</f>
        <v>0</v>
      </c>
      <c r="DI9" s="36">
        <f>Data!DF2</f>
        <v>0</v>
      </c>
      <c r="DJ9" s="36">
        <f>Data!DG2</f>
        <v>0</v>
      </c>
      <c r="DK9" s="36">
        <f>Data!DH2</f>
        <v>0</v>
      </c>
      <c r="DL9" s="36">
        <f>Data!DI2</f>
        <v>0</v>
      </c>
      <c r="DM9" s="36">
        <f>Data!DJ2</f>
        <v>0</v>
      </c>
      <c r="DN9" s="36">
        <f>Data!DK2</f>
        <v>0</v>
      </c>
      <c r="DO9" s="36">
        <f>Data!DL2</f>
        <v>0</v>
      </c>
      <c r="DP9" s="36">
        <f>Data!DM2</f>
        <v>0</v>
      </c>
      <c r="DQ9" s="36">
        <f>Data!DN2</f>
        <v>0</v>
      </c>
      <c r="DR9" s="36">
        <f>Data!DO2</f>
        <v>0</v>
      </c>
      <c r="DS9" s="36">
        <f>Data!DP2</f>
        <v>0</v>
      </c>
      <c r="DT9" s="36">
        <f>Data!DQ2</f>
        <v>0</v>
      </c>
      <c r="DU9" s="36">
        <f>Data!DR2</f>
        <v>0</v>
      </c>
      <c r="DV9" s="36">
        <f>Data!DS2</f>
        <v>0</v>
      </c>
      <c r="DW9" s="36">
        <f>Data!DT2</f>
        <v>0</v>
      </c>
      <c r="DX9" s="36">
        <f>Data!DU2</f>
        <v>0</v>
      </c>
      <c r="DY9" s="36">
        <f>Data!DV2</f>
        <v>0</v>
      </c>
      <c r="DZ9" s="36">
        <f>Data!DW2</f>
        <v>0</v>
      </c>
      <c r="EA9" s="36">
        <f>Data!DX2</f>
        <v>0</v>
      </c>
      <c r="EB9" s="36">
        <f>Data!DY2</f>
        <v>0</v>
      </c>
      <c r="EC9" s="36">
        <f>Data!DZ2</f>
        <v>0</v>
      </c>
      <c r="ED9" s="36">
        <f>Data!EA2</f>
        <v>0</v>
      </c>
      <c r="EE9" s="36">
        <f>Data!EB2</f>
        <v>0</v>
      </c>
      <c r="EF9" s="36">
        <f>Data!EC2</f>
        <v>0</v>
      </c>
      <c r="EG9" s="36">
        <f>Data!ED2</f>
        <v>0</v>
      </c>
      <c r="EH9" s="36">
        <f>Data!EE2</f>
        <v>0</v>
      </c>
      <c r="EI9" s="36">
        <f>Data!EF2</f>
        <v>0</v>
      </c>
      <c r="EJ9" s="36">
        <f>Data!EG2</f>
        <v>0</v>
      </c>
      <c r="EK9" s="36">
        <f>Data!EH2</f>
        <v>0</v>
      </c>
      <c r="EL9" s="36">
        <f>Data!EI2</f>
        <v>0</v>
      </c>
      <c r="EM9" s="36">
        <f>Data!EJ2</f>
        <v>0</v>
      </c>
      <c r="EN9" s="36">
        <f>Data!EK2</f>
        <v>0</v>
      </c>
      <c r="EO9" s="36">
        <f>Data!EL2</f>
        <v>0</v>
      </c>
      <c r="EP9" s="36">
        <f>Data!EM2</f>
        <v>0</v>
      </c>
      <c r="EQ9" s="36">
        <f>Data!EN2</f>
        <v>0</v>
      </c>
      <c r="ER9" s="36">
        <f>Data!EO2</f>
        <v>0</v>
      </c>
      <c r="ES9" s="36">
        <f>Data!EP2</f>
        <v>0</v>
      </c>
      <c r="ET9" s="36">
        <f>Data!EQ2</f>
        <v>0</v>
      </c>
      <c r="EU9" s="36">
        <f>Data!ER2</f>
        <v>0</v>
      </c>
      <c r="EV9" s="36">
        <f>Data!ES2</f>
        <v>0</v>
      </c>
      <c r="EW9" s="36">
        <f>Data!ET2</f>
        <v>0</v>
      </c>
      <c r="EX9" s="36">
        <f>Data!EU2</f>
        <v>0</v>
      </c>
      <c r="EY9" s="36"/>
      <c r="EZ9" s="36"/>
      <c r="FA9" s="36"/>
      <c r="FB9" s="36"/>
      <c r="FC9" s="36"/>
      <c r="FD9" s="36"/>
      <c r="FE9" s="36"/>
      <c r="FF9" s="36"/>
      <c r="FG9" s="36"/>
      <c r="FH9" s="36"/>
      <c r="FI9" s="36"/>
      <c r="FJ9" s="36"/>
      <c r="FK9" s="36"/>
      <c r="FL9" s="36"/>
      <c r="FM9" s="36"/>
      <c r="FN9" s="36"/>
      <c r="FO9" s="36"/>
      <c r="FP9" s="36"/>
      <c r="FQ9" s="36"/>
      <c r="FR9" s="36"/>
      <c r="FS9" s="36"/>
      <c r="FT9" s="36"/>
      <c r="FU9" s="36"/>
      <c r="FV9" s="36"/>
      <c r="FW9" s="36"/>
      <c r="FX9" s="36"/>
      <c r="FY9" s="36"/>
      <c r="FZ9" s="36"/>
      <c r="GA9" s="36"/>
      <c r="GB9" s="36"/>
      <c r="GC9" s="36"/>
      <c r="GD9" s="36"/>
      <c r="GE9" s="36"/>
      <c r="GF9" s="36"/>
      <c r="GG9" s="36"/>
      <c r="GH9" s="36"/>
      <c r="GI9" s="36"/>
      <c r="GJ9" s="36"/>
      <c r="GK9" s="36"/>
      <c r="GL9" s="36"/>
      <c r="GM9" s="36"/>
      <c r="GN9" s="36"/>
      <c r="GO9" s="36"/>
      <c r="GP9" s="36"/>
      <c r="GQ9" s="36"/>
      <c r="GR9" s="36"/>
      <c r="GS9" s="36"/>
      <c r="GT9" s="36"/>
      <c r="GU9" s="36"/>
      <c r="GV9" s="36"/>
      <c r="GW9" s="36"/>
      <c r="GX9" s="36"/>
      <c r="GY9" s="36"/>
      <c r="GZ9" s="36"/>
      <c r="HA9" s="36"/>
      <c r="HB9" s="36"/>
      <c r="HC9" s="36"/>
      <c r="HD9" s="36"/>
      <c r="HE9" s="36"/>
      <c r="HF9" s="36"/>
      <c r="HG9" s="36"/>
      <c r="HH9" s="36"/>
      <c r="HI9" s="36"/>
      <c r="HJ9" s="36"/>
      <c r="HK9" s="36"/>
      <c r="HL9" s="36"/>
      <c r="HM9" s="36"/>
      <c r="HN9" s="36"/>
      <c r="HO9" s="36"/>
      <c r="HP9" s="36"/>
      <c r="HQ9" s="36"/>
      <c r="HR9" s="36"/>
      <c r="HS9" s="36"/>
      <c r="HT9" s="36"/>
      <c r="HU9" s="36"/>
      <c r="HV9" s="36"/>
      <c r="HW9" s="36"/>
      <c r="HX9" s="36"/>
      <c r="HY9" s="36"/>
      <c r="HZ9" s="36"/>
      <c r="IA9" s="36"/>
      <c r="IB9" s="36"/>
      <c r="IC9" s="36"/>
      <c r="ID9" s="36"/>
      <c r="IE9" s="36"/>
      <c r="IF9" s="36"/>
      <c r="IG9" s="36"/>
      <c r="IH9" s="36"/>
      <c r="II9" s="36"/>
      <c r="IJ9" s="36"/>
      <c r="IK9" s="36"/>
      <c r="IL9" s="36"/>
      <c r="IM9" s="36"/>
      <c r="IN9" s="36"/>
      <c r="IO9" s="36"/>
      <c r="IP9" s="36"/>
      <c r="IQ9" s="36"/>
      <c r="IR9" s="36"/>
      <c r="IS9" s="36"/>
      <c r="IT9" s="36"/>
      <c r="IU9" s="36"/>
      <c r="IV9" s="36"/>
      <c r="IW9" s="36"/>
      <c r="IX9" s="36"/>
      <c r="IY9" s="36"/>
      <c r="IZ9" s="36"/>
      <c r="JA9" s="36"/>
      <c r="JB9" s="36"/>
      <c r="JC9" s="36"/>
      <c r="JD9" s="36"/>
      <c r="JE9" s="36"/>
      <c r="JF9" s="36"/>
      <c r="JG9" s="36"/>
      <c r="JH9" s="36"/>
      <c r="JI9" s="36"/>
      <c r="JJ9" s="36"/>
      <c r="JK9" s="36"/>
      <c r="JL9" s="36"/>
      <c r="JM9" s="36"/>
      <c r="JN9" s="36"/>
      <c r="JO9" s="36"/>
      <c r="JP9" s="36"/>
    </row>
    <row r="10" spans="1:276" ht="15.75">
      <c r="A10" s="51"/>
      <c r="B10" s="70" t="s">
        <v>121</v>
      </c>
      <c r="C10" s="71"/>
      <c r="D10" s="71"/>
      <c r="E10" s="71"/>
      <c r="F10" s="71"/>
      <c r="G10" s="72"/>
      <c r="H10" s="52" t="str">
        <f>Data!D3</f>
        <v>220508-2</v>
      </c>
      <c r="I10" s="52" t="str">
        <f>Data!E3</f>
        <v>220507-106</v>
      </c>
      <c r="J10" s="52" t="str">
        <f>Data!F3</f>
        <v>220507-105</v>
      </c>
      <c r="K10" s="52" t="str">
        <f>Data!G3</f>
        <v>220509-3</v>
      </c>
      <c r="L10" s="52" t="str">
        <f>Data!H3</f>
        <v>220509-46</v>
      </c>
      <c r="M10" s="52" t="str">
        <f>Data!I3</f>
        <v>220509-49</v>
      </c>
      <c r="N10" s="52" t="str">
        <f>Data!J3</f>
        <v>220510-15</v>
      </c>
      <c r="O10" s="52" t="str">
        <f>Data!K3</f>
        <v>220509-83</v>
      </c>
      <c r="P10" s="52" t="str">
        <f>Data!L3</f>
        <v>220510-134</v>
      </c>
      <c r="Q10" s="52" t="str">
        <f>Data!M3</f>
        <v>220510-53</v>
      </c>
      <c r="R10" s="52" t="str">
        <f>Data!N3</f>
        <v>220510-185</v>
      </c>
      <c r="S10" s="52" t="str">
        <f>Data!O3</f>
        <v>220510-118</v>
      </c>
      <c r="T10" s="52" t="str">
        <f>Data!P3</f>
        <v>220511-18</v>
      </c>
      <c r="U10" s="52" t="str">
        <f>Data!Q3</f>
        <v>220510-191</v>
      </c>
      <c r="V10" s="52" t="str">
        <f>Data!R3</f>
        <v>220511-82</v>
      </c>
      <c r="W10" s="52" t="str">
        <f>Data!S3</f>
        <v>220511-137</v>
      </c>
      <c r="X10" s="52" t="str">
        <f>Data!T3</f>
        <v>220512-34</v>
      </c>
      <c r="Y10" s="52" t="str">
        <f>Data!U3</f>
        <v>220512-88</v>
      </c>
      <c r="Z10" s="52" t="str">
        <f>Data!V3</f>
        <v>220512-149</v>
      </c>
      <c r="AA10" s="52" t="str">
        <f>Data!W3</f>
        <v>220512-151</v>
      </c>
      <c r="AB10" s="52" t="str">
        <f>Data!X3</f>
        <v>220512-153</v>
      </c>
      <c r="AC10" s="52" t="str">
        <f>Data!Y3</f>
        <v>220515-20</v>
      </c>
      <c r="AD10" s="52" t="str">
        <f>Data!Z3</f>
        <v>220515-21</v>
      </c>
      <c r="AE10" s="52" t="str">
        <f>Data!AA3</f>
        <v>220515-23</v>
      </c>
      <c r="AF10" s="52" t="str">
        <f>Data!AB3</f>
        <v>220516-125</v>
      </c>
      <c r="AG10" s="52" t="str">
        <f>Data!AC3</f>
        <v>220516-186</v>
      </c>
      <c r="AH10" s="52" t="str">
        <f>Data!AD3</f>
        <v>220517-36</v>
      </c>
      <c r="AI10" s="52" t="str">
        <f>Data!AE3</f>
        <v>220517-64</v>
      </c>
      <c r="AJ10" s="52" t="str">
        <f>Data!AF3</f>
        <v>220517-99</v>
      </c>
      <c r="AK10" s="52" t="str">
        <f>Data!AG3</f>
        <v>0517-180</v>
      </c>
      <c r="AL10" s="52" t="str">
        <f>Data!AH3</f>
        <v>0518-77</v>
      </c>
      <c r="AM10" s="52" t="str">
        <f>Data!AI3</f>
        <v>0518-121</v>
      </c>
      <c r="AN10" s="52" t="str">
        <f>Data!AJ3</f>
        <v>0518-157</v>
      </c>
      <c r="AO10" s="52" t="str">
        <f>Data!AK3</f>
        <v>0519-62</v>
      </c>
      <c r="AP10" s="52" t="str">
        <f>Data!AM3</f>
        <v>0519-171</v>
      </c>
      <c r="AQ10" s="52" t="str">
        <f>Data!AN3</f>
        <v>0520-85</v>
      </c>
      <c r="AR10" s="52" t="str">
        <f>Data!AO3</f>
        <v>0520-103</v>
      </c>
      <c r="AS10" s="52" t="str">
        <f>Data!AP3</f>
        <v>0521-26</v>
      </c>
      <c r="AT10" s="52" t="str">
        <f>Data!AQ3</f>
        <v>0521-1</v>
      </c>
      <c r="AU10" s="52" t="str">
        <f>Data!AR3</f>
        <v>0521-3</v>
      </c>
      <c r="AV10" s="52" t="str">
        <f>Data!AS3</f>
        <v>0521-2</v>
      </c>
      <c r="AW10" s="52" t="str">
        <f>Data!AT3</f>
        <v>0521-4</v>
      </c>
      <c r="AX10" s="52" t="str">
        <f>Data!AU3</f>
        <v>0521-28</v>
      </c>
      <c r="AY10" s="52" t="str">
        <f>Data!AV3</f>
        <v>0522-2</v>
      </c>
      <c r="AZ10" s="52" t="str">
        <f>Data!AW3</f>
        <v>0522-3</v>
      </c>
      <c r="BA10" s="52" t="str">
        <f>Data!AX3</f>
        <v>0522-4</v>
      </c>
      <c r="BB10" s="52" t="str">
        <f>Data!AY3</f>
        <v>0523-104</v>
      </c>
      <c r="BC10" s="52" t="str">
        <f>Data!AZ3</f>
        <v>0523-56</v>
      </c>
      <c r="BD10" s="52" t="str">
        <f>Data!BA3</f>
        <v>0523-182</v>
      </c>
      <c r="BE10" s="52" t="str">
        <f>Data!BB3</f>
        <v>0523-186</v>
      </c>
      <c r="BF10" s="52" t="str">
        <f>Data!BC3</f>
        <v>0524-40</v>
      </c>
      <c r="BG10" s="52" t="str">
        <f>Data!BD3</f>
        <v>0524-121</v>
      </c>
      <c r="BH10" s="52" t="str">
        <f>Data!BE3</f>
        <v>0524-143</v>
      </c>
      <c r="BI10" s="52" t="str">
        <f>Data!BF3</f>
        <v>0525-57</v>
      </c>
      <c r="BJ10" s="52" t="str">
        <f>Data!BG3</f>
        <v>0525-57</v>
      </c>
      <c r="BK10" s="52" t="str">
        <f>Data!BH3</f>
        <v>0524-142</v>
      </c>
      <c r="BL10" s="52" t="str">
        <f>Data!BI3</f>
        <v>0525-135</v>
      </c>
      <c r="BM10" s="52" t="str">
        <f>Data!BJ3</f>
        <v>0525-182</v>
      </c>
      <c r="BN10" s="52" t="str">
        <f>Data!BK3</f>
        <v>0526-159</v>
      </c>
      <c r="BO10" s="52" t="str">
        <f>Data!BL3</f>
        <v>0527-105</v>
      </c>
      <c r="BP10" s="52" t="str">
        <f>Data!BM3</f>
        <v>0528-1</v>
      </c>
      <c r="BQ10" s="52" t="str">
        <f>Data!BN3</f>
        <v>0528-4</v>
      </c>
      <c r="BR10" s="52" t="str">
        <f>Data!BO3</f>
        <v>0528-2</v>
      </c>
      <c r="BS10" s="52" t="str">
        <f>Data!BP3</f>
        <v>0528-3</v>
      </c>
      <c r="BT10" s="52" t="str">
        <f>Data!BQ3</f>
        <v>0528-5</v>
      </c>
      <c r="BU10" s="52" t="str">
        <f>Data!BR3</f>
        <v>0528-6</v>
      </c>
      <c r="BV10" s="52" t="str">
        <f>Data!BS3</f>
        <v>0530-13</v>
      </c>
      <c r="BW10" s="52" t="str">
        <f>Data!BT3</f>
        <v>0530-8</v>
      </c>
      <c r="BX10" s="52" t="str">
        <f>Data!BU3</f>
        <v>0530-14</v>
      </c>
      <c r="BY10" s="52" t="str">
        <f>Data!BV3</f>
        <v>0530-15</v>
      </c>
      <c r="BZ10" s="52" t="str">
        <f>Data!BW3</f>
        <v>0531-14</v>
      </c>
      <c r="CA10" s="52" t="str">
        <f>Data!BX3</f>
        <v>0531-98</v>
      </c>
      <c r="CB10" s="52" t="str">
        <f>Data!BY3</f>
        <v>0531-14</v>
      </c>
      <c r="CC10" s="52" t="str">
        <f>Data!BZ3</f>
        <v>0531-98</v>
      </c>
      <c r="CD10" s="52" t="str">
        <f>Data!CA3</f>
        <v>0531-61</v>
      </c>
      <c r="CE10" s="52" t="str">
        <f>Data!CB3</f>
        <v>0531-127</v>
      </c>
      <c r="CF10" s="52" t="str">
        <f>Data!CC3</f>
        <v>0531-138</v>
      </c>
      <c r="CG10" s="52" t="str">
        <f>Data!CD3</f>
        <v>0531-150</v>
      </c>
      <c r="CH10" s="52" t="str">
        <f>Data!CE3</f>
        <v>0601-135</v>
      </c>
      <c r="CI10" s="52" t="str">
        <f>Data!CF3</f>
        <v>0531-131</v>
      </c>
      <c r="CJ10" s="52" t="str">
        <f>Data!CG3</f>
        <v>0602-1</v>
      </c>
      <c r="CK10" s="52">
        <f>Data!CH4</f>
        <v>0.92300000000000004</v>
      </c>
      <c r="CL10" s="52" t="str">
        <f>Data!CI3</f>
        <v>0602-93</v>
      </c>
      <c r="CM10" s="52" t="str">
        <f>Data!CJ3</f>
        <v>0606-9</v>
      </c>
      <c r="CN10" s="52" t="str">
        <f>Data!CK3</f>
        <v>0605-10</v>
      </c>
      <c r="CO10" s="52" t="str">
        <f>Data!CL3</f>
        <v>0605-8</v>
      </c>
      <c r="CP10" s="52" t="str">
        <f>Data!CM3</f>
        <v>0605-1</v>
      </c>
      <c r="CQ10" s="52" t="str">
        <f>Data!CN3</f>
        <v>0606-27</v>
      </c>
      <c r="CR10" s="52" t="str">
        <f>Data!CO3</f>
        <v>0606-03</v>
      </c>
      <c r="CS10" s="52" t="str">
        <f>Data!CP3</f>
        <v>0606-107</v>
      </c>
      <c r="CT10" s="52" t="str">
        <f>Data!CQ3</f>
        <v>0606-160</v>
      </c>
      <c r="CU10" s="52" t="str">
        <f>Data!CR3</f>
        <v>0607-64</v>
      </c>
      <c r="CV10" s="52" t="str">
        <f>Data!CS3</f>
        <v>0607-150</v>
      </c>
      <c r="CW10" s="52" t="str">
        <f>Data!CT3</f>
        <v>0608-123</v>
      </c>
      <c r="CX10" s="52">
        <f>Data!CU3</f>
        <v>0</v>
      </c>
      <c r="CY10" s="52">
        <f>Data!CV3</f>
        <v>0</v>
      </c>
      <c r="CZ10" s="52">
        <f>Data!CW3</f>
        <v>0</v>
      </c>
      <c r="DA10" s="52">
        <f>Data!CX3</f>
        <v>0</v>
      </c>
      <c r="DB10" s="52">
        <f>Data!CY3</f>
        <v>0</v>
      </c>
      <c r="DC10" s="52">
        <f>Data!CZ3</f>
        <v>0</v>
      </c>
      <c r="DD10" s="52">
        <f>Data!DA3</f>
        <v>0</v>
      </c>
      <c r="DE10" s="52">
        <f>Data!DB3</f>
        <v>0</v>
      </c>
      <c r="DF10" s="52">
        <f>Data!DC3</f>
        <v>0</v>
      </c>
      <c r="DG10" s="52">
        <f>Data!DD3</f>
        <v>0</v>
      </c>
      <c r="DH10" s="52">
        <f>Data!DE3</f>
        <v>0</v>
      </c>
      <c r="DI10" s="52">
        <f>Data!DF3</f>
        <v>0</v>
      </c>
      <c r="DJ10" s="52">
        <f>Data!DG3</f>
        <v>0</v>
      </c>
      <c r="DK10" s="52">
        <f>Data!DH3</f>
        <v>0</v>
      </c>
      <c r="DL10" s="52">
        <f>Data!DI3</f>
        <v>0</v>
      </c>
      <c r="DM10" s="52">
        <f>Data!DJ3</f>
        <v>0</v>
      </c>
      <c r="DN10" s="52">
        <f>Data!DK3</f>
        <v>0</v>
      </c>
      <c r="DO10" s="52">
        <f>Data!DL3</f>
        <v>0</v>
      </c>
      <c r="DP10" s="52">
        <f>Data!DM3</f>
        <v>0</v>
      </c>
      <c r="DQ10" s="52">
        <f>Data!DN3</f>
        <v>0</v>
      </c>
      <c r="DR10" s="52">
        <f>Data!DO3</f>
        <v>0</v>
      </c>
      <c r="DS10" s="52">
        <f>Data!DP3</f>
        <v>0</v>
      </c>
      <c r="DT10" s="52">
        <f>Data!DQ3</f>
        <v>0</v>
      </c>
      <c r="DU10" s="52">
        <f>Data!DR3</f>
        <v>0</v>
      </c>
      <c r="DV10" s="52">
        <f>Data!DS3</f>
        <v>0</v>
      </c>
      <c r="DW10" s="52">
        <f>Data!DT3</f>
        <v>0</v>
      </c>
      <c r="DX10" s="52">
        <f>Data!DU3</f>
        <v>0</v>
      </c>
      <c r="DY10" s="52">
        <f>Data!DV3</f>
        <v>0</v>
      </c>
      <c r="DZ10" s="52">
        <f>Data!DW3</f>
        <v>0</v>
      </c>
      <c r="EA10" s="52">
        <f>Data!DX3</f>
        <v>0</v>
      </c>
      <c r="EB10" s="52">
        <f>Data!DY3</f>
        <v>0</v>
      </c>
      <c r="EC10" s="52">
        <f>Data!DZ3</f>
        <v>0</v>
      </c>
      <c r="ED10" s="52">
        <f>Data!EA3</f>
        <v>0</v>
      </c>
      <c r="EE10" s="52">
        <f>Data!EB3</f>
        <v>0</v>
      </c>
      <c r="EF10" s="52">
        <f>Data!EC3</f>
        <v>0</v>
      </c>
      <c r="EG10" s="52">
        <f>Data!ED3</f>
        <v>0</v>
      </c>
      <c r="EH10" s="52">
        <f>Data!EE3</f>
        <v>0</v>
      </c>
      <c r="EI10" s="52">
        <f>Data!EF3</f>
        <v>0</v>
      </c>
      <c r="EJ10" s="52">
        <f>Data!EG3</f>
        <v>0</v>
      </c>
      <c r="EK10" s="52">
        <f>Data!EH3</f>
        <v>0</v>
      </c>
      <c r="EL10" s="52">
        <f>Data!EI3</f>
        <v>0</v>
      </c>
      <c r="EM10" s="52">
        <f>Data!EJ3</f>
        <v>0</v>
      </c>
      <c r="EN10" s="52">
        <f>Data!EK3</f>
        <v>0</v>
      </c>
      <c r="EO10" s="52">
        <f>Data!EL3</f>
        <v>0</v>
      </c>
      <c r="EP10" s="52">
        <f>Data!EM3</f>
        <v>0</v>
      </c>
      <c r="EQ10" s="52">
        <f>Data!EN3</f>
        <v>0</v>
      </c>
      <c r="ER10" s="52">
        <f>Data!EO3</f>
        <v>0</v>
      </c>
      <c r="ES10" s="52">
        <f>Data!EP3</f>
        <v>0</v>
      </c>
      <c r="ET10" s="52">
        <f>Data!EQ3</f>
        <v>0</v>
      </c>
      <c r="EU10" s="52">
        <f>Data!ER3</f>
        <v>0</v>
      </c>
      <c r="EV10" s="52">
        <f>Data!ES3</f>
        <v>0</v>
      </c>
      <c r="EW10" s="52">
        <f>Data!ET3</f>
        <v>0</v>
      </c>
      <c r="EX10" s="52">
        <f>Data!EU3</f>
        <v>0</v>
      </c>
      <c r="EY10" s="52"/>
      <c r="EZ10" s="52"/>
      <c r="FA10" s="52"/>
      <c r="FB10" s="52"/>
      <c r="FC10" s="52"/>
      <c r="FD10" s="52"/>
      <c r="FE10" s="52"/>
      <c r="FF10" s="52"/>
      <c r="FG10" s="52"/>
      <c r="FH10" s="52"/>
      <c r="FI10" s="52"/>
      <c r="FJ10" s="52"/>
      <c r="FK10" s="52"/>
      <c r="FL10" s="52"/>
      <c r="FM10" s="52"/>
      <c r="FN10" s="52"/>
      <c r="FO10" s="52"/>
      <c r="FP10" s="52"/>
      <c r="FQ10" s="52"/>
      <c r="FR10" s="52"/>
      <c r="FS10" s="52"/>
      <c r="FT10" s="52"/>
      <c r="FU10" s="52"/>
      <c r="FV10" s="52"/>
      <c r="FW10" s="52"/>
      <c r="FX10" s="52"/>
      <c r="FY10" s="52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52"/>
      <c r="GX10" s="52"/>
      <c r="GY10" s="52"/>
      <c r="GZ10" s="52"/>
      <c r="HA10" s="52"/>
      <c r="HB10" s="52"/>
      <c r="HC10" s="52"/>
      <c r="HD10" s="52"/>
      <c r="HE10" s="52"/>
      <c r="HF10" s="52"/>
      <c r="HG10" s="52"/>
      <c r="HH10" s="52"/>
      <c r="HI10" s="52"/>
      <c r="HJ10" s="52"/>
      <c r="HK10" s="52"/>
      <c r="HL10" s="52"/>
      <c r="HM10" s="52"/>
      <c r="HN10" s="52"/>
      <c r="HO10" s="52"/>
      <c r="HP10" s="52"/>
      <c r="HQ10" s="52"/>
      <c r="HR10" s="52"/>
      <c r="HS10" s="52"/>
      <c r="HT10" s="52"/>
      <c r="HU10" s="52"/>
      <c r="HV10" s="52"/>
      <c r="HW10" s="52"/>
      <c r="HX10" s="52"/>
      <c r="HY10" s="52"/>
      <c r="HZ10" s="52"/>
      <c r="IA10" s="52"/>
      <c r="IB10" s="52"/>
      <c r="IC10" s="52"/>
      <c r="ID10" s="52"/>
      <c r="IE10" s="52"/>
      <c r="IF10" s="52"/>
      <c r="IG10" s="52"/>
      <c r="IH10" s="52"/>
      <c r="II10" s="52"/>
      <c r="IJ10" s="52"/>
      <c r="IK10" s="52"/>
      <c r="IL10" s="52"/>
      <c r="IM10" s="52"/>
      <c r="IN10" s="52"/>
      <c r="IO10" s="52"/>
      <c r="IP10" s="52"/>
      <c r="IQ10" s="52"/>
      <c r="IR10" s="52"/>
      <c r="IS10" s="52"/>
      <c r="IT10" s="52"/>
      <c r="IU10" s="52"/>
      <c r="IV10" s="52"/>
      <c r="IW10" s="52"/>
      <c r="IX10" s="52"/>
      <c r="IY10" s="52"/>
      <c r="IZ10" s="52"/>
      <c r="JA10" s="52"/>
      <c r="JB10" s="52"/>
      <c r="JC10" s="52"/>
      <c r="JD10" s="52"/>
      <c r="JE10" s="52"/>
      <c r="JF10" s="52"/>
      <c r="JG10" s="52"/>
      <c r="JH10" s="52"/>
      <c r="JI10" s="52"/>
      <c r="JJ10" s="52"/>
      <c r="JK10" s="52"/>
      <c r="JL10" s="52"/>
      <c r="JM10" s="52"/>
      <c r="JN10" s="52"/>
      <c r="JO10" s="52"/>
      <c r="JP10" s="52"/>
    </row>
    <row r="11" spans="1:276" ht="15.75">
      <c r="A11" s="37" t="s">
        <v>98</v>
      </c>
      <c r="B11" s="38">
        <f>'分析用质控图-初始阶段'!B48</f>
        <v>0.50927145212498903</v>
      </c>
      <c r="C11" s="38">
        <f>'分析用质控图-初始阶段'!C48</f>
        <v>9.6043177777777782</v>
      </c>
      <c r="D11" s="38">
        <f>'分析用质控图-初始阶段'!D48</f>
        <v>11.132132134152744</v>
      </c>
      <c r="E11" s="38">
        <f>'分析用质控图-初始阶段'!E48</f>
        <v>10.622860682027756</v>
      </c>
      <c r="F11" s="38">
        <f>'分析用质控图-初始阶段'!F48</f>
        <v>8.5857748735278001</v>
      </c>
      <c r="G11" s="38">
        <f>'分析用质控图-初始阶段'!G48</f>
        <v>8.076503421402812</v>
      </c>
      <c r="H11" s="40">
        <f>Data!D7</f>
        <v>9.9989000000000008</v>
      </c>
      <c r="I11" s="40">
        <f>Data!E7</f>
        <v>10.1782</v>
      </c>
      <c r="J11" s="40">
        <f>Data!F7</f>
        <v>10.6168</v>
      </c>
      <c r="K11" s="40">
        <f>Data!G7</f>
        <v>10.308400000000001</v>
      </c>
      <c r="L11" s="40">
        <f>Data!H7</f>
        <v>10.7805</v>
      </c>
      <c r="M11" s="40">
        <f>Data!I7</f>
        <v>11.15353</v>
      </c>
      <c r="N11" s="40">
        <f>Data!J7</f>
        <v>10.061</v>
      </c>
      <c r="O11" s="40">
        <f>Data!K7</f>
        <v>10.8018</v>
      </c>
      <c r="P11" s="40">
        <f>Data!L7</f>
        <v>9.9052000000000007</v>
      </c>
      <c r="Q11" s="40">
        <f>Data!M7</f>
        <v>9.9601000000000006</v>
      </c>
      <c r="R11" s="40">
        <f>Data!N7</f>
        <v>9.5690000000000008</v>
      </c>
      <c r="S11" s="40">
        <f>Data!O7</f>
        <v>9.9258000000000006</v>
      </c>
      <c r="T11" s="40">
        <f>Data!P7</f>
        <v>9.3980999999999995</v>
      </c>
      <c r="U11" s="40">
        <f>Data!Q7</f>
        <v>9.9678000000000004</v>
      </c>
      <c r="V11" s="40">
        <f>Data!R7</f>
        <v>10.120699999999999</v>
      </c>
      <c r="W11" s="40">
        <f>Data!S7</f>
        <v>10.0335</v>
      </c>
      <c r="X11" s="40">
        <f>Data!T7</f>
        <v>10.0784</v>
      </c>
      <c r="Y11" s="40">
        <f>Data!U7</f>
        <v>10.286300000000001</v>
      </c>
      <c r="Z11" s="40">
        <f>Data!V7</f>
        <v>10.3696</v>
      </c>
      <c r="AA11" s="40">
        <f>Data!W7</f>
        <v>9.8561999999999994</v>
      </c>
      <c r="AB11" s="40">
        <f>Data!X7</f>
        <v>9.3600999999999992</v>
      </c>
      <c r="AC11" s="40">
        <f>Data!Y7</f>
        <v>9.7870000000000008</v>
      </c>
      <c r="AD11" s="40">
        <f>Data!Z7</f>
        <v>10.149800000000001</v>
      </c>
      <c r="AE11" s="40">
        <f>Data!AA7</f>
        <v>9.2047000000000008</v>
      </c>
      <c r="AF11" s="40">
        <f>Data!AB7</f>
        <v>10.0219</v>
      </c>
      <c r="AG11" s="40">
        <f>Data!AC7</f>
        <v>8.9908000000000001</v>
      </c>
      <c r="AH11" s="40">
        <f>Data!AD7</f>
        <v>9.2622</v>
      </c>
      <c r="AI11" s="40">
        <f>Data!AE7</f>
        <v>9.5187000000000008</v>
      </c>
      <c r="AJ11" s="40">
        <f>Data!AF7</f>
        <v>9.4201999999999995</v>
      </c>
      <c r="AK11" s="40">
        <f>Data!AG7</f>
        <v>10.119</v>
      </c>
      <c r="AL11" s="40">
        <f>Data!AH7</f>
        <v>9.9650999999999996</v>
      </c>
      <c r="AM11" s="40">
        <f>Data!AI7</f>
        <v>9.1592000000000002</v>
      </c>
      <c r="AN11" s="40">
        <f>Data!AJ7</f>
        <v>9.3589000000000002</v>
      </c>
      <c r="AO11" s="40">
        <f>Data!AK7</f>
        <v>8.7050000000000001</v>
      </c>
      <c r="AP11" s="40">
        <f>Data!AM7</f>
        <v>9.1189</v>
      </c>
      <c r="AQ11" s="40">
        <f>Data!AN7</f>
        <v>9.2012999999999998</v>
      </c>
      <c r="AR11" s="40">
        <f>Data!AO7</f>
        <v>9.1418999999999997</v>
      </c>
      <c r="AS11" s="40">
        <f>Data!AP7</f>
        <v>9.4039999999999999</v>
      </c>
      <c r="AT11" s="40">
        <f>Data!AQ7</f>
        <v>9.7078000000000007</v>
      </c>
      <c r="AU11" s="40">
        <f>Data!AR7</f>
        <v>9.3475000000000001</v>
      </c>
      <c r="AV11" s="40">
        <f>Data!AS7</f>
        <v>10.4955</v>
      </c>
      <c r="AW11" s="40">
        <f>Data!AT7</f>
        <v>9.1882000000000001</v>
      </c>
      <c r="AX11" s="40">
        <f>Data!AU7</f>
        <v>9.6493000000000002</v>
      </c>
      <c r="AY11" s="40">
        <f>Data!AV7</f>
        <v>10.4216</v>
      </c>
      <c r="AZ11" s="40">
        <f>Data!AW7</f>
        <v>10.439299999999999</v>
      </c>
      <c r="BA11" s="40">
        <f>Data!AX7</f>
        <v>8.86</v>
      </c>
      <c r="BB11" s="40">
        <f>Data!AY7</f>
        <v>9.7161000000000008</v>
      </c>
      <c r="BC11" s="40">
        <f>Data!AZ7</f>
        <v>9.3737999999999992</v>
      </c>
      <c r="BD11" s="40">
        <f>Data!BA7</f>
        <v>10.193</v>
      </c>
      <c r="BE11" s="40">
        <f>Data!BB7</f>
        <v>9.0131999999999994</v>
      </c>
      <c r="BF11" s="40">
        <f>Data!BC7</f>
        <v>9.0984999999999996</v>
      </c>
      <c r="BG11" s="40">
        <f>Data!BD7</f>
        <v>9.3699999999999992</v>
      </c>
      <c r="BH11" s="40">
        <f>Data!BE7</f>
        <v>9.0443999999999996</v>
      </c>
      <c r="BI11" s="40">
        <f>Data!BF7</f>
        <v>8.6902000000000008</v>
      </c>
      <c r="BJ11" s="40">
        <f>Data!BG7</f>
        <v>9.4764999999999997</v>
      </c>
      <c r="BK11" s="40">
        <f>Data!BH7</f>
        <v>9.6908999999999992</v>
      </c>
      <c r="BL11" s="40">
        <f>Data!BI7</f>
        <v>9.2367000000000008</v>
      </c>
      <c r="BM11" s="40">
        <f>Data!BJ7</f>
        <v>8.5670999999999999</v>
      </c>
      <c r="BN11" s="40">
        <f>Data!BK7</f>
        <v>9.2956000000000003</v>
      </c>
      <c r="BO11" s="40">
        <f>Data!BL7</f>
        <v>9.0335999999999999</v>
      </c>
      <c r="BP11" s="40">
        <f>Data!BM7</f>
        <v>10.1363</v>
      </c>
      <c r="BQ11" s="40">
        <f>Data!BN7</f>
        <v>9.1813000000000002</v>
      </c>
      <c r="BR11" s="40">
        <f>Data!BO7</f>
        <v>10.462</v>
      </c>
      <c r="BS11" s="40">
        <f>Data!BP7</f>
        <v>9.3030000000000008</v>
      </c>
      <c r="BT11" s="40">
        <f>Data!BQ7</f>
        <v>9.0764999999999993</v>
      </c>
      <c r="BU11" s="40">
        <f>Data!BR7</f>
        <v>9.4535</v>
      </c>
      <c r="BV11" s="40">
        <f>Data!BS7</f>
        <v>9.1861999999999995</v>
      </c>
      <c r="BW11" s="40">
        <f>Data!BT7</f>
        <v>9.3902000000000001</v>
      </c>
      <c r="BX11" s="40">
        <f>Data!BU7</f>
        <v>8.9550999999999998</v>
      </c>
      <c r="BY11" s="40">
        <f>Data!BV7</f>
        <v>10.433400000000001</v>
      </c>
      <c r="BZ11" s="40">
        <f>Data!BW7</f>
        <v>8.3914000000000009</v>
      </c>
      <c r="CA11" s="40">
        <f>Data!BX7</f>
        <v>8.5968</v>
      </c>
      <c r="CB11" s="40">
        <f>Data!BY7</f>
        <v>8.5267999999999997</v>
      </c>
      <c r="CC11" s="40">
        <f>Data!BZ7</f>
        <v>8.7432999999999996</v>
      </c>
      <c r="CD11" s="40">
        <f>Data!CA7</f>
        <v>9.7304999999999993</v>
      </c>
      <c r="CE11" s="40">
        <f>Data!CB7</f>
        <v>8.6814</v>
      </c>
      <c r="CF11" s="40">
        <f>Data!CC7</f>
        <v>8.2990999999999993</v>
      </c>
      <c r="CG11" s="40">
        <f>Data!CD7</f>
        <v>8.7673000000000005</v>
      </c>
      <c r="CH11" s="40">
        <f>Data!CE7</f>
        <v>7.3301999999999996</v>
      </c>
      <c r="CI11" s="40">
        <f>Data!CF7</f>
        <v>9.9848999999999997</v>
      </c>
      <c r="CJ11" s="40">
        <f>Data!CG7</f>
        <v>11.6318</v>
      </c>
      <c r="CK11" s="40">
        <f>Data!CH7</f>
        <v>9.7103000000000002</v>
      </c>
      <c r="CL11" s="40">
        <f>Data!CI7</f>
        <v>10.726599999999999</v>
      </c>
      <c r="CM11" s="40">
        <f>Data!CJ7</f>
        <v>11.629300000000001</v>
      </c>
      <c r="CN11" s="40">
        <f>Data!CK7</f>
        <v>9.5554000000000006</v>
      </c>
      <c r="CO11" s="40">
        <f>Data!CL7</f>
        <v>9.5904000000000007</v>
      </c>
      <c r="CP11" s="40">
        <f>Data!CM7</f>
        <v>12.211600000000001</v>
      </c>
      <c r="CQ11" s="40">
        <f>Data!CN7</f>
        <v>8.3681999999999999</v>
      </c>
      <c r="CR11" s="40">
        <f>Data!CO7</f>
        <v>9.1819000000000006</v>
      </c>
      <c r="CS11" s="40">
        <f>Data!CP7</f>
        <v>9.5001999999999995</v>
      </c>
      <c r="CT11" s="40">
        <f>Data!CQ7</f>
        <v>10.7369</v>
      </c>
      <c r="CU11" s="40">
        <f>Data!CR7</f>
        <v>10.169700000000001</v>
      </c>
      <c r="CV11" s="40">
        <f>Data!CS7</f>
        <v>9.3859999999999992</v>
      </c>
      <c r="CW11" s="40">
        <f>Data!CT7</f>
        <v>9.6417999999999999</v>
      </c>
      <c r="CX11" s="40">
        <f>Data!CU7</f>
        <v>0</v>
      </c>
      <c r="CY11" s="40">
        <f>Data!CV7</f>
        <v>0</v>
      </c>
      <c r="CZ11" s="40">
        <f>Data!CW7</f>
        <v>0</v>
      </c>
      <c r="DA11" s="40">
        <f>Data!CX7</f>
        <v>0</v>
      </c>
      <c r="DB11" s="40">
        <f>Data!CY7</f>
        <v>0</v>
      </c>
      <c r="DC11" s="40">
        <f>Data!CZ7</f>
        <v>0</v>
      </c>
      <c r="DD11" s="40">
        <f>Data!DA7</f>
        <v>0</v>
      </c>
      <c r="DE11" s="40">
        <f>Data!DB7</f>
        <v>0</v>
      </c>
      <c r="DF11" s="40">
        <f>Data!DC7</f>
        <v>0</v>
      </c>
      <c r="DG11" s="40">
        <f>Data!DD7</f>
        <v>0</v>
      </c>
      <c r="DH11" s="40">
        <f>Data!DE7</f>
        <v>0</v>
      </c>
      <c r="DI11" s="40">
        <f>Data!DF7</f>
        <v>0</v>
      </c>
      <c r="DJ11" s="40">
        <f>Data!DG7</f>
        <v>0</v>
      </c>
      <c r="DK11" s="40">
        <f>Data!DH7</f>
        <v>0</v>
      </c>
      <c r="DL11" s="40">
        <f>Data!DI7</f>
        <v>0</v>
      </c>
      <c r="DM11" s="40">
        <f>Data!DJ7</f>
        <v>0</v>
      </c>
      <c r="DN11" s="40">
        <f>Data!DK7</f>
        <v>0</v>
      </c>
      <c r="DO11" s="40">
        <f>Data!DL7</f>
        <v>0</v>
      </c>
      <c r="DP11" s="40">
        <f>Data!DM7</f>
        <v>0</v>
      </c>
      <c r="DQ11" s="40">
        <f>Data!DN7</f>
        <v>0</v>
      </c>
      <c r="DR11" s="40">
        <f>Data!DO7</f>
        <v>0</v>
      </c>
      <c r="DS11" s="40">
        <f>Data!DP7</f>
        <v>0</v>
      </c>
      <c r="DT11" s="40">
        <f>Data!DQ7</f>
        <v>0</v>
      </c>
      <c r="DU11" s="40">
        <f>Data!DR7</f>
        <v>0</v>
      </c>
      <c r="DV11" s="40">
        <f>Data!DS7</f>
        <v>0</v>
      </c>
      <c r="DW11" s="40">
        <f>Data!DT7</f>
        <v>0</v>
      </c>
      <c r="DX11" s="40">
        <f>Data!DU7</f>
        <v>0</v>
      </c>
      <c r="DY11" s="40">
        <f>Data!DV7</f>
        <v>0</v>
      </c>
      <c r="DZ11" s="40">
        <f>Data!DW7</f>
        <v>0</v>
      </c>
      <c r="EA11" s="40">
        <f>Data!DX7</f>
        <v>0</v>
      </c>
      <c r="EB11" s="40">
        <f>Data!DY7</f>
        <v>0</v>
      </c>
      <c r="EC11" s="40">
        <f>Data!DZ7</f>
        <v>0</v>
      </c>
      <c r="ED11" s="40">
        <f>Data!EA7</f>
        <v>0</v>
      </c>
      <c r="EE11" s="40">
        <f>Data!EB7</f>
        <v>0</v>
      </c>
      <c r="EF11" s="40">
        <f>Data!EC7</f>
        <v>0</v>
      </c>
      <c r="EG11" s="40">
        <f>Data!ED7</f>
        <v>0</v>
      </c>
      <c r="EH11" s="40">
        <f>Data!EE7</f>
        <v>0</v>
      </c>
      <c r="EI11" s="40">
        <f>Data!EF7</f>
        <v>0</v>
      </c>
      <c r="EJ11" s="40">
        <f>Data!EG7</f>
        <v>0</v>
      </c>
      <c r="EK11" s="40">
        <f>Data!EH7</f>
        <v>0</v>
      </c>
      <c r="EL11" s="40">
        <f>Data!EI7</f>
        <v>0</v>
      </c>
      <c r="EM11" s="40">
        <f>Data!EJ7</f>
        <v>0</v>
      </c>
      <c r="EN11" s="40">
        <f>Data!EK7</f>
        <v>0</v>
      </c>
      <c r="EO11" s="40">
        <f>Data!EL7</f>
        <v>0</v>
      </c>
      <c r="EP11" s="40">
        <f>Data!EM7</f>
        <v>0</v>
      </c>
      <c r="EQ11" s="40">
        <f>Data!EN7</f>
        <v>0</v>
      </c>
      <c r="ER11" s="40">
        <f>Data!EO7</f>
        <v>0</v>
      </c>
      <c r="ES11" s="40">
        <f>Data!EP7</f>
        <v>0</v>
      </c>
      <c r="ET11" s="40">
        <f>Data!EQ7</f>
        <v>0</v>
      </c>
      <c r="EU11" s="40">
        <f>Data!ER7</f>
        <v>0</v>
      </c>
      <c r="EV11" s="40">
        <f>Data!ES7</f>
        <v>0</v>
      </c>
      <c r="EW11" s="40">
        <f>Data!ET7</f>
        <v>0</v>
      </c>
      <c r="EX11" s="40">
        <f>Data!EU7</f>
        <v>0</v>
      </c>
      <c r="EY11" s="40"/>
      <c r="EZ11" s="40"/>
      <c r="FA11" s="40"/>
      <c r="FB11" s="40"/>
      <c r="FC11" s="40"/>
      <c r="FD11" s="40"/>
      <c r="FE11" s="40"/>
      <c r="FF11" s="40"/>
      <c r="FG11" s="40"/>
      <c r="FH11" s="40"/>
      <c r="FI11" s="40"/>
      <c r="FJ11" s="40"/>
      <c r="FK11" s="40"/>
      <c r="FL11" s="40"/>
      <c r="FM11" s="40"/>
      <c r="FN11" s="40"/>
      <c r="FO11" s="40"/>
      <c r="FP11" s="40"/>
      <c r="FQ11" s="40"/>
      <c r="FR11" s="40"/>
      <c r="FS11" s="40"/>
      <c r="FT11" s="40"/>
      <c r="FU11" s="40"/>
      <c r="FV11" s="40"/>
      <c r="FW11" s="40"/>
      <c r="FX11" s="40"/>
      <c r="FY11" s="40"/>
      <c r="FZ11" s="40"/>
      <c r="GA11" s="40"/>
      <c r="GB11" s="40"/>
      <c r="GC11" s="40"/>
      <c r="GD11" s="40"/>
      <c r="GE11" s="40"/>
      <c r="GF11" s="40"/>
      <c r="GG11" s="40"/>
      <c r="GH11" s="40"/>
      <c r="GI11" s="40"/>
      <c r="GJ11" s="40"/>
      <c r="GK11" s="40"/>
      <c r="GL11" s="40"/>
      <c r="GM11" s="40"/>
      <c r="GN11" s="40"/>
      <c r="GO11" s="40"/>
      <c r="GP11" s="40"/>
      <c r="GQ11" s="40"/>
      <c r="GR11" s="40"/>
      <c r="GS11" s="40"/>
      <c r="GT11" s="40"/>
      <c r="GU11" s="40"/>
      <c r="GV11" s="40"/>
      <c r="GW11" s="40"/>
      <c r="GX11" s="40"/>
      <c r="GY11" s="40"/>
      <c r="GZ11" s="40"/>
      <c r="HA11" s="40"/>
      <c r="HB11" s="40"/>
      <c r="HC11" s="40"/>
      <c r="HD11" s="40"/>
      <c r="HE11" s="40"/>
      <c r="HF11" s="40"/>
      <c r="HG11" s="40"/>
      <c r="HH11" s="40"/>
      <c r="HI11" s="40"/>
      <c r="HJ11" s="40"/>
      <c r="HK11" s="40"/>
      <c r="HL11" s="40"/>
      <c r="HM11" s="40"/>
      <c r="HN11" s="40"/>
      <c r="HO11" s="40"/>
      <c r="HP11" s="40"/>
      <c r="HQ11" s="40"/>
      <c r="HR11" s="40"/>
      <c r="HS11" s="40"/>
      <c r="HT11" s="40"/>
      <c r="HU11" s="40"/>
      <c r="HV11" s="40"/>
      <c r="HW11" s="40"/>
      <c r="HX11" s="40"/>
      <c r="HY11" s="40"/>
      <c r="HZ11" s="40"/>
      <c r="IA11" s="40"/>
      <c r="IB11" s="40"/>
      <c r="IC11" s="40"/>
      <c r="ID11" s="40"/>
      <c r="IE11" s="40"/>
      <c r="IF11" s="40"/>
      <c r="IG11" s="40"/>
      <c r="IH11" s="40"/>
      <c r="II11" s="40"/>
      <c r="IJ11" s="40"/>
      <c r="IK11" s="40"/>
      <c r="IL11" s="40"/>
      <c r="IM11" s="40"/>
      <c r="IN11" s="40"/>
      <c r="IO11" s="40"/>
      <c r="IP11" s="40"/>
      <c r="IQ11" s="40"/>
      <c r="IR11" s="40"/>
      <c r="IS11" s="40"/>
      <c r="IT11" s="40"/>
      <c r="IU11" s="40"/>
      <c r="IV11" s="40"/>
      <c r="IW11" s="40"/>
      <c r="IX11" s="40"/>
      <c r="IY11" s="40"/>
      <c r="IZ11" s="40"/>
      <c r="JA11" s="40"/>
      <c r="JB11" s="40"/>
      <c r="JC11" s="40"/>
      <c r="JD11" s="40"/>
      <c r="JE11" s="40"/>
      <c r="JF11" s="40"/>
      <c r="JG11" s="40"/>
      <c r="JH11" s="40"/>
      <c r="JI11" s="40"/>
      <c r="JJ11" s="40"/>
      <c r="JK11" s="40"/>
      <c r="JL11" s="40"/>
      <c r="JM11" s="40"/>
      <c r="JN11" s="40"/>
      <c r="JO11" s="40"/>
      <c r="JP11" s="40"/>
    </row>
    <row r="12" spans="1:276" ht="15.75">
      <c r="A12" s="37" t="s">
        <v>99</v>
      </c>
      <c r="B12" s="38">
        <f>'分析用质控图-初始阶段'!B49</f>
        <v>0.56605837130747616</v>
      </c>
      <c r="C12" s="38">
        <f>'分析用质控图-初始阶段'!C49</f>
        <v>9.4043600000000005</v>
      </c>
      <c r="D12" s="38">
        <f>'分析用质控图-初始阶段'!D49</f>
        <v>11.102535113922428</v>
      </c>
      <c r="E12" s="38">
        <f>'分析用质控图-初始阶段'!E49</f>
        <v>10.536476742614953</v>
      </c>
      <c r="F12" s="38">
        <f>'分析用质控图-初始阶段'!F49</f>
        <v>8.272243257385048</v>
      </c>
      <c r="G12" s="38">
        <f>'分析用质控图-初始阶段'!G49</f>
        <v>7.7061848860775726</v>
      </c>
      <c r="H12" s="40">
        <f>Data!D8</f>
        <v>9.3763000000000005</v>
      </c>
      <c r="I12" s="40">
        <f>Data!E8</f>
        <v>10.016500000000001</v>
      </c>
      <c r="J12" s="40">
        <f>Data!F8</f>
        <v>10.1195</v>
      </c>
      <c r="K12" s="40">
        <f>Data!G8</f>
        <v>10.993600000000001</v>
      </c>
      <c r="L12" s="40">
        <f>Data!H8</f>
        <v>10.754</v>
      </c>
      <c r="M12" s="40">
        <f>Data!I8</f>
        <v>11.32</v>
      </c>
      <c r="N12" s="40">
        <f>Data!J8</f>
        <v>10.112399999999999</v>
      </c>
      <c r="O12" s="40">
        <f>Data!K8</f>
        <v>10.711499999999999</v>
      </c>
      <c r="P12" s="40">
        <f>Data!L8</f>
        <v>9.6439000000000004</v>
      </c>
      <c r="Q12" s="40">
        <f>Data!M8</f>
        <v>9.4930000000000003</v>
      </c>
      <c r="R12" s="40">
        <f>Data!N8</f>
        <v>9.2996999999999996</v>
      </c>
      <c r="S12" s="40">
        <f>Data!O8</f>
        <v>9.2359000000000009</v>
      </c>
      <c r="T12" s="40">
        <f>Data!P8</f>
        <v>9.1706000000000003</v>
      </c>
      <c r="U12" s="40">
        <f>Data!Q8</f>
        <v>8.8718000000000004</v>
      </c>
      <c r="V12" s="40">
        <f>Data!R8</f>
        <v>9.1877999999999993</v>
      </c>
      <c r="W12" s="40">
        <f>Data!S8</f>
        <v>11.0962</v>
      </c>
      <c r="X12" s="40">
        <f>Data!T8</f>
        <v>10.907500000000001</v>
      </c>
      <c r="Y12" s="40">
        <f>Data!U8</f>
        <v>9.6100999999999992</v>
      </c>
      <c r="Z12" s="40">
        <f>Data!V8</f>
        <v>9.9495000000000005</v>
      </c>
      <c r="AA12" s="40">
        <f>Data!W8</f>
        <v>9.1975999999999996</v>
      </c>
      <c r="AB12" s="40">
        <f>Data!X8</f>
        <v>9.6190999999999995</v>
      </c>
      <c r="AC12" s="40">
        <f>Data!Y8</f>
        <v>9.5489999999999995</v>
      </c>
      <c r="AD12" s="40">
        <f>Data!Z8</f>
        <v>9.5770999999999997</v>
      </c>
      <c r="AE12" s="40">
        <f>Data!AA8</f>
        <v>9.5752000000000006</v>
      </c>
      <c r="AF12" s="40">
        <f>Data!AB8</f>
        <v>9.0885999999999996</v>
      </c>
      <c r="AG12" s="40">
        <f>Data!AC8</f>
        <v>8.7363999999999997</v>
      </c>
      <c r="AH12" s="40">
        <f>Data!AD8</f>
        <v>8.6879000000000008</v>
      </c>
      <c r="AI12" s="40">
        <f>Data!AE8</f>
        <v>9.0104000000000006</v>
      </c>
      <c r="AJ12" s="40">
        <f>Data!AF8</f>
        <v>8.9849999999999994</v>
      </c>
      <c r="AK12" s="40">
        <f>Data!AG8</f>
        <v>10.706</v>
      </c>
      <c r="AL12" s="40">
        <f>Data!AH8</f>
        <v>9.0464000000000002</v>
      </c>
      <c r="AM12" s="40">
        <f>Data!AI8</f>
        <v>9.3638999999999992</v>
      </c>
      <c r="AN12" s="40">
        <f>Data!AJ8</f>
        <v>9.1686999999999994</v>
      </c>
      <c r="AO12" s="40">
        <f>Data!AK8</f>
        <v>9.4571000000000005</v>
      </c>
      <c r="AP12" s="40">
        <f>Data!AM8</f>
        <v>8.3492999999999995</v>
      </c>
      <c r="AQ12" s="40">
        <f>Data!AN8</f>
        <v>8.9913000000000007</v>
      </c>
      <c r="AR12" s="40">
        <f>Data!AO8</f>
        <v>8.9994999999999994</v>
      </c>
      <c r="AS12" s="40">
        <f>Data!AP8</f>
        <v>8.5329999999999995</v>
      </c>
      <c r="AT12" s="40">
        <f>Data!AQ8</f>
        <v>10.4948</v>
      </c>
      <c r="AU12" s="40">
        <f>Data!AR8</f>
        <v>9.7073999999999998</v>
      </c>
      <c r="AV12" s="40">
        <f>Data!AS8</f>
        <v>10.7377</v>
      </c>
      <c r="AW12" s="40">
        <f>Data!AT8</f>
        <v>9.7060999999999993</v>
      </c>
      <c r="AX12" s="40">
        <f>Data!AU8</f>
        <v>9.0215999999999994</v>
      </c>
      <c r="AY12" s="40">
        <f>Data!AV8</f>
        <v>10.6897</v>
      </c>
      <c r="AZ12" s="40">
        <f>Data!AW8</f>
        <v>11.3019</v>
      </c>
      <c r="BA12" s="40">
        <f>Data!AX8</f>
        <v>9.8446999999999996</v>
      </c>
      <c r="BB12" s="40">
        <f>Data!AY8</f>
        <v>8.8849999999999998</v>
      </c>
      <c r="BC12" s="40">
        <f>Data!AZ8</f>
        <v>9.5623000000000005</v>
      </c>
      <c r="BD12" s="40">
        <f>Data!BA8</f>
        <v>9.1601999999999997</v>
      </c>
      <c r="BE12" s="40">
        <f>Data!BB8</f>
        <v>9.2870000000000008</v>
      </c>
      <c r="BF12" s="40">
        <f>Data!BC8</f>
        <v>8.8909000000000002</v>
      </c>
      <c r="BG12" s="40">
        <f>Data!BD8</f>
        <v>9.4507999999999992</v>
      </c>
      <c r="BH12" s="40">
        <f>Data!BE8</f>
        <v>9.3445</v>
      </c>
      <c r="BI12" s="40">
        <f>Data!BF8</f>
        <v>8.8079000000000001</v>
      </c>
      <c r="BJ12" s="40">
        <f>Data!BG8</f>
        <v>8.0777999999999999</v>
      </c>
      <c r="BK12" s="40">
        <f>Data!BH8</f>
        <v>9.2487999999999992</v>
      </c>
      <c r="BL12" s="40">
        <f>Data!BI8</f>
        <v>9.3390000000000004</v>
      </c>
      <c r="BM12" s="40">
        <f>Data!BJ8</f>
        <v>8.7012</v>
      </c>
      <c r="BN12" s="40">
        <f>Data!BK8</f>
        <v>9.0487000000000002</v>
      </c>
      <c r="BO12" s="40">
        <f>Data!BL8</f>
        <v>8.4604999999999997</v>
      </c>
      <c r="BP12" s="40">
        <f>Data!BM8</f>
        <v>9.2675000000000001</v>
      </c>
      <c r="BQ12" s="40">
        <f>Data!BN8</f>
        <v>9.0977999999999994</v>
      </c>
      <c r="BR12" s="40">
        <f>Data!BO8</f>
        <v>10.939500000000001</v>
      </c>
      <c r="BS12" s="40">
        <f>Data!BP8</f>
        <v>9.1961999999999993</v>
      </c>
      <c r="BT12" s="40">
        <f>Data!BQ8</f>
        <v>8.7666000000000004</v>
      </c>
      <c r="BU12" s="40">
        <f>Data!BR8</f>
        <v>9.1377000000000006</v>
      </c>
      <c r="BV12" s="40">
        <f>Data!BS8</f>
        <v>8.0686</v>
      </c>
      <c r="BW12" s="40">
        <f>Data!BT8</f>
        <v>8.4219000000000008</v>
      </c>
      <c r="BX12" s="40">
        <f>Data!BU8</f>
        <v>8.1403999999999996</v>
      </c>
      <c r="BY12" s="40">
        <f>Data!BV8</f>
        <v>9.4482999999999997</v>
      </c>
      <c r="BZ12" s="40">
        <f>Data!BW8</f>
        <v>8.2174999999999994</v>
      </c>
      <c r="CA12" s="40">
        <f>Data!BX8</f>
        <v>8.2248000000000001</v>
      </c>
      <c r="CB12" s="40">
        <f>Data!BY8</f>
        <v>8.0914999999999999</v>
      </c>
      <c r="CC12" s="40">
        <f>Data!BZ8</f>
        <v>8.0376999999999992</v>
      </c>
      <c r="CD12" s="40">
        <f>Data!CA8</f>
        <v>8.2706999999999997</v>
      </c>
      <c r="CE12" s="40">
        <f>Data!CB8</f>
        <v>7.2336999999999998</v>
      </c>
      <c r="CF12" s="40">
        <f>Data!CC8</f>
        <v>7.0941000000000001</v>
      </c>
      <c r="CG12" s="40">
        <f>Data!CD8</f>
        <v>7.8822999999999999</v>
      </c>
      <c r="CH12" s="40">
        <f>Data!CE8</f>
        <v>8.8192000000000004</v>
      </c>
      <c r="CI12" s="40">
        <f>Data!CF8</f>
        <v>9.8652999999999995</v>
      </c>
      <c r="CJ12" s="40">
        <f>Data!CG8</f>
        <v>9.5597999999999992</v>
      </c>
      <c r="CK12" s="40">
        <f>Data!CH8</f>
        <v>10.435700000000001</v>
      </c>
      <c r="CL12" s="40">
        <f>Data!CI8</f>
        <v>10.6061</v>
      </c>
      <c r="CM12" s="40">
        <f>Data!CJ8</f>
        <v>9.5103000000000009</v>
      </c>
      <c r="CN12" s="40">
        <f>Data!CK8</f>
        <v>8.8521999999999998</v>
      </c>
      <c r="CO12" s="40">
        <f>Data!CL8</f>
        <v>9.5962999999999994</v>
      </c>
      <c r="CP12" s="40">
        <f>Data!CM8</f>
        <v>11.8512</v>
      </c>
      <c r="CQ12" s="40">
        <f>Data!CN8</f>
        <v>8.5524000000000004</v>
      </c>
      <c r="CR12" s="40">
        <f>Data!CO8</f>
        <v>8.5508000000000006</v>
      </c>
      <c r="CS12" s="40">
        <f>Data!CP8</f>
        <v>8.3634000000000004</v>
      </c>
      <c r="CT12" s="40">
        <f>Data!CQ8</f>
        <v>9.3123000000000005</v>
      </c>
      <c r="CU12" s="40">
        <f>Data!CR8</f>
        <v>9.8576999999999995</v>
      </c>
      <c r="CV12" s="40">
        <f>Data!CS8</f>
        <v>9.8882999999999992</v>
      </c>
      <c r="CW12" s="40">
        <f>Data!CT8</f>
        <v>9.2594999999999992</v>
      </c>
      <c r="CX12" s="40">
        <f>Data!CU8</f>
        <v>0</v>
      </c>
      <c r="CY12" s="40">
        <f>Data!CV8</f>
        <v>0</v>
      </c>
      <c r="CZ12" s="40">
        <f>Data!CW8</f>
        <v>0</v>
      </c>
      <c r="DA12" s="40">
        <f>Data!CX8</f>
        <v>0</v>
      </c>
      <c r="DB12" s="40">
        <f>Data!CY8</f>
        <v>0</v>
      </c>
      <c r="DC12" s="40">
        <f>Data!CZ8</f>
        <v>0</v>
      </c>
      <c r="DD12" s="40">
        <f>Data!DA8</f>
        <v>0</v>
      </c>
      <c r="DE12" s="40">
        <f>Data!DB8</f>
        <v>0</v>
      </c>
      <c r="DF12" s="40">
        <f>Data!DC8</f>
        <v>0</v>
      </c>
      <c r="DG12" s="40">
        <f>Data!DD8</f>
        <v>0</v>
      </c>
      <c r="DH12" s="40">
        <f>Data!DE8</f>
        <v>0</v>
      </c>
      <c r="DI12" s="40">
        <f>Data!DF8</f>
        <v>0</v>
      </c>
      <c r="DJ12" s="40">
        <f>Data!DG8</f>
        <v>0</v>
      </c>
      <c r="DK12" s="40">
        <f>Data!DH8</f>
        <v>0</v>
      </c>
      <c r="DL12" s="40">
        <f>Data!DI8</f>
        <v>0</v>
      </c>
      <c r="DM12" s="40">
        <f>Data!DJ8</f>
        <v>0</v>
      </c>
      <c r="DN12" s="40">
        <f>Data!DK8</f>
        <v>0</v>
      </c>
      <c r="DO12" s="40">
        <f>Data!DL8</f>
        <v>0</v>
      </c>
      <c r="DP12" s="40">
        <f>Data!DM8</f>
        <v>0</v>
      </c>
      <c r="DQ12" s="40">
        <f>Data!DN8</f>
        <v>0</v>
      </c>
      <c r="DR12" s="40">
        <f>Data!DO8</f>
        <v>0</v>
      </c>
      <c r="DS12" s="40">
        <f>Data!DP8</f>
        <v>0</v>
      </c>
      <c r="DT12" s="40">
        <f>Data!DQ8</f>
        <v>0</v>
      </c>
      <c r="DU12" s="40">
        <f>Data!DR8</f>
        <v>0</v>
      </c>
      <c r="DV12" s="40">
        <f>Data!DS8</f>
        <v>0</v>
      </c>
      <c r="DW12" s="40">
        <f>Data!DT8</f>
        <v>0</v>
      </c>
      <c r="DX12" s="40">
        <f>Data!DU8</f>
        <v>0</v>
      </c>
      <c r="DY12" s="40">
        <f>Data!DV8</f>
        <v>0</v>
      </c>
      <c r="DZ12" s="40">
        <f>Data!DW8</f>
        <v>0</v>
      </c>
      <c r="EA12" s="40">
        <f>Data!DX8</f>
        <v>0</v>
      </c>
      <c r="EB12" s="40">
        <f>Data!DY8</f>
        <v>0</v>
      </c>
      <c r="EC12" s="40">
        <f>Data!DZ8</f>
        <v>0</v>
      </c>
      <c r="ED12" s="40">
        <f>Data!EA8</f>
        <v>0</v>
      </c>
      <c r="EE12" s="40">
        <f>Data!EB8</f>
        <v>0</v>
      </c>
      <c r="EF12" s="40">
        <f>Data!EC8</f>
        <v>0</v>
      </c>
      <c r="EG12" s="40">
        <f>Data!ED8</f>
        <v>0</v>
      </c>
      <c r="EH12" s="40">
        <f>Data!EE8</f>
        <v>0</v>
      </c>
      <c r="EI12" s="40">
        <f>Data!EF8</f>
        <v>0</v>
      </c>
      <c r="EJ12" s="40">
        <f>Data!EG8</f>
        <v>0</v>
      </c>
      <c r="EK12" s="40">
        <f>Data!EH8</f>
        <v>0</v>
      </c>
      <c r="EL12" s="40">
        <f>Data!EI8</f>
        <v>0</v>
      </c>
      <c r="EM12" s="40">
        <f>Data!EJ8</f>
        <v>0</v>
      </c>
      <c r="EN12" s="40">
        <f>Data!EK8</f>
        <v>0</v>
      </c>
      <c r="EO12" s="40">
        <f>Data!EL8</f>
        <v>0</v>
      </c>
      <c r="EP12" s="40">
        <f>Data!EM8</f>
        <v>0</v>
      </c>
      <c r="EQ12" s="40">
        <f>Data!EN8</f>
        <v>0</v>
      </c>
      <c r="ER12" s="40">
        <f>Data!EO8</f>
        <v>0</v>
      </c>
      <c r="ES12" s="40">
        <f>Data!EP8</f>
        <v>0</v>
      </c>
      <c r="ET12" s="40">
        <f>Data!EQ8</f>
        <v>0</v>
      </c>
      <c r="EU12" s="40">
        <f>Data!ER8</f>
        <v>0</v>
      </c>
      <c r="EV12" s="40">
        <f>Data!ES8</f>
        <v>0</v>
      </c>
      <c r="EW12" s="40">
        <f>Data!ET8</f>
        <v>0</v>
      </c>
      <c r="EX12" s="40">
        <f>Data!EU8</f>
        <v>0</v>
      </c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0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  <c r="HV12" s="40"/>
      <c r="HW12" s="40"/>
      <c r="HX12" s="40"/>
      <c r="HY12" s="40"/>
      <c r="HZ12" s="40"/>
      <c r="IA12" s="40"/>
      <c r="IB12" s="40"/>
      <c r="IC12" s="40"/>
      <c r="ID12" s="40"/>
      <c r="IE12" s="40"/>
      <c r="IF12" s="40"/>
      <c r="IG12" s="40"/>
      <c r="IH12" s="40"/>
      <c r="II12" s="40"/>
      <c r="IJ12" s="40"/>
      <c r="IK12" s="40"/>
      <c r="IL12" s="40"/>
      <c r="IM12" s="40"/>
      <c r="IN12" s="40"/>
      <c r="IO12" s="40"/>
      <c r="IP12" s="40"/>
      <c r="IQ12" s="40"/>
      <c r="IR12" s="40"/>
      <c r="IS12" s="40"/>
      <c r="IT12" s="40"/>
      <c r="IU12" s="40"/>
      <c r="IV12" s="40"/>
      <c r="IW12" s="40"/>
      <c r="IX12" s="40"/>
      <c r="IY12" s="40"/>
      <c r="IZ12" s="40"/>
      <c r="JA12" s="40"/>
      <c r="JB12" s="40"/>
      <c r="JC12" s="40"/>
      <c r="JD12" s="40"/>
      <c r="JE12" s="40"/>
      <c r="JF12" s="40"/>
      <c r="JG12" s="40"/>
      <c r="JH12" s="40"/>
      <c r="JI12" s="40"/>
      <c r="JJ12" s="40"/>
      <c r="JK12" s="40"/>
      <c r="JL12" s="40"/>
      <c r="JM12" s="40"/>
      <c r="JN12" s="40"/>
      <c r="JO12" s="40"/>
      <c r="JP12" s="40"/>
    </row>
    <row r="13" spans="1:276" ht="15.75">
      <c r="A13" s="37" t="s">
        <v>100</v>
      </c>
      <c r="B13" s="38">
        <f>'分析用质控图-初始阶段'!B50</f>
        <v>0.84207825506093237</v>
      </c>
      <c r="C13" s="38">
        <f>'分析用质控图-初始阶段'!C50</f>
        <v>9.8135311111111108</v>
      </c>
      <c r="D13" s="38">
        <f>'分析用质控图-初始阶段'!D50</f>
        <v>12.339765876293908</v>
      </c>
      <c r="E13" s="38">
        <f>'分析用质控图-初始阶段'!E50</f>
        <v>11.497687621232975</v>
      </c>
      <c r="F13" s="38">
        <f>'分析用质控图-初始阶段'!F50</f>
        <v>8.1293746009892462</v>
      </c>
      <c r="G13" s="38">
        <f>'分析用质控图-初始阶段'!G50</f>
        <v>7.2872963459283131</v>
      </c>
      <c r="H13" s="40">
        <f>Data!D9</f>
        <v>9.3712</v>
      </c>
      <c r="I13" s="40">
        <f>Data!E9</f>
        <v>10.184100000000001</v>
      </c>
      <c r="J13" s="40">
        <f>Data!F9</f>
        <v>10.0502</v>
      </c>
      <c r="K13" s="40">
        <f>Data!G9</f>
        <v>10.976699999999999</v>
      </c>
      <c r="L13" s="40">
        <f>Data!H9</f>
        <v>7.6795</v>
      </c>
      <c r="M13" s="40">
        <f>Data!I9</f>
        <v>11.306800000000001</v>
      </c>
      <c r="N13" s="40">
        <f>Data!J9</f>
        <v>10.2666</v>
      </c>
      <c r="O13" s="40">
        <f>Data!K9</f>
        <v>10.7408</v>
      </c>
      <c r="P13" s="40">
        <f>Data!L9</f>
        <v>9.8969000000000005</v>
      </c>
      <c r="Q13" s="40">
        <f>Data!M9</f>
        <v>10.0844</v>
      </c>
      <c r="R13" s="40">
        <f>Data!N9</f>
        <v>9.4107000000000003</v>
      </c>
      <c r="S13" s="40">
        <f>Data!O9</f>
        <v>9.0846</v>
      </c>
      <c r="T13" s="40">
        <f>Data!P9</f>
        <v>9.2776999999999994</v>
      </c>
      <c r="U13" s="40">
        <f>Data!Q9</f>
        <v>10.952400000000001</v>
      </c>
      <c r="V13" s="40">
        <f>Data!R9</f>
        <v>11.045999999999999</v>
      </c>
      <c r="W13" s="40">
        <f>Data!S9</f>
        <v>10.4666</v>
      </c>
      <c r="X13" s="40">
        <f>Data!T9</f>
        <v>11.163779999999999</v>
      </c>
      <c r="Y13" s="40">
        <f>Data!U9</f>
        <v>11.1869</v>
      </c>
      <c r="Z13" s="40">
        <f>Data!V9</f>
        <v>10.6126</v>
      </c>
      <c r="AA13" s="40">
        <f>Data!W9</f>
        <v>10.449</v>
      </c>
      <c r="AB13" s="40">
        <f>Data!X9</f>
        <v>10.187799999999999</v>
      </c>
      <c r="AC13" s="40">
        <f>Data!Y9</f>
        <v>10.555199999999999</v>
      </c>
      <c r="AD13" s="40">
        <f>Data!Z9</f>
        <v>10.103400000000001</v>
      </c>
      <c r="AE13" s="40">
        <f>Data!AA9</f>
        <v>10.462300000000001</v>
      </c>
      <c r="AF13" s="40">
        <f>Data!AB9</f>
        <v>9.8240999999999996</v>
      </c>
      <c r="AG13" s="40">
        <f>Data!AC9</f>
        <v>9.2205999999999992</v>
      </c>
      <c r="AH13" s="40">
        <f>Data!AD9</f>
        <v>10.626899999999999</v>
      </c>
      <c r="AI13" s="40">
        <f>Data!AE9</f>
        <v>9.7757000000000005</v>
      </c>
      <c r="AJ13" s="40">
        <f>Data!AF9</f>
        <v>9.6265999999999998</v>
      </c>
      <c r="AK13" s="40">
        <f>Data!AG9</f>
        <v>10.093</v>
      </c>
      <c r="AL13" s="40">
        <f>Data!AH9</f>
        <v>9.0318000000000005</v>
      </c>
      <c r="AM13" s="40">
        <f>Data!AI9</f>
        <v>9.3238000000000003</v>
      </c>
      <c r="AN13" s="40">
        <f>Data!AJ9</f>
        <v>9.1928999999999998</v>
      </c>
      <c r="AO13" s="40">
        <f>Data!AK9</f>
        <v>9.1553000000000004</v>
      </c>
      <c r="AP13" s="40">
        <f>Data!AM9</f>
        <v>8.2767999999999997</v>
      </c>
      <c r="AQ13" s="40">
        <f>Data!AN9</f>
        <v>9.2827999999999999</v>
      </c>
      <c r="AR13" s="40">
        <f>Data!AO9</f>
        <v>9.0675000000000008</v>
      </c>
      <c r="AS13" s="40">
        <f>Data!AP9</f>
        <v>8.5972000000000008</v>
      </c>
      <c r="AT13" s="40">
        <f>Data!AQ9</f>
        <v>9.0934000000000008</v>
      </c>
      <c r="AU13" s="40">
        <f>Data!AR9</f>
        <v>9.8080999999999996</v>
      </c>
      <c r="AV13" s="40">
        <f>Data!AS9</f>
        <v>11.483000000000001</v>
      </c>
      <c r="AW13" s="40">
        <f>Data!AT9</f>
        <v>10.464600000000001</v>
      </c>
      <c r="AX13" s="40">
        <f>Data!AU9</f>
        <v>9.2393000000000001</v>
      </c>
      <c r="AY13" s="40">
        <f>Data!AV9</f>
        <v>11.182499999999999</v>
      </c>
      <c r="AZ13" s="40">
        <f>Data!AW9</f>
        <v>11.5101</v>
      </c>
      <c r="BA13" s="40">
        <f>Data!AX9</f>
        <v>10.3979</v>
      </c>
      <c r="BB13" s="40">
        <f>Data!AY9</f>
        <v>9.3278999999999996</v>
      </c>
      <c r="BC13" s="40">
        <f>Data!AZ9</f>
        <v>9.4603999999999999</v>
      </c>
      <c r="BD13" s="40">
        <f>Data!BA9</f>
        <v>9.1290999999999993</v>
      </c>
      <c r="BE13" s="40">
        <f>Data!BB9</f>
        <v>9.3815000000000008</v>
      </c>
      <c r="BF13" s="40">
        <f>Data!BC9</f>
        <v>9.3637999999999995</v>
      </c>
      <c r="BG13" s="40">
        <f>Data!BD9</f>
        <v>11.6088</v>
      </c>
      <c r="BH13" s="40">
        <f>Data!BE9</f>
        <v>11.465400000000001</v>
      </c>
      <c r="BI13" s="40">
        <f>Data!BF9</f>
        <v>10.5609</v>
      </c>
      <c r="BJ13" s="40">
        <f>Data!BG9</f>
        <v>7.4466000000000001</v>
      </c>
      <c r="BK13" s="40">
        <f>Data!BH9</f>
        <v>9.5273000000000003</v>
      </c>
      <c r="BL13" s="40">
        <f>Data!BI9</f>
        <v>9.1591000000000005</v>
      </c>
      <c r="BM13" s="40">
        <f>Data!BJ9</f>
        <v>8.7223000000000006</v>
      </c>
      <c r="BN13" s="40">
        <f>Data!BK9</f>
        <v>9.1463000000000001</v>
      </c>
      <c r="BO13" s="40">
        <f>Data!BL9</f>
        <v>8.4492999999999991</v>
      </c>
      <c r="BP13" s="40">
        <f>Data!BM9</f>
        <v>10.413500000000001</v>
      </c>
      <c r="BQ13" s="40">
        <f>Data!BN9</f>
        <v>9.0888000000000009</v>
      </c>
      <c r="BR13" s="40">
        <f>Data!BO9</f>
        <v>10.1038</v>
      </c>
      <c r="BS13" s="40">
        <f>Data!BP9</f>
        <v>8.9099000000000004</v>
      </c>
      <c r="BT13" s="40">
        <f>Data!BQ9</f>
        <v>9.7390000000000008</v>
      </c>
      <c r="BU13" s="40">
        <f>Data!BR9</f>
        <v>8.9548000000000005</v>
      </c>
      <c r="BV13" s="40">
        <f>Data!BS9</f>
        <v>9.1146999999999991</v>
      </c>
      <c r="BW13" s="40">
        <f>Data!BT9</f>
        <v>8.9192999999999998</v>
      </c>
      <c r="BX13" s="40">
        <f>Data!BU9</f>
        <v>8.9811999999999994</v>
      </c>
      <c r="BY13" s="40">
        <f>Data!BV9</f>
        <v>10.309900000000001</v>
      </c>
      <c r="BZ13" s="40">
        <f>Data!BW9</f>
        <v>8.2624999999999993</v>
      </c>
      <c r="CA13" s="40">
        <f>Data!BX9</f>
        <v>8.1783999999999999</v>
      </c>
      <c r="CB13" s="40">
        <f>Data!BY9</f>
        <v>8.4673999999999996</v>
      </c>
      <c r="CC13" s="40">
        <f>Data!BZ9</f>
        <v>8.2871000000000006</v>
      </c>
      <c r="CD13" s="40">
        <f>Data!CA9</f>
        <v>11.6358</v>
      </c>
      <c r="CE13" s="40">
        <f>Data!CB9</f>
        <v>7.7339000000000002</v>
      </c>
      <c r="CF13" s="40">
        <f>Data!CC9</f>
        <v>7.6544999999999996</v>
      </c>
      <c r="CG13" s="40">
        <f>Data!CD9</f>
        <v>7.9603999999999999</v>
      </c>
      <c r="CH13" s="40">
        <f>Data!CE9</f>
        <v>8.9907000000000004</v>
      </c>
      <c r="CI13" s="40">
        <f>Data!CF9</f>
        <v>10.0572</v>
      </c>
      <c r="CJ13" s="40">
        <f>Data!CG9</f>
        <v>10.942500000000001</v>
      </c>
      <c r="CK13" s="40">
        <f>Data!CH9</f>
        <v>10.859</v>
      </c>
      <c r="CL13" s="40">
        <f>Data!CI9</f>
        <v>10.690300000000001</v>
      </c>
      <c r="CM13" s="40">
        <f>Data!CJ9</f>
        <v>10.3996</v>
      </c>
      <c r="CN13" s="40">
        <f>Data!CK9</f>
        <v>9.4967000000000006</v>
      </c>
      <c r="CO13" s="40">
        <f>Data!CL9</f>
        <v>10.327199999999999</v>
      </c>
      <c r="CP13" s="40">
        <f>Data!CM9</f>
        <v>12.182</v>
      </c>
      <c r="CQ13" s="40">
        <f>Data!CN9</f>
        <v>8.3172999999999995</v>
      </c>
      <c r="CR13" s="40">
        <f>Data!CO9</f>
        <v>8.2835000000000001</v>
      </c>
      <c r="CS13" s="40">
        <f>Data!CP9</f>
        <v>8.7353000000000005</v>
      </c>
      <c r="CT13" s="40">
        <f>Data!CQ9</f>
        <v>9.4853000000000005</v>
      </c>
      <c r="CU13" s="40">
        <f>Data!CR9</f>
        <v>9.6951999999999998</v>
      </c>
      <c r="CV13" s="40">
        <f>Data!CS9</f>
        <v>9.5852000000000004</v>
      </c>
      <c r="CW13" s="40">
        <f>Data!CT9</f>
        <v>9.2654999999999994</v>
      </c>
      <c r="CX13" s="40">
        <f>Data!CU9</f>
        <v>0</v>
      </c>
      <c r="CY13" s="40">
        <f>Data!CV9</f>
        <v>0</v>
      </c>
      <c r="CZ13" s="40">
        <f>Data!CW9</f>
        <v>0</v>
      </c>
      <c r="DA13" s="40">
        <f>Data!CX9</f>
        <v>0</v>
      </c>
      <c r="DB13" s="40">
        <f>Data!CY9</f>
        <v>0</v>
      </c>
      <c r="DC13" s="40">
        <f>Data!CZ9</f>
        <v>0</v>
      </c>
      <c r="DD13" s="40">
        <f>Data!DA9</f>
        <v>0</v>
      </c>
      <c r="DE13" s="40">
        <f>Data!DB9</f>
        <v>0</v>
      </c>
      <c r="DF13" s="40">
        <f>Data!DC9</f>
        <v>0</v>
      </c>
      <c r="DG13" s="40">
        <f>Data!DD9</f>
        <v>0</v>
      </c>
      <c r="DH13" s="40">
        <f>Data!DE9</f>
        <v>0</v>
      </c>
      <c r="DI13" s="40">
        <f>Data!DF9</f>
        <v>0</v>
      </c>
      <c r="DJ13" s="40">
        <f>Data!DG9</f>
        <v>0</v>
      </c>
      <c r="DK13" s="40">
        <f>Data!DH9</f>
        <v>0</v>
      </c>
      <c r="DL13" s="40">
        <f>Data!DI9</f>
        <v>0</v>
      </c>
      <c r="DM13" s="40">
        <f>Data!DJ9</f>
        <v>0</v>
      </c>
      <c r="DN13" s="40">
        <f>Data!DK9</f>
        <v>0</v>
      </c>
      <c r="DO13" s="40">
        <f>Data!DL9</f>
        <v>0</v>
      </c>
      <c r="DP13" s="40">
        <f>Data!DM9</f>
        <v>0</v>
      </c>
      <c r="DQ13" s="40">
        <f>Data!DN9</f>
        <v>0</v>
      </c>
      <c r="DR13" s="40">
        <f>Data!DO9</f>
        <v>0</v>
      </c>
      <c r="DS13" s="40">
        <f>Data!DP9</f>
        <v>0</v>
      </c>
      <c r="DT13" s="40">
        <f>Data!DQ9</f>
        <v>0</v>
      </c>
      <c r="DU13" s="40">
        <f>Data!DR9</f>
        <v>0</v>
      </c>
      <c r="DV13" s="40">
        <f>Data!DS9</f>
        <v>0</v>
      </c>
      <c r="DW13" s="40">
        <f>Data!DT9</f>
        <v>0</v>
      </c>
      <c r="DX13" s="40">
        <f>Data!DU9</f>
        <v>0</v>
      </c>
      <c r="DY13" s="40">
        <f>Data!DV9</f>
        <v>0</v>
      </c>
      <c r="DZ13" s="40">
        <f>Data!DW9</f>
        <v>0</v>
      </c>
      <c r="EA13" s="40">
        <f>Data!DX9</f>
        <v>0</v>
      </c>
      <c r="EB13" s="40">
        <f>Data!DY9</f>
        <v>0</v>
      </c>
      <c r="EC13" s="40">
        <f>Data!DZ9</f>
        <v>0</v>
      </c>
      <c r="ED13" s="40">
        <f>Data!EA9</f>
        <v>0</v>
      </c>
      <c r="EE13" s="40">
        <f>Data!EB9</f>
        <v>0</v>
      </c>
      <c r="EF13" s="40">
        <f>Data!EC9</f>
        <v>0</v>
      </c>
      <c r="EG13" s="40">
        <f>Data!ED9</f>
        <v>0</v>
      </c>
      <c r="EH13" s="40">
        <f>Data!EE9</f>
        <v>0</v>
      </c>
      <c r="EI13" s="40">
        <f>Data!EF9</f>
        <v>0</v>
      </c>
      <c r="EJ13" s="40">
        <f>Data!EG9</f>
        <v>0</v>
      </c>
      <c r="EK13" s="40">
        <f>Data!EH9</f>
        <v>0</v>
      </c>
      <c r="EL13" s="40">
        <f>Data!EI9</f>
        <v>0</v>
      </c>
      <c r="EM13" s="40">
        <f>Data!EJ9</f>
        <v>0</v>
      </c>
      <c r="EN13" s="40">
        <f>Data!EK9</f>
        <v>0</v>
      </c>
      <c r="EO13" s="40">
        <f>Data!EL9</f>
        <v>0</v>
      </c>
      <c r="EP13" s="40">
        <f>Data!EM9</f>
        <v>0</v>
      </c>
      <c r="EQ13" s="40">
        <f>Data!EN9</f>
        <v>0</v>
      </c>
      <c r="ER13" s="40">
        <f>Data!EO9</f>
        <v>0</v>
      </c>
      <c r="ES13" s="40">
        <f>Data!EP9</f>
        <v>0</v>
      </c>
      <c r="ET13" s="40">
        <f>Data!EQ9</f>
        <v>0</v>
      </c>
      <c r="EU13" s="40">
        <f>Data!ER9</f>
        <v>0</v>
      </c>
      <c r="EV13" s="40">
        <f>Data!ES9</f>
        <v>0</v>
      </c>
      <c r="EW13" s="40">
        <f>Data!ET9</f>
        <v>0</v>
      </c>
      <c r="EX13" s="40">
        <f>Data!EU9</f>
        <v>0</v>
      </c>
      <c r="EY13" s="40"/>
      <c r="EZ13" s="40"/>
      <c r="FA13" s="40"/>
      <c r="FB13" s="40"/>
      <c r="FC13" s="40"/>
      <c r="FD13" s="40"/>
      <c r="FE13" s="40"/>
      <c r="FF13" s="40"/>
      <c r="FG13" s="40"/>
      <c r="FH13" s="40"/>
      <c r="FI13" s="40"/>
      <c r="FJ13" s="40"/>
      <c r="FK13" s="40"/>
      <c r="FL13" s="40"/>
      <c r="FM13" s="40"/>
      <c r="FN13" s="40"/>
      <c r="FO13" s="40"/>
      <c r="FP13" s="40"/>
      <c r="FQ13" s="40"/>
      <c r="FR13" s="40"/>
      <c r="FS13" s="40"/>
      <c r="FT13" s="40"/>
      <c r="FU13" s="40"/>
      <c r="FV13" s="40"/>
      <c r="FW13" s="40"/>
      <c r="FX13" s="40"/>
      <c r="FY13" s="40"/>
      <c r="FZ13" s="40"/>
      <c r="GA13" s="40"/>
      <c r="GB13" s="40"/>
      <c r="GC13" s="40"/>
      <c r="GD13" s="40"/>
      <c r="GE13" s="40"/>
      <c r="GF13" s="40"/>
      <c r="GG13" s="40"/>
      <c r="GH13" s="40"/>
      <c r="GI13" s="40"/>
      <c r="GJ13" s="40"/>
      <c r="GK13" s="40"/>
      <c r="GL13" s="40"/>
      <c r="GM13" s="40"/>
      <c r="GN13" s="40"/>
      <c r="GO13" s="40"/>
      <c r="GP13" s="40"/>
      <c r="GQ13" s="40"/>
      <c r="GR13" s="40"/>
      <c r="GS13" s="40"/>
      <c r="GT13" s="40"/>
      <c r="GU13" s="40"/>
      <c r="GV13" s="40"/>
      <c r="GW13" s="40"/>
      <c r="GX13" s="40"/>
      <c r="GY13" s="40"/>
      <c r="GZ13" s="40"/>
      <c r="HA13" s="40"/>
      <c r="HB13" s="40"/>
      <c r="HC13" s="40"/>
      <c r="HD13" s="40"/>
      <c r="HE13" s="40"/>
      <c r="HF13" s="40"/>
      <c r="HG13" s="40"/>
      <c r="HH13" s="40"/>
      <c r="HI13" s="40"/>
      <c r="HJ13" s="40"/>
      <c r="HK13" s="40"/>
      <c r="HL13" s="40"/>
      <c r="HM13" s="40"/>
      <c r="HN13" s="40"/>
      <c r="HO13" s="40"/>
      <c r="HP13" s="40"/>
      <c r="HQ13" s="40"/>
      <c r="HR13" s="40"/>
      <c r="HS13" s="40"/>
      <c r="HT13" s="40"/>
      <c r="HU13" s="40"/>
      <c r="HV13" s="40"/>
      <c r="HW13" s="40"/>
      <c r="HX13" s="40"/>
      <c r="HY13" s="40"/>
      <c r="HZ13" s="40"/>
      <c r="IA13" s="40"/>
      <c r="IB13" s="40"/>
      <c r="IC13" s="40"/>
      <c r="ID13" s="40"/>
      <c r="IE13" s="40"/>
      <c r="IF13" s="40"/>
      <c r="IG13" s="40"/>
      <c r="IH13" s="40"/>
      <c r="II13" s="40"/>
      <c r="IJ13" s="40"/>
      <c r="IK13" s="40"/>
      <c r="IL13" s="40"/>
      <c r="IM13" s="40"/>
      <c r="IN13" s="40"/>
      <c r="IO13" s="40"/>
      <c r="IP13" s="40"/>
      <c r="IQ13" s="40"/>
      <c r="IR13" s="40"/>
      <c r="IS13" s="40"/>
      <c r="IT13" s="40"/>
      <c r="IU13" s="40"/>
      <c r="IV13" s="40"/>
      <c r="IW13" s="40"/>
      <c r="IX13" s="40"/>
      <c r="IY13" s="40"/>
      <c r="IZ13" s="40"/>
      <c r="JA13" s="40"/>
      <c r="JB13" s="40"/>
      <c r="JC13" s="40"/>
      <c r="JD13" s="40"/>
      <c r="JE13" s="40"/>
      <c r="JF13" s="40"/>
      <c r="JG13" s="40"/>
      <c r="JH13" s="40"/>
      <c r="JI13" s="40"/>
      <c r="JJ13" s="40"/>
      <c r="JK13" s="40"/>
      <c r="JL13" s="40"/>
      <c r="JM13" s="40"/>
      <c r="JN13" s="40"/>
      <c r="JO13" s="40"/>
      <c r="JP13" s="40"/>
    </row>
    <row r="14" spans="1:276" ht="15.75">
      <c r="A14" s="37" t="s">
        <v>101</v>
      </c>
      <c r="B14" s="38">
        <f>'分析用质控图-初始阶段'!B51</f>
        <v>1.0776573185208715</v>
      </c>
      <c r="C14" s="38">
        <f>'分析用质控图-初始阶段'!C51</f>
        <v>9.3003555555555568</v>
      </c>
      <c r="D14" s="38">
        <f>'分析用质控图-初始阶段'!D51</f>
        <v>12.533327511118172</v>
      </c>
      <c r="E14" s="38">
        <f>'分析用质控图-初始阶段'!E51</f>
        <v>11.455670192597299</v>
      </c>
      <c r="F14" s="38">
        <f>'分析用质控图-初始阶段'!F51</f>
        <v>7.1450409185138142</v>
      </c>
      <c r="G14" s="38">
        <f>'分析用质控图-初始阶段'!G51</f>
        <v>6.067383599992942</v>
      </c>
      <c r="H14" s="40">
        <f>Data!D10</f>
        <v>9.4464000000000006</v>
      </c>
      <c r="I14" s="40">
        <f>Data!E10</f>
        <v>9.7003000000000004</v>
      </c>
      <c r="J14" s="40">
        <f>Data!F10</f>
        <v>10.2555</v>
      </c>
      <c r="K14" s="40">
        <f>Data!G10</f>
        <v>10.6349</v>
      </c>
      <c r="L14" s="40">
        <f>Data!H10</f>
        <v>9.4123000000000001</v>
      </c>
      <c r="M14" s="40">
        <f>Data!I10</f>
        <v>11.526400000000001</v>
      </c>
      <c r="N14" s="40">
        <f>Data!J10</f>
        <v>10.0549</v>
      </c>
      <c r="O14" s="40">
        <f>Data!K10</f>
        <v>10.9114</v>
      </c>
      <c r="P14" s="40">
        <f>Data!L10</f>
        <v>9.41</v>
      </c>
      <c r="Q14" s="40">
        <f>Data!M10</f>
        <v>11.02336</v>
      </c>
      <c r="R14" s="40">
        <f>Data!N10</f>
        <v>8.1431000000000004</v>
      </c>
      <c r="S14" s="40">
        <f>Data!O10</f>
        <v>9.3917000000000002</v>
      </c>
      <c r="T14" s="40">
        <f>Data!P10</f>
        <v>10.1492</v>
      </c>
      <c r="U14" s="40">
        <f>Data!Q10</f>
        <v>11.935700000000001</v>
      </c>
      <c r="V14" s="40">
        <f>Data!R10</f>
        <v>10.5588</v>
      </c>
      <c r="W14" s="40">
        <f>Data!S10</f>
        <v>10.5838</v>
      </c>
      <c r="X14" s="40">
        <f>Data!T10</f>
        <v>11.157299999999999</v>
      </c>
      <c r="Y14" s="40">
        <f>Data!U10</f>
        <v>11.385</v>
      </c>
      <c r="Z14" s="40">
        <f>Data!V10</f>
        <v>9.9934999999999992</v>
      </c>
      <c r="AA14" s="40">
        <f>Data!W10</f>
        <v>9.0591000000000008</v>
      </c>
      <c r="AB14" s="40">
        <f>Data!X10</f>
        <v>7.6700999999999997</v>
      </c>
      <c r="AC14" s="40">
        <f>Data!Y10</f>
        <v>10.356400000000001</v>
      </c>
      <c r="AD14" s="40">
        <f>Data!Z10</f>
        <v>14.064399999999999</v>
      </c>
      <c r="AE14" s="40">
        <f>Data!AA10</f>
        <v>10.019</v>
      </c>
      <c r="AF14" s="40">
        <f>Data!AB10</f>
        <v>10.8421</v>
      </c>
      <c r="AG14" s="40">
        <f>Data!AC10</f>
        <v>9.2661999999999995</v>
      </c>
      <c r="AH14" s="40">
        <f>Data!AD10</f>
        <v>9.3993000000000002</v>
      </c>
      <c r="AI14" s="40">
        <f>Data!AE10</f>
        <v>9.4114000000000004</v>
      </c>
      <c r="AJ14" s="40">
        <f>Data!AF10</f>
        <v>10.040800000000001</v>
      </c>
      <c r="AK14" s="40">
        <f>Data!AG10</f>
        <v>9.8445999999999998</v>
      </c>
      <c r="AL14" s="40">
        <f>Data!AH10</f>
        <v>8.8360000000000003</v>
      </c>
      <c r="AM14" s="40">
        <f>Data!AI10</f>
        <v>8.1156000000000006</v>
      </c>
      <c r="AN14" s="40">
        <f>Data!AJ10</f>
        <v>8.6035000000000004</v>
      </c>
      <c r="AO14" s="40">
        <f>Data!AK10</f>
        <v>7.1215000000000002</v>
      </c>
      <c r="AP14" s="40">
        <f>Data!AM10</f>
        <v>8.3055000000000003</v>
      </c>
      <c r="AQ14" s="40">
        <f>Data!AN10</f>
        <v>8.9742999999999995</v>
      </c>
      <c r="AR14" s="40">
        <f>Data!AO10</f>
        <v>8.8231999999999999</v>
      </c>
      <c r="AS14" s="40">
        <f>Data!AP10</f>
        <v>8.3459000000000003</v>
      </c>
      <c r="AT14" s="40">
        <f>Data!AQ10</f>
        <v>7.4779</v>
      </c>
      <c r="AU14" s="40">
        <f>Data!AR10</f>
        <v>8.6973000000000003</v>
      </c>
      <c r="AV14" s="40">
        <f>Data!AS10</f>
        <v>10.0893</v>
      </c>
      <c r="AW14" s="40">
        <f>Data!AT10</f>
        <v>8.8817000000000004</v>
      </c>
      <c r="AX14" s="40">
        <f>Data!AU10</f>
        <v>9.1831999999999994</v>
      </c>
      <c r="AY14" s="40">
        <f>Data!AV10</f>
        <v>11.0977</v>
      </c>
      <c r="AZ14" s="40">
        <f>Data!AW10</f>
        <v>10.2704</v>
      </c>
      <c r="BA14" s="40">
        <f>Data!AX10</f>
        <v>8.9002999999999997</v>
      </c>
      <c r="BB14" s="40">
        <f>Data!AY10</f>
        <v>8.5960000000000001</v>
      </c>
      <c r="BC14" s="40">
        <f>Data!AZ10</f>
        <v>8.7439999999999998</v>
      </c>
      <c r="BD14" s="40">
        <f>Data!BA10</f>
        <v>9.2506000000000004</v>
      </c>
      <c r="BE14" s="40">
        <f>Data!BB10</f>
        <v>8.7421000000000006</v>
      </c>
      <c r="BF14" s="40">
        <f>Data!BC10</f>
        <v>8.8979999999999997</v>
      </c>
      <c r="BG14" s="40">
        <f>Data!BD10</f>
        <v>8.7485999999999997</v>
      </c>
      <c r="BH14" s="40">
        <f>Data!BE10</f>
        <v>8.6211000000000002</v>
      </c>
      <c r="BI14" s="40">
        <f>Data!BF10</f>
        <v>8.5663999999999998</v>
      </c>
      <c r="BJ14" s="40">
        <f>Data!BG10</f>
        <v>8.5324000000000009</v>
      </c>
      <c r="BK14" s="40">
        <f>Data!BH10</f>
        <v>9.3741000000000003</v>
      </c>
      <c r="BL14" s="40">
        <f>Data!BI10</f>
        <v>8.8277999999999999</v>
      </c>
      <c r="BM14" s="40">
        <f>Data!BJ10</f>
        <v>8.0071999999999992</v>
      </c>
      <c r="BN14" s="40">
        <f>Data!BK10</f>
        <v>9.32</v>
      </c>
      <c r="BO14" s="40">
        <f>Data!BL10</f>
        <v>8.5482999999999993</v>
      </c>
      <c r="BP14" s="40">
        <f>Data!BM10</f>
        <v>9.5477000000000007</v>
      </c>
      <c r="BQ14" s="40">
        <f>Data!BN10</f>
        <v>8.7339000000000002</v>
      </c>
      <c r="BR14" s="40">
        <f>Data!BO10</f>
        <v>10.933199999999999</v>
      </c>
      <c r="BS14" s="40">
        <f>Data!BP10</f>
        <v>9.5968999999999998</v>
      </c>
      <c r="BT14" s="40">
        <f>Data!BQ10</f>
        <v>9.1056000000000008</v>
      </c>
      <c r="BU14" s="40">
        <f>Data!BR10</f>
        <v>9.2423999999999999</v>
      </c>
      <c r="BV14" s="40">
        <f>Data!BS10</f>
        <v>8.5658999999999992</v>
      </c>
      <c r="BW14" s="40">
        <f>Data!BT10</f>
        <v>8.8495000000000008</v>
      </c>
      <c r="BX14" s="40">
        <f>Data!BU10</f>
        <v>8.3495000000000008</v>
      </c>
      <c r="BY14" s="40">
        <f>Data!BV10</f>
        <v>11.2774</v>
      </c>
      <c r="BZ14" s="40">
        <f>Data!BW10</f>
        <v>7.9195000000000002</v>
      </c>
      <c r="CA14" s="40">
        <f>Data!BX10</f>
        <v>8.0440000000000005</v>
      </c>
      <c r="CB14" s="40">
        <f>Data!BY10</f>
        <v>8.3504000000000005</v>
      </c>
      <c r="CC14" s="40">
        <f>Data!BZ10</f>
        <v>8.2581000000000007</v>
      </c>
      <c r="CD14" s="40">
        <f>Data!CA10</f>
        <v>8.3879999999999999</v>
      </c>
      <c r="CE14" s="40">
        <f>Data!CB10</f>
        <v>8.1629000000000005</v>
      </c>
      <c r="CF14" s="40">
        <f>Data!CC10</f>
        <v>7.6409000000000002</v>
      </c>
      <c r="CG14" s="40">
        <f>Data!CD10</f>
        <v>8.1560000000000006</v>
      </c>
      <c r="CH14" s="40">
        <f>Data!CE10</f>
        <v>6.4114000000000004</v>
      </c>
      <c r="CI14" s="40">
        <f>Data!CF10</f>
        <v>12.023099999999999</v>
      </c>
      <c r="CJ14" s="40">
        <f>Data!CG10</f>
        <v>10.331300000000001</v>
      </c>
      <c r="CK14" s="40">
        <f>Data!CH10</f>
        <v>10.219200000000001</v>
      </c>
      <c r="CL14" s="40">
        <f>Data!CI10</f>
        <v>9.8445</v>
      </c>
      <c r="CM14" s="40">
        <f>Data!CJ10</f>
        <v>9.7136999999999993</v>
      </c>
      <c r="CN14" s="40">
        <f>Data!CK10</f>
        <v>8.4695</v>
      </c>
      <c r="CO14" s="40">
        <f>Data!CL10</f>
        <v>9.1990999999999996</v>
      </c>
      <c r="CP14" s="40">
        <f>Data!CM10</f>
        <v>12.016299999999999</v>
      </c>
      <c r="CQ14" s="40">
        <f>Data!CN10</f>
        <v>7.9057000000000004</v>
      </c>
      <c r="CR14" s="40">
        <f>Data!CO10</f>
        <v>8.7776999999999994</v>
      </c>
      <c r="CS14" s="40">
        <f>Data!CP10</f>
        <v>8.8346</v>
      </c>
      <c r="CT14" s="40">
        <f>Data!CQ10</f>
        <v>9.4384999999999994</v>
      </c>
      <c r="CU14" s="40">
        <f>Data!CR10</f>
        <v>9.5861999999999998</v>
      </c>
      <c r="CV14" s="40">
        <f>Data!CS10</f>
        <v>8.9557000000000002</v>
      </c>
      <c r="CW14" s="40">
        <f>Data!CT10</f>
        <v>8.6791</v>
      </c>
      <c r="CX14" s="40">
        <f>Data!CU10</f>
        <v>0</v>
      </c>
      <c r="CY14" s="40">
        <f>Data!CV10</f>
        <v>0</v>
      </c>
      <c r="CZ14" s="40">
        <f>Data!CW10</f>
        <v>0</v>
      </c>
      <c r="DA14" s="40">
        <f>Data!CX10</f>
        <v>0</v>
      </c>
      <c r="DB14" s="40">
        <f>Data!CY10</f>
        <v>0</v>
      </c>
      <c r="DC14" s="40">
        <f>Data!CZ10</f>
        <v>0</v>
      </c>
      <c r="DD14" s="40">
        <f>Data!DA10</f>
        <v>0</v>
      </c>
      <c r="DE14" s="40">
        <f>Data!DB10</f>
        <v>0</v>
      </c>
      <c r="DF14" s="40">
        <f>Data!DC10</f>
        <v>0</v>
      </c>
      <c r="DG14" s="40">
        <f>Data!DD10</f>
        <v>0</v>
      </c>
      <c r="DH14" s="40">
        <f>Data!DE10</f>
        <v>0</v>
      </c>
      <c r="DI14" s="40">
        <f>Data!DF10</f>
        <v>0</v>
      </c>
      <c r="DJ14" s="40">
        <f>Data!DG10</f>
        <v>0</v>
      </c>
      <c r="DK14" s="40">
        <f>Data!DH10</f>
        <v>0</v>
      </c>
      <c r="DL14" s="40">
        <f>Data!DI10</f>
        <v>0</v>
      </c>
      <c r="DM14" s="40">
        <f>Data!DJ10</f>
        <v>0</v>
      </c>
      <c r="DN14" s="40">
        <f>Data!DK10</f>
        <v>0</v>
      </c>
      <c r="DO14" s="40">
        <f>Data!DL10</f>
        <v>0</v>
      </c>
      <c r="DP14" s="40">
        <f>Data!DM10</f>
        <v>0</v>
      </c>
      <c r="DQ14" s="40">
        <f>Data!DN10</f>
        <v>0</v>
      </c>
      <c r="DR14" s="40">
        <f>Data!DO10</f>
        <v>0</v>
      </c>
      <c r="DS14" s="40">
        <f>Data!DP10</f>
        <v>0</v>
      </c>
      <c r="DT14" s="40">
        <f>Data!DQ10</f>
        <v>0</v>
      </c>
      <c r="DU14" s="40">
        <f>Data!DR10</f>
        <v>0</v>
      </c>
      <c r="DV14" s="40">
        <f>Data!DS10</f>
        <v>0</v>
      </c>
      <c r="DW14" s="40">
        <f>Data!DT10</f>
        <v>0</v>
      </c>
      <c r="DX14" s="40">
        <f>Data!DU10</f>
        <v>0</v>
      </c>
      <c r="DY14" s="40">
        <f>Data!DV10</f>
        <v>0</v>
      </c>
      <c r="DZ14" s="40">
        <f>Data!DW10</f>
        <v>0</v>
      </c>
      <c r="EA14" s="40">
        <f>Data!DX10</f>
        <v>0</v>
      </c>
      <c r="EB14" s="40">
        <f>Data!DY10</f>
        <v>0</v>
      </c>
      <c r="EC14" s="40">
        <f>Data!DZ10</f>
        <v>0</v>
      </c>
      <c r="ED14" s="40">
        <f>Data!EA10</f>
        <v>0</v>
      </c>
      <c r="EE14" s="40">
        <f>Data!EB10</f>
        <v>0</v>
      </c>
      <c r="EF14" s="40">
        <f>Data!EC10</f>
        <v>0</v>
      </c>
      <c r="EG14" s="40">
        <f>Data!ED10</f>
        <v>0</v>
      </c>
      <c r="EH14" s="40">
        <f>Data!EE10</f>
        <v>0</v>
      </c>
      <c r="EI14" s="40">
        <f>Data!EF10</f>
        <v>0</v>
      </c>
      <c r="EJ14" s="40">
        <f>Data!EG10</f>
        <v>0</v>
      </c>
      <c r="EK14" s="40">
        <f>Data!EH10</f>
        <v>0</v>
      </c>
      <c r="EL14" s="40">
        <f>Data!EI10</f>
        <v>0</v>
      </c>
      <c r="EM14" s="40">
        <f>Data!EJ10</f>
        <v>0</v>
      </c>
      <c r="EN14" s="40">
        <f>Data!EK10</f>
        <v>0</v>
      </c>
      <c r="EO14" s="40">
        <f>Data!EL10</f>
        <v>0</v>
      </c>
      <c r="EP14" s="40">
        <f>Data!EM10</f>
        <v>0</v>
      </c>
      <c r="EQ14" s="40">
        <f>Data!EN10</f>
        <v>0</v>
      </c>
      <c r="ER14" s="40">
        <f>Data!EO10</f>
        <v>0</v>
      </c>
      <c r="ES14" s="40">
        <f>Data!EP10</f>
        <v>0</v>
      </c>
      <c r="ET14" s="40">
        <f>Data!EQ10</f>
        <v>0</v>
      </c>
      <c r="EU14" s="40">
        <f>Data!ER10</f>
        <v>0</v>
      </c>
      <c r="EV14" s="40">
        <f>Data!ES10</f>
        <v>0</v>
      </c>
      <c r="EW14" s="40">
        <f>Data!ET10</f>
        <v>0</v>
      </c>
      <c r="EX14" s="40">
        <f>Data!EU10</f>
        <v>0</v>
      </c>
      <c r="EY14" s="40"/>
      <c r="EZ14" s="40"/>
      <c r="FA14" s="40"/>
      <c r="FB14" s="40"/>
      <c r="FC14" s="40"/>
      <c r="FD14" s="40"/>
      <c r="FE14" s="40"/>
      <c r="FF14" s="40"/>
      <c r="FG14" s="40"/>
      <c r="FH14" s="40"/>
      <c r="FI14" s="40"/>
      <c r="FJ14" s="40"/>
      <c r="FK14" s="40"/>
      <c r="FL14" s="40"/>
      <c r="FM14" s="40"/>
      <c r="FN14" s="40"/>
      <c r="FO14" s="40"/>
      <c r="FP14" s="40"/>
      <c r="FQ14" s="40"/>
      <c r="FR14" s="40"/>
      <c r="FS14" s="40"/>
      <c r="FT14" s="40"/>
      <c r="FU14" s="40"/>
      <c r="FV14" s="40"/>
      <c r="FW14" s="40"/>
      <c r="FX14" s="40"/>
      <c r="FY14" s="40"/>
      <c r="FZ14" s="40"/>
      <c r="GA14" s="40"/>
      <c r="GB14" s="40"/>
      <c r="GC14" s="40"/>
      <c r="GD14" s="40"/>
      <c r="GE14" s="40"/>
      <c r="GF14" s="40"/>
      <c r="GG14" s="40"/>
      <c r="GH14" s="40"/>
      <c r="GI14" s="40"/>
      <c r="GJ14" s="40"/>
      <c r="GK14" s="40"/>
      <c r="GL14" s="40"/>
      <c r="GM14" s="40"/>
      <c r="GN14" s="40"/>
      <c r="GO14" s="40"/>
      <c r="GP14" s="40"/>
      <c r="GQ14" s="40"/>
      <c r="GR14" s="40"/>
      <c r="GS14" s="40"/>
      <c r="GT14" s="40"/>
      <c r="GU14" s="40"/>
      <c r="GV14" s="40"/>
      <c r="GW14" s="40"/>
      <c r="GX14" s="40"/>
      <c r="GY14" s="40"/>
      <c r="GZ14" s="40"/>
      <c r="HA14" s="40"/>
      <c r="HB14" s="40"/>
      <c r="HC14" s="40"/>
      <c r="HD14" s="40"/>
      <c r="HE14" s="40"/>
      <c r="HF14" s="40"/>
      <c r="HG14" s="40"/>
      <c r="HH14" s="40"/>
      <c r="HI14" s="40"/>
      <c r="HJ14" s="40"/>
      <c r="HK14" s="40"/>
      <c r="HL14" s="40"/>
      <c r="HM14" s="40"/>
      <c r="HN14" s="40"/>
      <c r="HO14" s="40"/>
      <c r="HP14" s="40"/>
      <c r="HQ14" s="40"/>
      <c r="HR14" s="40"/>
      <c r="HS14" s="40"/>
      <c r="HT14" s="40"/>
      <c r="HU14" s="40"/>
      <c r="HV14" s="40"/>
      <c r="HW14" s="40"/>
      <c r="HX14" s="40"/>
      <c r="HY14" s="40"/>
      <c r="HZ14" s="40"/>
      <c r="IA14" s="40"/>
      <c r="IB14" s="40"/>
      <c r="IC14" s="40"/>
      <c r="ID14" s="40"/>
      <c r="IE14" s="40"/>
      <c r="IF14" s="40"/>
      <c r="IG14" s="40"/>
      <c r="IH14" s="40"/>
      <c r="II14" s="40"/>
      <c r="IJ14" s="40"/>
      <c r="IK14" s="40"/>
      <c r="IL14" s="40"/>
      <c r="IM14" s="40"/>
      <c r="IN14" s="40"/>
      <c r="IO14" s="40"/>
      <c r="IP14" s="40"/>
      <c r="IQ14" s="40"/>
      <c r="IR14" s="40"/>
      <c r="IS14" s="40"/>
      <c r="IT14" s="40"/>
      <c r="IU14" s="40"/>
      <c r="IV14" s="40"/>
      <c r="IW14" s="40"/>
      <c r="IX14" s="40"/>
      <c r="IY14" s="40"/>
      <c r="IZ14" s="40"/>
      <c r="JA14" s="40"/>
      <c r="JB14" s="40"/>
      <c r="JC14" s="40"/>
      <c r="JD14" s="40"/>
      <c r="JE14" s="40"/>
      <c r="JF14" s="40"/>
      <c r="JG14" s="40"/>
      <c r="JH14" s="40"/>
      <c r="JI14" s="40"/>
      <c r="JJ14" s="40"/>
      <c r="JK14" s="40"/>
      <c r="JL14" s="40"/>
      <c r="JM14" s="40"/>
      <c r="JN14" s="40"/>
      <c r="JO14" s="40"/>
      <c r="JP14" s="40"/>
    </row>
    <row r="15" spans="1:276" ht="15.75">
      <c r="A15" s="37" t="s">
        <v>102</v>
      </c>
      <c r="B15" s="38">
        <f>'分析用质控图-初始阶段'!B52</f>
        <v>0.45859819836699584</v>
      </c>
      <c r="C15" s="38">
        <f>'分析用质控图-初始阶段'!C52</f>
        <v>9.3516533333333349</v>
      </c>
      <c r="D15" s="38">
        <f>'分析用质控图-初始阶段'!D52</f>
        <v>10.727447928434323</v>
      </c>
      <c r="E15" s="38">
        <f>'分析用质控图-初始阶段'!E52</f>
        <v>10.268849730067327</v>
      </c>
      <c r="F15" s="38">
        <f>'分析用质控图-初始阶段'!F52</f>
        <v>8.4344569365993429</v>
      </c>
      <c r="G15" s="38">
        <f>'分析用质控图-初始阶段'!G52</f>
        <v>7.9758587382323469</v>
      </c>
      <c r="H15" s="40">
        <f>Data!D11</f>
        <v>9.6388999999999996</v>
      </c>
      <c r="I15" s="40">
        <f>Data!E11</f>
        <v>9.8282000000000007</v>
      </c>
      <c r="J15" s="40">
        <f>Data!F11</f>
        <v>10.0886</v>
      </c>
      <c r="K15" s="40">
        <f>Data!G11</f>
        <v>11.3819</v>
      </c>
      <c r="L15" s="40">
        <f>Data!H11</f>
        <v>10.876200000000001</v>
      </c>
      <c r="M15" s="40">
        <f>Data!I11</f>
        <v>11.0832</v>
      </c>
      <c r="N15" s="40">
        <f>Data!J11</f>
        <v>10.1839</v>
      </c>
      <c r="O15" s="40">
        <f>Data!K11</f>
        <v>10.161899999999999</v>
      </c>
      <c r="P15" s="40">
        <f>Data!L11</f>
        <v>9.4198000000000004</v>
      </c>
      <c r="Q15" s="40">
        <f>Data!M11</f>
        <v>9.6422000000000008</v>
      </c>
      <c r="R15" s="40">
        <f>Data!N11</f>
        <v>9.4581999999999997</v>
      </c>
      <c r="S15" s="40">
        <f>Data!O11</f>
        <v>9.9261999999999997</v>
      </c>
      <c r="T15" s="40">
        <f>Data!P11</f>
        <v>9.5462000000000007</v>
      </c>
      <c r="U15" s="40">
        <f>Data!Q11</f>
        <v>9.1394000000000002</v>
      </c>
      <c r="V15" s="40">
        <f>Data!R11</f>
        <v>9.0935000000000006</v>
      </c>
      <c r="W15" s="40">
        <f>Data!S11</f>
        <v>10.045299999999999</v>
      </c>
      <c r="X15" s="40">
        <f>Data!T11</f>
        <v>10.724600000000001</v>
      </c>
      <c r="Y15" s="40">
        <f>Data!U11</f>
        <v>9.4636999999999993</v>
      </c>
      <c r="Z15" s="40">
        <f>Data!V11</f>
        <v>9.3216999999999999</v>
      </c>
      <c r="AA15" s="40">
        <f>Data!W11</f>
        <v>9.5556999999999999</v>
      </c>
      <c r="AB15" s="40">
        <f>Data!X11</f>
        <v>9.5574999999999992</v>
      </c>
      <c r="AC15" s="40">
        <f>Data!Y11</f>
        <v>9.8861000000000008</v>
      </c>
      <c r="AD15" s="40">
        <f>Data!Z11</f>
        <v>9.7847000000000008</v>
      </c>
      <c r="AE15" s="40">
        <f>Data!AA11</f>
        <v>9.4725000000000001</v>
      </c>
      <c r="AF15" s="40">
        <f>Data!AB11</f>
        <v>9.7982999999999993</v>
      </c>
      <c r="AG15" s="40">
        <f>Data!AC11</f>
        <v>9.0100999999999996</v>
      </c>
      <c r="AH15" s="40">
        <f>Data!AD11</f>
        <v>9.1562000000000001</v>
      </c>
      <c r="AI15" s="40">
        <f>Data!AE11</f>
        <v>9.0510999999999999</v>
      </c>
      <c r="AJ15" s="40">
        <f>Data!AF11</f>
        <v>9.0906000000000002</v>
      </c>
      <c r="AK15" s="40">
        <f>Data!AG11</f>
        <v>9.8143999999999991</v>
      </c>
      <c r="AL15" s="40">
        <f>Data!AH11</f>
        <v>8.9766999999999992</v>
      </c>
      <c r="AM15" s="40">
        <f>Data!AI11</f>
        <v>9.0119000000000007</v>
      </c>
      <c r="AN15" s="40">
        <f>Data!AJ11</f>
        <v>9.1488999999999994</v>
      </c>
      <c r="AO15" s="40">
        <f>Data!AK11</f>
        <v>9.4381000000000004</v>
      </c>
      <c r="AP15" s="40">
        <f>Data!AM11</f>
        <v>8.6608999999999998</v>
      </c>
      <c r="AQ15" s="40">
        <f>Data!AN11</f>
        <v>9.0455000000000005</v>
      </c>
      <c r="AR15" s="40">
        <f>Data!AO11</f>
        <v>8.9360999999999997</v>
      </c>
      <c r="AS15" s="40">
        <f>Data!AP11</f>
        <v>8.43</v>
      </c>
      <c r="AT15" s="40">
        <f>Data!AQ11</f>
        <v>8.8838000000000008</v>
      </c>
      <c r="AU15" s="40">
        <f>Data!AR11</f>
        <v>9.1571999999999996</v>
      </c>
      <c r="AV15" s="40">
        <f>Data!AS11</f>
        <v>9.8055000000000003</v>
      </c>
      <c r="AW15" s="40">
        <f>Data!AT11</f>
        <v>9.5755999999999997</v>
      </c>
      <c r="AX15" s="40">
        <f>Data!AU11</f>
        <v>9.1674000000000007</v>
      </c>
      <c r="AY15" s="40">
        <f>Data!AV11</f>
        <v>11.0745</v>
      </c>
      <c r="AZ15" s="40">
        <f>Data!AW11</f>
        <v>10.7555</v>
      </c>
      <c r="BA15" s="40">
        <f>Data!AX11</f>
        <v>9.6408000000000005</v>
      </c>
      <c r="BB15" s="40">
        <f>Data!AY11</f>
        <v>8.8917999999999999</v>
      </c>
      <c r="BC15" s="40">
        <f>Data!AZ11</f>
        <v>9.5680999999999994</v>
      </c>
      <c r="BD15" s="40">
        <f>Data!BA11</f>
        <v>9.1507000000000005</v>
      </c>
      <c r="BE15" s="40">
        <f>Data!BB11</f>
        <v>8.7829999999999995</v>
      </c>
      <c r="BF15" s="40">
        <f>Data!BC11</f>
        <v>8.8239999999999998</v>
      </c>
      <c r="BG15" s="40">
        <f>Data!BD11</f>
        <v>9.0408000000000008</v>
      </c>
      <c r="BH15" s="40">
        <f>Data!BE11</f>
        <v>9.1094000000000008</v>
      </c>
      <c r="BI15" s="40">
        <f>Data!BF11</f>
        <v>9.0227000000000004</v>
      </c>
      <c r="BJ15" s="40">
        <f>Data!BG11</f>
        <v>8.6335999999999995</v>
      </c>
      <c r="BK15" s="40">
        <f>Data!BH11</f>
        <v>9.4644999999999992</v>
      </c>
      <c r="BL15" s="40">
        <f>Data!BI11</f>
        <v>9.4626000000000001</v>
      </c>
      <c r="BM15" s="40">
        <f>Data!BJ11</f>
        <v>8.6193000000000008</v>
      </c>
      <c r="BN15" s="40">
        <f>Data!BK11</f>
        <v>9.3640000000000008</v>
      </c>
      <c r="BO15" s="40">
        <f>Data!BL11</f>
        <v>8.9337</v>
      </c>
      <c r="BP15" s="40">
        <f>Data!BM11</f>
        <v>9.1171000000000006</v>
      </c>
      <c r="BQ15" s="40">
        <f>Data!BN11</f>
        <v>8.9876000000000005</v>
      </c>
      <c r="BR15" s="40">
        <f>Data!BO11</f>
        <v>10.844900000000001</v>
      </c>
      <c r="BS15" s="40">
        <f>Data!BP11</f>
        <v>9.2088999999999999</v>
      </c>
      <c r="BT15" s="40">
        <f>Data!BQ11</f>
        <v>9.3317999999999994</v>
      </c>
      <c r="BU15" s="40">
        <f>Data!BR11</f>
        <v>8.9774999999999991</v>
      </c>
      <c r="BV15" s="40">
        <f>Data!BS11</f>
        <v>8.4930000000000003</v>
      </c>
      <c r="BW15" s="40">
        <f>Data!BT11</f>
        <v>8.3648000000000007</v>
      </c>
      <c r="BX15" s="40">
        <f>Data!BU11</f>
        <v>8.5564999999999998</v>
      </c>
      <c r="BY15" s="40">
        <f>Data!BV11</f>
        <v>9.5799000000000003</v>
      </c>
      <c r="BZ15" s="40">
        <f>Data!BW11</f>
        <v>8.3009000000000004</v>
      </c>
      <c r="CA15" s="40">
        <f>Data!BX11</f>
        <v>8.7952999999999992</v>
      </c>
      <c r="CB15" s="40">
        <f>Data!BY11</f>
        <v>8.3614999999999995</v>
      </c>
      <c r="CC15" s="40">
        <f>Data!BZ11</f>
        <v>8.6714000000000002</v>
      </c>
      <c r="CD15" s="40">
        <f>Data!CA11</f>
        <v>8.7867999999999995</v>
      </c>
      <c r="CE15" s="40">
        <f>Data!CB11</f>
        <v>7.9455999999999998</v>
      </c>
      <c r="CF15" s="40">
        <f>Data!CC11</f>
        <v>7.8882000000000003</v>
      </c>
      <c r="CG15" s="40">
        <f>Data!CD11</f>
        <v>7.8371000000000004</v>
      </c>
      <c r="CH15" s="40">
        <f>Data!CE11</f>
        <v>8.8527000000000005</v>
      </c>
      <c r="CI15" s="40">
        <f>Data!CF11</f>
        <v>10.183299999999999</v>
      </c>
      <c r="CJ15" s="40">
        <f>Data!CG11</f>
        <v>10.179600000000001</v>
      </c>
      <c r="CK15" s="40">
        <f>Data!CH11</f>
        <v>10.237500000000001</v>
      </c>
      <c r="CL15" s="40">
        <f>Data!CI11</f>
        <v>10.706799999999999</v>
      </c>
      <c r="CM15" s="40">
        <f>Data!CJ11</f>
        <v>9.2589000000000006</v>
      </c>
      <c r="CN15" s="40">
        <f>Data!CK11</f>
        <v>8.9133999999999993</v>
      </c>
      <c r="CO15" s="40">
        <f>Data!CL11</f>
        <v>9.8096999999999994</v>
      </c>
      <c r="CP15" s="40">
        <f>Data!CM11</f>
        <v>12.061400000000001</v>
      </c>
      <c r="CQ15" s="40">
        <f>Data!CN11</f>
        <v>9.5035000000000007</v>
      </c>
      <c r="CR15" s="40">
        <f>Data!CO11</f>
        <v>9.2230000000000008</v>
      </c>
      <c r="CS15" s="40">
        <f>Data!CP11</f>
        <v>8.9565999999999999</v>
      </c>
      <c r="CT15" s="40">
        <f>Data!CQ11</f>
        <v>10.101100000000001</v>
      </c>
      <c r="CU15" s="40">
        <f>Data!CR11</f>
        <v>10.211399999999999</v>
      </c>
      <c r="CV15" s="40">
        <f>Data!CS11</f>
        <v>10.084899999999999</v>
      </c>
      <c r="CW15" s="40">
        <f>Data!CT11</f>
        <v>9.7675999999999998</v>
      </c>
      <c r="CX15" s="40">
        <f>Data!CU11</f>
        <v>0</v>
      </c>
      <c r="CY15" s="40">
        <f>Data!CV11</f>
        <v>0</v>
      </c>
      <c r="CZ15" s="40">
        <f>Data!CW11</f>
        <v>0</v>
      </c>
      <c r="DA15" s="40">
        <f>Data!CX11</f>
        <v>0</v>
      </c>
      <c r="DB15" s="40">
        <f>Data!CY11</f>
        <v>0</v>
      </c>
      <c r="DC15" s="40">
        <f>Data!CZ11</f>
        <v>0</v>
      </c>
      <c r="DD15" s="40">
        <f>Data!DA11</f>
        <v>0</v>
      </c>
      <c r="DE15" s="40">
        <f>Data!DB11</f>
        <v>0</v>
      </c>
      <c r="DF15" s="40">
        <f>Data!DC11</f>
        <v>0</v>
      </c>
      <c r="DG15" s="40">
        <f>Data!DD11</f>
        <v>0</v>
      </c>
      <c r="DH15" s="40">
        <f>Data!DE11</f>
        <v>0</v>
      </c>
      <c r="DI15" s="40">
        <f>Data!DF11</f>
        <v>0</v>
      </c>
      <c r="DJ15" s="40">
        <f>Data!DG11</f>
        <v>0</v>
      </c>
      <c r="DK15" s="40">
        <f>Data!DH11</f>
        <v>0</v>
      </c>
      <c r="DL15" s="40">
        <f>Data!DI11</f>
        <v>0</v>
      </c>
      <c r="DM15" s="40">
        <f>Data!DJ11</f>
        <v>0</v>
      </c>
      <c r="DN15" s="40">
        <f>Data!DK11</f>
        <v>0</v>
      </c>
      <c r="DO15" s="40">
        <f>Data!DL11</f>
        <v>0</v>
      </c>
      <c r="DP15" s="40">
        <f>Data!DM11</f>
        <v>0</v>
      </c>
      <c r="DQ15" s="40">
        <f>Data!DN11</f>
        <v>0</v>
      </c>
      <c r="DR15" s="40">
        <f>Data!DO11</f>
        <v>0</v>
      </c>
      <c r="DS15" s="40">
        <f>Data!DP11</f>
        <v>0</v>
      </c>
      <c r="DT15" s="40">
        <f>Data!DQ11</f>
        <v>0</v>
      </c>
      <c r="DU15" s="40">
        <f>Data!DR11</f>
        <v>0</v>
      </c>
      <c r="DV15" s="40">
        <f>Data!DS11</f>
        <v>0</v>
      </c>
      <c r="DW15" s="40">
        <f>Data!DT11</f>
        <v>0</v>
      </c>
      <c r="DX15" s="40">
        <f>Data!DU11</f>
        <v>0</v>
      </c>
      <c r="DY15" s="40">
        <f>Data!DV11</f>
        <v>0</v>
      </c>
      <c r="DZ15" s="40">
        <f>Data!DW11</f>
        <v>0</v>
      </c>
      <c r="EA15" s="40">
        <f>Data!DX11</f>
        <v>0</v>
      </c>
      <c r="EB15" s="40">
        <f>Data!DY11</f>
        <v>0</v>
      </c>
      <c r="EC15" s="40">
        <f>Data!DZ11</f>
        <v>0</v>
      </c>
      <c r="ED15" s="40">
        <f>Data!EA11</f>
        <v>0</v>
      </c>
      <c r="EE15" s="40">
        <f>Data!EB11</f>
        <v>0</v>
      </c>
      <c r="EF15" s="40">
        <f>Data!EC11</f>
        <v>0</v>
      </c>
      <c r="EG15" s="40">
        <f>Data!ED11</f>
        <v>0</v>
      </c>
      <c r="EH15" s="40">
        <f>Data!EE11</f>
        <v>0</v>
      </c>
      <c r="EI15" s="40">
        <f>Data!EF11</f>
        <v>0</v>
      </c>
      <c r="EJ15" s="40">
        <f>Data!EG11</f>
        <v>0</v>
      </c>
      <c r="EK15" s="40">
        <f>Data!EH11</f>
        <v>0</v>
      </c>
      <c r="EL15" s="40">
        <f>Data!EI11</f>
        <v>0</v>
      </c>
      <c r="EM15" s="40">
        <f>Data!EJ11</f>
        <v>0</v>
      </c>
      <c r="EN15" s="40">
        <f>Data!EK11</f>
        <v>0</v>
      </c>
      <c r="EO15" s="40">
        <f>Data!EL11</f>
        <v>0</v>
      </c>
      <c r="EP15" s="40">
        <f>Data!EM11</f>
        <v>0</v>
      </c>
      <c r="EQ15" s="40">
        <f>Data!EN11</f>
        <v>0</v>
      </c>
      <c r="ER15" s="40">
        <f>Data!EO11</f>
        <v>0</v>
      </c>
      <c r="ES15" s="40">
        <f>Data!EP11</f>
        <v>0</v>
      </c>
      <c r="ET15" s="40">
        <f>Data!EQ11</f>
        <v>0</v>
      </c>
      <c r="EU15" s="40">
        <f>Data!ER11</f>
        <v>0</v>
      </c>
      <c r="EV15" s="40">
        <f>Data!ES11</f>
        <v>0</v>
      </c>
      <c r="EW15" s="40">
        <f>Data!ET11</f>
        <v>0</v>
      </c>
      <c r="EX15" s="40">
        <f>Data!EU11</f>
        <v>0</v>
      </c>
      <c r="EY15" s="40"/>
      <c r="EZ15" s="40"/>
      <c r="FA15" s="40"/>
      <c r="FB15" s="40"/>
      <c r="FC15" s="40"/>
      <c r="FD15" s="40"/>
      <c r="FE15" s="40"/>
      <c r="FF15" s="40"/>
      <c r="FG15" s="40"/>
      <c r="FH15" s="40"/>
      <c r="FI15" s="40"/>
      <c r="FJ15" s="40"/>
      <c r="FK15" s="40"/>
      <c r="FL15" s="40"/>
      <c r="FM15" s="40"/>
      <c r="FN15" s="40"/>
      <c r="FO15" s="40"/>
      <c r="FP15" s="40"/>
      <c r="FQ15" s="40"/>
      <c r="FR15" s="40"/>
      <c r="FS15" s="40"/>
      <c r="FT15" s="40"/>
      <c r="FU15" s="40"/>
      <c r="FV15" s="40"/>
      <c r="FW15" s="40"/>
      <c r="FX15" s="40"/>
      <c r="FY15" s="40"/>
      <c r="FZ15" s="40"/>
      <c r="GA15" s="40"/>
      <c r="GB15" s="40"/>
      <c r="GC15" s="40"/>
      <c r="GD15" s="40"/>
      <c r="GE15" s="40"/>
      <c r="GF15" s="40"/>
      <c r="GG15" s="40"/>
      <c r="GH15" s="40"/>
      <c r="GI15" s="40"/>
      <c r="GJ15" s="40"/>
      <c r="GK15" s="40"/>
      <c r="GL15" s="40"/>
      <c r="GM15" s="40"/>
      <c r="GN15" s="40"/>
      <c r="GO15" s="40"/>
      <c r="GP15" s="40"/>
      <c r="GQ15" s="40"/>
      <c r="GR15" s="40"/>
      <c r="GS15" s="40"/>
      <c r="GT15" s="40"/>
      <c r="GU15" s="40"/>
      <c r="GV15" s="40"/>
      <c r="GW15" s="40"/>
      <c r="GX15" s="40"/>
      <c r="GY15" s="40"/>
      <c r="GZ15" s="40"/>
      <c r="HA15" s="40"/>
      <c r="HB15" s="40"/>
      <c r="HC15" s="40"/>
      <c r="HD15" s="40"/>
      <c r="HE15" s="40"/>
      <c r="HF15" s="40"/>
      <c r="HG15" s="40"/>
      <c r="HH15" s="40"/>
      <c r="HI15" s="40"/>
      <c r="HJ15" s="40"/>
      <c r="HK15" s="40"/>
      <c r="HL15" s="40"/>
      <c r="HM15" s="40"/>
      <c r="HN15" s="40"/>
      <c r="HO15" s="40"/>
      <c r="HP15" s="40"/>
      <c r="HQ15" s="40"/>
      <c r="HR15" s="40"/>
      <c r="HS15" s="40"/>
      <c r="HT15" s="40"/>
      <c r="HU15" s="40"/>
      <c r="HV15" s="40"/>
      <c r="HW15" s="40"/>
      <c r="HX15" s="40"/>
      <c r="HY15" s="40"/>
      <c r="HZ15" s="40"/>
      <c r="IA15" s="40"/>
      <c r="IB15" s="40"/>
      <c r="IC15" s="40"/>
      <c r="ID15" s="40"/>
      <c r="IE15" s="40"/>
      <c r="IF15" s="40"/>
      <c r="IG15" s="40"/>
      <c r="IH15" s="40"/>
      <c r="II15" s="40"/>
      <c r="IJ15" s="40"/>
      <c r="IK15" s="40"/>
      <c r="IL15" s="40"/>
      <c r="IM15" s="40"/>
      <c r="IN15" s="40"/>
      <c r="IO15" s="40"/>
      <c r="IP15" s="40"/>
      <c r="IQ15" s="40"/>
      <c r="IR15" s="40"/>
      <c r="IS15" s="40"/>
      <c r="IT15" s="40"/>
      <c r="IU15" s="40"/>
      <c r="IV15" s="40"/>
      <c r="IW15" s="40"/>
      <c r="IX15" s="40"/>
      <c r="IY15" s="40"/>
      <c r="IZ15" s="40"/>
      <c r="JA15" s="40"/>
      <c r="JB15" s="40"/>
      <c r="JC15" s="40"/>
      <c r="JD15" s="40"/>
      <c r="JE15" s="40"/>
      <c r="JF15" s="40"/>
      <c r="JG15" s="40"/>
      <c r="JH15" s="40"/>
      <c r="JI15" s="40"/>
      <c r="JJ15" s="40"/>
      <c r="JK15" s="40"/>
      <c r="JL15" s="40"/>
      <c r="JM15" s="40"/>
      <c r="JN15" s="40"/>
      <c r="JO15" s="40"/>
      <c r="JP15" s="40"/>
    </row>
    <row r="16" spans="1:276" ht="15.75">
      <c r="A16" s="37" t="s">
        <v>103</v>
      </c>
      <c r="B16" s="38">
        <f>'分析用质控图-初始阶段'!B53</f>
        <v>0.61601003976470148</v>
      </c>
      <c r="C16" s="38">
        <f>'分析用质控图-初始阶段'!C53</f>
        <v>9.4504000000000001</v>
      </c>
      <c r="D16" s="38">
        <f>'分析用质控图-初始阶段'!D53</f>
        <v>11.298430119294105</v>
      </c>
      <c r="E16" s="38">
        <f>'分析用质控图-初始阶段'!E53</f>
        <v>10.682420079529404</v>
      </c>
      <c r="F16" s="38">
        <f>'分析用质控图-初始阶段'!F53</f>
        <v>8.2183799204705963</v>
      </c>
      <c r="G16" s="38">
        <f>'分析用质控图-初始阶段'!G53</f>
        <v>7.6023698807058953</v>
      </c>
      <c r="H16" s="40">
        <f>Data!D12</f>
        <v>10.226599999999999</v>
      </c>
      <c r="I16" s="40">
        <f>Data!E12</f>
        <v>9.7507999999999999</v>
      </c>
      <c r="J16" s="40">
        <f>Data!F12</f>
        <v>9.9158000000000008</v>
      </c>
      <c r="K16" s="40">
        <f>Data!G12</f>
        <v>11.0608</v>
      </c>
      <c r="L16" s="40">
        <f>Data!H12</f>
        <v>10.283200000000001</v>
      </c>
      <c r="M16" s="40">
        <f>Data!I12</f>
        <v>11.4825</v>
      </c>
      <c r="N16" s="40">
        <f>Data!J12</f>
        <v>9.9548000000000005</v>
      </c>
      <c r="O16" s="40">
        <f>Data!K12</f>
        <v>10.464399999999999</v>
      </c>
      <c r="P16" s="40">
        <f>Data!L12</f>
        <v>9.7108000000000008</v>
      </c>
      <c r="Q16" s="40">
        <f>Data!M12</f>
        <v>9.7528000000000006</v>
      </c>
      <c r="R16" s="40">
        <f>Data!N12</f>
        <v>9.5052000000000003</v>
      </c>
      <c r="S16" s="40">
        <f>Data!O12</f>
        <v>9.4649999999999999</v>
      </c>
      <c r="T16" s="40">
        <f>Data!P12</f>
        <v>10.2468</v>
      </c>
      <c r="U16" s="40">
        <f>Data!Q12</f>
        <v>10.0633</v>
      </c>
      <c r="V16" s="40">
        <f>Data!R12</f>
        <v>10.0976</v>
      </c>
      <c r="W16" s="40">
        <f>Data!S12</f>
        <v>10.884499999999999</v>
      </c>
      <c r="X16" s="40">
        <f>Data!T12</f>
        <v>11.243499999999999</v>
      </c>
      <c r="Y16" s="40">
        <f>Data!U12</f>
        <v>10.581300000000001</v>
      </c>
      <c r="Z16" s="40">
        <f>Data!V12</f>
        <v>10.036199999999999</v>
      </c>
      <c r="AA16" s="40">
        <f>Data!W12</f>
        <v>9.4388000000000005</v>
      </c>
      <c r="AB16" s="40">
        <f>Data!X12</f>
        <v>9.4056999999999995</v>
      </c>
      <c r="AC16" s="40">
        <f>Data!Y12</f>
        <v>9.9128000000000007</v>
      </c>
      <c r="AD16" s="40">
        <f>Data!Z12</f>
        <v>9.6599000000000004</v>
      </c>
      <c r="AE16" s="40">
        <f>Data!AA12</f>
        <v>8.7058999999999997</v>
      </c>
      <c r="AF16" s="40">
        <f>Data!AB12</f>
        <v>9.7815999999999992</v>
      </c>
      <c r="AG16" s="40">
        <f>Data!AC12</f>
        <v>9.0157000000000007</v>
      </c>
      <c r="AH16" s="40">
        <f>Data!AD12</f>
        <v>9.2543000000000006</v>
      </c>
      <c r="AI16" s="40">
        <f>Data!AE12</f>
        <v>9.4849999999999994</v>
      </c>
      <c r="AJ16" s="40">
        <f>Data!AF12</f>
        <v>9.1298999999999992</v>
      </c>
      <c r="AK16" s="40">
        <f>Data!AG12</f>
        <v>9.7413000000000007</v>
      </c>
      <c r="AL16" s="40">
        <f>Data!AH12</f>
        <v>9.1521000000000008</v>
      </c>
      <c r="AM16" s="40">
        <f>Data!AI12</f>
        <v>9.2714999999999996</v>
      </c>
      <c r="AN16" s="40">
        <f>Data!AJ12</f>
        <v>9.4588000000000001</v>
      </c>
      <c r="AO16" s="40">
        <f>Data!AK12</f>
        <v>9.0721000000000007</v>
      </c>
      <c r="AP16" s="40">
        <f>Data!AM12</f>
        <v>8.9061000000000003</v>
      </c>
      <c r="AQ16" s="40">
        <f>Data!AN12</f>
        <v>9.4672999999999998</v>
      </c>
      <c r="AR16" s="40">
        <f>Data!AO12</f>
        <v>9.0189000000000004</v>
      </c>
      <c r="AS16" s="40">
        <f>Data!AP12</f>
        <v>9.0266000000000002</v>
      </c>
      <c r="AT16" s="40">
        <f>Data!AQ12</f>
        <v>10.818199999999999</v>
      </c>
      <c r="AU16" s="40">
        <f>Data!AR12</f>
        <v>9.6397999999999993</v>
      </c>
      <c r="AV16" s="40">
        <f>Data!AS12</f>
        <v>10.2728</v>
      </c>
      <c r="AW16" s="40">
        <f>Data!AT12</f>
        <v>9.1613000000000007</v>
      </c>
      <c r="AX16" s="40">
        <f>Data!AU12</f>
        <v>9.6607000000000003</v>
      </c>
      <c r="AY16" s="40">
        <f>Data!AV12</f>
        <v>10.4945</v>
      </c>
      <c r="AZ16" s="40">
        <f>Data!AW12</f>
        <v>10.643800000000001</v>
      </c>
      <c r="BA16" s="40">
        <f>Data!AX12</f>
        <v>9.5513999999999992</v>
      </c>
      <c r="BB16" s="40">
        <f>Data!AY12</f>
        <v>9.2646999999999995</v>
      </c>
      <c r="BC16" s="40">
        <f>Data!AZ12</f>
        <v>9.4055</v>
      </c>
      <c r="BD16" s="40">
        <f>Data!BA12</f>
        <v>9.1857000000000006</v>
      </c>
      <c r="BE16" s="40">
        <f>Data!BB12</f>
        <v>9.1046999999999993</v>
      </c>
      <c r="BF16" s="40">
        <f>Data!BC12</f>
        <v>9.0624000000000002</v>
      </c>
      <c r="BG16" s="40">
        <f>Data!BD12</f>
        <v>8.7498000000000005</v>
      </c>
      <c r="BH16" s="40">
        <f>Data!BE12</f>
        <v>7.4866999999999999</v>
      </c>
      <c r="BI16" s="40">
        <f>Data!BF12</f>
        <v>7.6509999999999998</v>
      </c>
      <c r="BJ16" s="40">
        <f>Data!BG12</f>
        <v>8.9283000000000001</v>
      </c>
      <c r="BK16" s="40">
        <f>Data!BH12</f>
        <v>8.8446999999999996</v>
      </c>
      <c r="BL16" s="40">
        <f>Data!BI12</f>
        <v>9.0344999999999995</v>
      </c>
      <c r="BM16" s="40">
        <f>Data!BJ12</f>
        <v>8.0609999999999999</v>
      </c>
      <c r="BN16" s="40">
        <f>Data!BK12</f>
        <v>9.8432999999999993</v>
      </c>
      <c r="BO16" s="40">
        <f>Data!BL12</f>
        <v>9.1458999999999993</v>
      </c>
      <c r="BP16" s="40">
        <f>Data!BM12</f>
        <v>9.4549000000000003</v>
      </c>
      <c r="BQ16" s="40">
        <f>Data!BN12</f>
        <v>8.6591000000000005</v>
      </c>
      <c r="BR16" s="40">
        <f>Data!BO12</f>
        <v>10.3375</v>
      </c>
      <c r="BS16" s="40">
        <f>Data!BP12</f>
        <v>9.0213000000000001</v>
      </c>
      <c r="BT16" s="40">
        <f>Data!BQ12</f>
        <v>8.9849999999999994</v>
      </c>
      <c r="BU16" s="40">
        <f>Data!BR12</f>
        <v>9.5361999999999991</v>
      </c>
      <c r="BV16" s="40">
        <f>Data!BS12</f>
        <v>8.2830999999999992</v>
      </c>
      <c r="BW16" s="40">
        <f>Data!BT12</f>
        <v>8.5665999999999993</v>
      </c>
      <c r="BX16" s="40">
        <f>Data!BU12</f>
        <v>8.1437000000000008</v>
      </c>
      <c r="BY16" s="40">
        <f>Data!BV12</f>
        <v>10.0253</v>
      </c>
      <c r="BZ16" s="40">
        <f>Data!BW12</f>
        <v>7.5566000000000004</v>
      </c>
      <c r="CA16" s="40">
        <f>Data!BX12</f>
        <v>7.7511999999999999</v>
      </c>
      <c r="CB16" s="40">
        <f>Data!BY12</f>
        <v>7.5004</v>
      </c>
      <c r="CC16" s="40">
        <f>Data!BZ12</f>
        <v>7.3864999999999998</v>
      </c>
      <c r="CD16" s="40">
        <f>Data!CA12</f>
        <v>8.3879999999999999</v>
      </c>
      <c r="CE16" s="40">
        <f>Data!CB12</f>
        <v>8.4316999999999993</v>
      </c>
      <c r="CF16" s="40">
        <f>Data!CC12</f>
        <v>7.7911999999999999</v>
      </c>
      <c r="CG16" s="40">
        <f>Data!CD12</f>
        <v>8.0990000000000002</v>
      </c>
      <c r="CH16" s="40">
        <f>Data!CE12</f>
        <v>8.4238</v>
      </c>
      <c r="CI16" s="40">
        <f>Data!CF12</f>
        <v>8.6367999999999991</v>
      </c>
      <c r="CJ16" s="40">
        <f>Data!CG12</f>
        <v>9.6921999999999997</v>
      </c>
      <c r="CK16" s="40">
        <f>Data!CH12</f>
        <v>9.3282000000000007</v>
      </c>
      <c r="CL16" s="40">
        <f>Data!CI12</f>
        <v>7.6161000000000003</v>
      </c>
      <c r="CM16" s="40">
        <f>Data!CJ12</f>
        <v>9.0046999999999997</v>
      </c>
      <c r="CN16" s="40">
        <f>Data!CK12</f>
        <v>8.4314999999999998</v>
      </c>
      <c r="CO16" s="40">
        <f>Data!CL12</f>
        <v>8.0679999999999996</v>
      </c>
      <c r="CP16" s="40">
        <f>Data!CM12</f>
        <v>11.210800000000001</v>
      </c>
      <c r="CQ16" s="40">
        <f>Data!CN12</f>
        <v>7.4652000000000003</v>
      </c>
      <c r="CR16" s="40">
        <f>Data!CO12</f>
        <v>7.0921000000000003</v>
      </c>
      <c r="CS16" s="40">
        <f>Data!CP12</f>
        <v>7.0435999999999996</v>
      </c>
      <c r="CT16" s="40">
        <f>Data!CQ12</f>
        <v>9.5831999999999997</v>
      </c>
      <c r="CU16" s="40">
        <f>Data!CR12</f>
        <v>7.4394</v>
      </c>
      <c r="CV16" s="40">
        <f>Data!CS12</f>
        <v>7.2554999999999996</v>
      </c>
      <c r="CW16" s="40">
        <f>Data!CT12</f>
        <v>8.2233000000000001</v>
      </c>
      <c r="CX16" s="40">
        <f>Data!CU12</f>
        <v>0</v>
      </c>
      <c r="CY16" s="40">
        <f>Data!CV12</f>
        <v>0</v>
      </c>
      <c r="CZ16" s="40">
        <f>Data!CW12</f>
        <v>0</v>
      </c>
      <c r="DA16" s="40">
        <f>Data!CX12</f>
        <v>0</v>
      </c>
      <c r="DB16" s="40">
        <f>Data!CY12</f>
        <v>0</v>
      </c>
      <c r="DC16" s="40">
        <f>Data!CZ12</f>
        <v>0</v>
      </c>
      <c r="DD16" s="40">
        <f>Data!DA12</f>
        <v>0</v>
      </c>
      <c r="DE16" s="40">
        <f>Data!DB12</f>
        <v>0</v>
      </c>
      <c r="DF16" s="40">
        <f>Data!DC12</f>
        <v>0</v>
      </c>
      <c r="DG16" s="40">
        <f>Data!DD12</f>
        <v>0</v>
      </c>
      <c r="DH16" s="40">
        <f>Data!DE12</f>
        <v>0</v>
      </c>
      <c r="DI16" s="40">
        <f>Data!DF12</f>
        <v>0</v>
      </c>
      <c r="DJ16" s="40">
        <f>Data!DG12</f>
        <v>0</v>
      </c>
      <c r="DK16" s="40">
        <f>Data!DH12</f>
        <v>0</v>
      </c>
      <c r="DL16" s="40">
        <f>Data!DI12</f>
        <v>0</v>
      </c>
      <c r="DM16" s="40">
        <f>Data!DJ12</f>
        <v>0</v>
      </c>
      <c r="DN16" s="40">
        <f>Data!DK12</f>
        <v>0</v>
      </c>
      <c r="DO16" s="40">
        <f>Data!DL12</f>
        <v>0</v>
      </c>
      <c r="DP16" s="40">
        <f>Data!DM12</f>
        <v>0</v>
      </c>
      <c r="DQ16" s="40">
        <f>Data!DN12</f>
        <v>0</v>
      </c>
      <c r="DR16" s="40">
        <f>Data!DO12</f>
        <v>0</v>
      </c>
      <c r="DS16" s="40">
        <f>Data!DP12</f>
        <v>0</v>
      </c>
      <c r="DT16" s="40">
        <f>Data!DQ12</f>
        <v>0</v>
      </c>
      <c r="DU16" s="40">
        <f>Data!DR12</f>
        <v>0</v>
      </c>
      <c r="DV16" s="40">
        <f>Data!DS12</f>
        <v>0</v>
      </c>
      <c r="DW16" s="40">
        <f>Data!DT12</f>
        <v>0</v>
      </c>
      <c r="DX16" s="40">
        <f>Data!DU12</f>
        <v>0</v>
      </c>
      <c r="DY16" s="40">
        <f>Data!DV12</f>
        <v>0</v>
      </c>
      <c r="DZ16" s="40">
        <f>Data!DW12</f>
        <v>0</v>
      </c>
      <c r="EA16" s="40">
        <f>Data!DX12</f>
        <v>0</v>
      </c>
      <c r="EB16" s="40">
        <f>Data!DY12</f>
        <v>0</v>
      </c>
      <c r="EC16" s="40">
        <f>Data!DZ12</f>
        <v>0</v>
      </c>
      <c r="ED16" s="40">
        <f>Data!EA12</f>
        <v>0</v>
      </c>
      <c r="EE16" s="40">
        <f>Data!EB12</f>
        <v>0</v>
      </c>
      <c r="EF16" s="40">
        <f>Data!EC12</f>
        <v>0</v>
      </c>
      <c r="EG16" s="40">
        <f>Data!ED12</f>
        <v>0</v>
      </c>
      <c r="EH16" s="40">
        <f>Data!EE12</f>
        <v>0</v>
      </c>
      <c r="EI16" s="40">
        <f>Data!EF12</f>
        <v>0</v>
      </c>
      <c r="EJ16" s="40">
        <f>Data!EG12</f>
        <v>0</v>
      </c>
      <c r="EK16" s="40">
        <f>Data!EH12</f>
        <v>0</v>
      </c>
      <c r="EL16" s="40">
        <f>Data!EI12</f>
        <v>0</v>
      </c>
      <c r="EM16" s="40">
        <f>Data!EJ12</f>
        <v>0</v>
      </c>
      <c r="EN16" s="40">
        <f>Data!EK12</f>
        <v>0</v>
      </c>
      <c r="EO16" s="40">
        <f>Data!EL12</f>
        <v>0</v>
      </c>
      <c r="EP16" s="40">
        <f>Data!EM12</f>
        <v>0</v>
      </c>
      <c r="EQ16" s="40">
        <f>Data!EN12</f>
        <v>0</v>
      </c>
      <c r="ER16" s="40">
        <f>Data!EO12</f>
        <v>0</v>
      </c>
      <c r="ES16" s="40">
        <f>Data!EP12</f>
        <v>0</v>
      </c>
      <c r="ET16" s="40">
        <f>Data!EQ12</f>
        <v>0</v>
      </c>
      <c r="EU16" s="40">
        <f>Data!ER12</f>
        <v>0</v>
      </c>
      <c r="EV16" s="40">
        <f>Data!ES12</f>
        <v>0</v>
      </c>
      <c r="EW16" s="40">
        <f>Data!ET12</f>
        <v>0</v>
      </c>
      <c r="EX16" s="40">
        <f>Data!EU12</f>
        <v>0</v>
      </c>
      <c r="EY16" s="40"/>
      <c r="EZ16" s="40"/>
      <c r="FA16" s="40"/>
      <c r="FB16" s="40"/>
      <c r="FC16" s="40"/>
      <c r="FD16" s="40"/>
      <c r="FE16" s="40"/>
      <c r="FF16" s="40"/>
      <c r="FG16" s="40"/>
      <c r="FH16" s="40"/>
      <c r="FI16" s="40"/>
      <c r="FJ16" s="40"/>
      <c r="FK16" s="40"/>
      <c r="FL16" s="40"/>
      <c r="FM16" s="40"/>
      <c r="FN16" s="40"/>
      <c r="FO16" s="40"/>
      <c r="FP16" s="40"/>
      <c r="FQ16" s="40"/>
      <c r="FR16" s="40"/>
      <c r="FS16" s="40"/>
      <c r="FT16" s="40"/>
      <c r="FU16" s="40"/>
      <c r="FV16" s="40"/>
      <c r="FW16" s="40"/>
      <c r="FX16" s="40"/>
      <c r="FY16" s="40"/>
      <c r="FZ16" s="40"/>
      <c r="GA16" s="40"/>
      <c r="GB16" s="40"/>
      <c r="GC16" s="40"/>
      <c r="GD16" s="40"/>
      <c r="GE16" s="40"/>
      <c r="GF16" s="40"/>
      <c r="GG16" s="40"/>
      <c r="GH16" s="40"/>
      <c r="GI16" s="40"/>
      <c r="GJ16" s="40"/>
      <c r="GK16" s="40"/>
      <c r="GL16" s="40"/>
      <c r="GM16" s="40"/>
      <c r="GN16" s="40"/>
      <c r="GO16" s="40"/>
      <c r="GP16" s="40"/>
      <c r="GQ16" s="40"/>
      <c r="GR16" s="40"/>
      <c r="GS16" s="40"/>
      <c r="GT16" s="40"/>
      <c r="GU16" s="40"/>
      <c r="GV16" s="40"/>
      <c r="GW16" s="40"/>
      <c r="GX16" s="40"/>
      <c r="GY16" s="40"/>
      <c r="GZ16" s="40"/>
      <c r="HA16" s="40"/>
      <c r="HB16" s="40"/>
      <c r="HC16" s="40"/>
      <c r="HD16" s="40"/>
      <c r="HE16" s="40"/>
      <c r="HF16" s="40"/>
      <c r="HG16" s="40"/>
      <c r="HH16" s="40"/>
      <c r="HI16" s="40"/>
      <c r="HJ16" s="40"/>
      <c r="HK16" s="40"/>
      <c r="HL16" s="40"/>
      <c r="HM16" s="40"/>
      <c r="HN16" s="40"/>
      <c r="HO16" s="40"/>
      <c r="HP16" s="40"/>
      <c r="HQ16" s="40"/>
      <c r="HR16" s="40"/>
      <c r="HS16" s="40"/>
      <c r="HT16" s="40"/>
      <c r="HU16" s="40"/>
      <c r="HV16" s="40"/>
      <c r="HW16" s="40"/>
      <c r="HX16" s="40"/>
      <c r="HY16" s="40"/>
      <c r="HZ16" s="40"/>
      <c r="IA16" s="40"/>
      <c r="IB16" s="40"/>
      <c r="IC16" s="40"/>
      <c r="ID16" s="40"/>
      <c r="IE16" s="40"/>
      <c r="IF16" s="40"/>
      <c r="IG16" s="40"/>
      <c r="IH16" s="40"/>
      <c r="II16" s="40"/>
      <c r="IJ16" s="40"/>
      <c r="IK16" s="40"/>
      <c r="IL16" s="40"/>
      <c r="IM16" s="40"/>
      <c r="IN16" s="40"/>
      <c r="IO16" s="40"/>
      <c r="IP16" s="40"/>
      <c r="IQ16" s="40"/>
      <c r="IR16" s="40"/>
      <c r="IS16" s="40"/>
      <c r="IT16" s="40"/>
      <c r="IU16" s="40"/>
      <c r="IV16" s="40"/>
      <c r="IW16" s="40"/>
      <c r="IX16" s="40"/>
      <c r="IY16" s="40"/>
      <c r="IZ16" s="40"/>
      <c r="JA16" s="40"/>
      <c r="JB16" s="40"/>
      <c r="JC16" s="40"/>
      <c r="JD16" s="40"/>
      <c r="JE16" s="40"/>
      <c r="JF16" s="40"/>
      <c r="JG16" s="40"/>
      <c r="JH16" s="40"/>
      <c r="JI16" s="40"/>
      <c r="JJ16" s="40"/>
      <c r="JK16" s="40"/>
      <c r="JL16" s="40"/>
      <c r="JM16" s="40"/>
      <c r="JN16" s="40"/>
      <c r="JO16" s="40"/>
      <c r="JP16" s="40"/>
    </row>
    <row r="17" spans="1:276" ht="16.149999999999999" customHeight="1">
      <c r="A17" s="82" t="s">
        <v>122</v>
      </c>
      <c r="B17" s="84" t="s">
        <v>115</v>
      </c>
      <c r="C17" s="84" t="s">
        <v>116</v>
      </c>
      <c r="D17" s="84" t="s">
        <v>117</v>
      </c>
      <c r="E17" s="84" t="s">
        <v>118</v>
      </c>
      <c r="F17" s="84" t="s">
        <v>119</v>
      </c>
      <c r="G17" s="84" t="s">
        <v>120</v>
      </c>
      <c r="H17" s="36">
        <f>H9</f>
        <v>44690</v>
      </c>
      <c r="I17" s="36">
        <f t="shared" ref="I17:BS17" si="0">I9</f>
        <v>44690</v>
      </c>
      <c r="J17" s="36">
        <f t="shared" si="0"/>
        <v>44690</v>
      </c>
      <c r="K17" s="36">
        <f t="shared" si="0"/>
        <v>44690</v>
      </c>
      <c r="L17" s="36">
        <f t="shared" si="0"/>
        <v>44690</v>
      </c>
      <c r="M17" s="36">
        <f t="shared" si="0"/>
        <v>44691</v>
      </c>
      <c r="N17" s="36">
        <f t="shared" si="0"/>
        <v>44691</v>
      </c>
      <c r="O17" s="36">
        <f t="shared" si="0"/>
        <v>44691</v>
      </c>
      <c r="P17" s="36">
        <f t="shared" si="0"/>
        <v>44692</v>
      </c>
      <c r="Q17" s="36">
        <f t="shared" si="0"/>
        <v>44692</v>
      </c>
      <c r="R17" s="36">
        <f t="shared" si="0"/>
        <v>44692</v>
      </c>
      <c r="S17" s="36">
        <f t="shared" si="0"/>
        <v>44692</v>
      </c>
      <c r="T17" s="36">
        <f t="shared" si="0"/>
        <v>44692</v>
      </c>
      <c r="U17" s="36">
        <f t="shared" si="0"/>
        <v>44693</v>
      </c>
      <c r="V17" s="36">
        <f t="shared" si="0"/>
        <v>44693</v>
      </c>
      <c r="W17" s="36">
        <f t="shared" si="0"/>
        <v>44693</v>
      </c>
      <c r="X17" s="36">
        <f t="shared" si="0"/>
        <v>44693</v>
      </c>
      <c r="Y17" s="36">
        <f t="shared" si="0"/>
        <v>44693</v>
      </c>
      <c r="Z17" s="36">
        <f t="shared" si="0"/>
        <v>44694</v>
      </c>
      <c r="AA17" s="36">
        <f t="shared" si="0"/>
        <v>44694</v>
      </c>
      <c r="AB17" s="36">
        <f t="shared" si="0"/>
        <v>44694</v>
      </c>
      <c r="AC17" s="36">
        <f t="shared" si="0"/>
        <v>44697</v>
      </c>
      <c r="AD17" s="36">
        <f t="shared" si="0"/>
        <v>44697</v>
      </c>
      <c r="AE17" s="36">
        <f t="shared" si="0"/>
        <v>44697</v>
      </c>
      <c r="AF17" s="36">
        <f t="shared" si="0"/>
        <v>44698</v>
      </c>
      <c r="AG17" s="36">
        <f t="shared" si="0"/>
        <v>44698</v>
      </c>
      <c r="AH17" s="36">
        <f t="shared" si="0"/>
        <v>44698</v>
      </c>
      <c r="AI17" s="36">
        <f t="shared" si="0"/>
        <v>44699</v>
      </c>
      <c r="AJ17" s="36">
        <f t="shared" si="0"/>
        <v>44699</v>
      </c>
      <c r="AK17" s="36">
        <f t="shared" si="0"/>
        <v>44699</v>
      </c>
      <c r="AL17" s="36">
        <f t="shared" si="0"/>
        <v>44699</v>
      </c>
      <c r="AM17" s="36">
        <f t="shared" si="0"/>
        <v>44700</v>
      </c>
      <c r="AN17" s="36">
        <f t="shared" si="0"/>
        <v>44700</v>
      </c>
      <c r="AO17" s="36">
        <f t="shared" si="0"/>
        <v>44700</v>
      </c>
      <c r="AP17" s="36">
        <f t="shared" si="0"/>
        <v>44701</v>
      </c>
      <c r="AQ17" s="36">
        <f t="shared" si="0"/>
        <v>44701</v>
      </c>
      <c r="AR17" s="36">
        <f t="shared" si="0"/>
        <v>44701</v>
      </c>
      <c r="AS17" s="36">
        <f t="shared" si="0"/>
        <v>44703</v>
      </c>
      <c r="AT17" s="36">
        <f t="shared" si="0"/>
        <v>44703</v>
      </c>
      <c r="AU17" s="36">
        <f t="shared" si="0"/>
        <v>44703</v>
      </c>
      <c r="AV17" s="36">
        <f t="shared" si="0"/>
        <v>44703</v>
      </c>
      <c r="AW17" s="36">
        <f t="shared" si="0"/>
        <v>44703</v>
      </c>
      <c r="AX17" s="36">
        <f t="shared" si="0"/>
        <v>44704</v>
      </c>
      <c r="AY17" s="36">
        <f t="shared" si="0"/>
        <v>44704</v>
      </c>
      <c r="AZ17" s="36">
        <f t="shared" si="0"/>
        <v>44704</v>
      </c>
      <c r="BA17" s="36">
        <f t="shared" si="0"/>
        <v>44704</v>
      </c>
      <c r="BB17" s="36">
        <f t="shared" si="0"/>
        <v>44705</v>
      </c>
      <c r="BC17" s="36">
        <f t="shared" si="0"/>
        <v>44705</v>
      </c>
      <c r="BD17" s="36">
        <f t="shared" si="0"/>
        <v>44705</v>
      </c>
      <c r="BE17" s="36">
        <f t="shared" si="0"/>
        <v>44705</v>
      </c>
      <c r="BF17" s="36">
        <f t="shared" si="0"/>
        <v>44706</v>
      </c>
      <c r="BG17" s="36">
        <f t="shared" si="0"/>
        <v>44706</v>
      </c>
      <c r="BH17" s="36">
        <f t="shared" si="0"/>
        <v>44706</v>
      </c>
      <c r="BI17" s="36">
        <f t="shared" si="0"/>
        <v>44706</v>
      </c>
      <c r="BJ17" s="36">
        <f t="shared" si="0"/>
        <v>44707</v>
      </c>
      <c r="BK17" s="36">
        <f t="shared" si="0"/>
        <v>44707</v>
      </c>
      <c r="BL17" s="36">
        <f t="shared" si="0"/>
        <v>44707</v>
      </c>
      <c r="BM17" s="36">
        <f t="shared" si="0"/>
        <v>44707</v>
      </c>
      <c r="BN17" s="36">
        <f t="shared" si="0"/>
        <v>44708</v>
      </c>
      <c r="BO17" s="36">
        <f t="shared" si="0"/>
        <v>44708</v>
      </c>
      <c r="BP17" s="36">
        <f t="shared" si="0"/>
        <v>44709</v>
      </c>
      <c r="BQ17" s="36">
        <f t="shared" si="0"/>
        <v>44710</v>
      </c>
      <c r="BR17" s="36">
        <f t="shared" si="0"/>
        <v>44710</v>
      </c>
      <c r="BS17" s="36">
        <f t="shared" si="0"/>
        <v>44710</v>
      </c>
      <c r="BT17" s="36">
        <f t="shared" ref="BT17:EE17" si="1">BT9</f>
        <v>44711</v>
      </c>
      <c r="BU17" s="36">
        <f t="shared" si="1"/>
        <v>44711</v>
      </c>
      <c r="BV17" s="36">
        <f t="shared" si="1"/>
        <v>44711</v>
      </c>
      <c r="BW17" s="36">
        <f t="shared" si="1"/>
        <v>44711</v>
      </c>
      <c r="BX17" s="36">
        <f t="shared" si="1"/>
        <v>44711</v>
      </c>
      <c r="BY17" s="36">
        <f t="shared" si="1"/>
        <v>44712</v>
      </c>
      <c r="BZ17" s="36">
        <f t="shared" si="1"/>
        <v>44712</v>
      </c>
      <c r="CA17" s="36">
        <f t="shared" si="1"/>
        <v>44712</v>
      </c>
      <c r="CB17" s="36">
        <f t="shared" si="1"/>
        <v>44713</v>
      </c>
      <c r="CC17" s="36">
        <f t="shared" si="1"/>
        <v>44713</v>
      </c>
      <c r="CD17" s="36">
        <f t="shared" si="1"/>
        <v>44713</v>
      </c>
      <c r="CE17" s="36">
        <f t="shared" si="1"/>
        <v>44713</v>
      </c>
      <c r="CF17" s="36">
        <f t="shared" si="1"/>
        <v>44713</v>
      </c>
      <c r="CG17" s="36">
        <f t="shared" si="1"/>
        <v>44714</v>
      </c>
      <c r="CH17" s="36">
        <f t="shared" si="1"/>
        <v>44714</v>
      </c>
      <c r="CI17" s="36">
        <f t="shared" si="1"/>
        <v>44714</v>
      </c>
      <c r="CJ17" s="36">
        <f t="shared" si="1"/>
        <v>44714</v>
      </c>
      <c r="CK17" s="36">
        <f t="shared" si="1"/>
        <v>44714</v>
      </c>
      <c r="CL17" s="36">
        <f t="shared" si="1"/>
        <v>44714</v>
      </c>
      <c r="CM17" s="36">
        <f t="shared" si="1"/>
        <v>44718</v>
      </c>
      <c r="CN17" s="36">
        <f t="shared" si="1"/>
        <v>44718</v>
      </c>
      <c r="CO17" s="36">
        <f t="shared" si="1"/>
        <v>44718</v>
      </c>
      <c r="CP17" s="36">
        <f t="shared" si="1"/>
        <v>44719</v>
      </c>
      <c r="CQ17" s="36">
        <f t="shared" si="1"/>
        <v>44719</v>
      </c>
      <c r="CR17" s="36">
        <f t="shared" si="1"/>
        <v>44719</v>
      </c>
      <c r="CS17" s="36">
        <f t="shared" si="1"/>
        <v>44719</v>
      </c>
      <c r="CT17" s="36">
        <f t="shared" si="1"/>
        <v>44720</v>
      </c>
      <c r="CU17" s="36">
        <f t="shared" si="1"/>
        <v>44720</v>
      </c>
      <c r="CV17" s="36">
        <f t="shared" si="1"/>
        <v>44720</v>
      </c>
      <c r="CW17" s="36">
        <f t="shared" si="1"/>
        <v>44720</v>
      </c>
      <c r="CX17" s="36">
        <f t="shared" si="1"/>
        <v>0</v>
      </c>
      <c r="CY17" s="36">
        <f t="shared" si="1"/>
        <v>0</v>
      </c>
      <c r="CZ17" s="36">
        <f t="shared" si="1"/>
        <v>0</v>
      </c>
      <c r="DA17" s="36">
        <f t="shared" si="1"/>
        <v>0</v>
      </c>
      <c r="DB17" s="36">
        <f t="shared" si="1"/>
        <v>0</v>
      </c>
      <c r="DC17" s="36">
        <f t="shared" si="1"/>
        <v>0</v>
      </c>
      <c r="DD17" s="36">
        <f t="shared" si="1"/>
        <v>0</v>
      </c>
      <c r="DE17" s="36">
        <f t="shared" si="1"/>
        <v>0</v>
      </c>
      <c r="DF17" s="36">
        <f t="shared" si="1"/>
        <v>0</v>
      </c>
      <c r="DG17" s="36">
        <f t="shared" si="1"/>
        <v>0</v>
      </c>
      <c r="DH17" s="36">
        <f t="shared" si="1"/>
        <v>0</v>
      </c>
      <c r="DI17" s="36">
        <f t="shared" si="1"/>
        <v>0</v>
      </c>
      <c r="DJ17" s="36">
        <f t="shared" si="1"/>
        <v>0</v>
      </c>
      <c r="DK17" s="36">
        <f t="shared" si="1"/>
        <v>0</v>
      </c>
      <c r="DL17" s="36">
        <f t="shared" si="1"/>
        <v>0</v>
      </c>
      <c r="DM17" s="36">
        <f t="shared" si="1"/>
        <v>0</v>
      </c>
      <c r="DN17" s="36">
        <f t="shared" si="1"/>
        <v>0</v>
      </c>
      <c r="DO17" s="36">
        <f t="shared" si="1"/>
        <v>0</v>
      </c>
      <c r="DP17" s="36">
        <f t="shared" si="1"/>
        <v>0</v>
      </c>
      <c r="DQ17" s="36">
        <f t="shared" si="1"/>
        <v>0</v>
      </c>
      <c r="DR17" s="36">
        <f t="shared" si="1"/>
        <v>0</v>
      </c>
      <c r="DS17" s="36">
        <f t="shared" si="1"/>
        <v>0</v>
      </c>
      <c r="DT17" s="36">
        <f t="shared" si="1"/>
        <v>0</v>
      </c>
      <c r="DU17" s="36">
        <f t="shared" si="1"/>
        <v>0</v>
      </c>
      <c r="DV17" s="36">
        <f t="shared" si="1"/>
        <v>0</v>
      </c>
      <c r="DW17" s="36">
        <f t="shared" si="1"/>
        <v>0</v>
      </c>
      <c r="DX17" s="36">
        <f t="shared" si="1"/>
        <v>0</v>
      </c>
      <c r="DY17" s="36">
        <f t="shared" si="1"/>
        <v>0</v>
      </c>
      <c r="DZ17" s="36">
        <f t="shared" si="1"/>
        <v>0</v>
      </c>
      <c r="EA17" s="36">
        <f t="shared" si="1"/>
        <v>0</v>
      </c>
      <c r="EB17" s="36">
        <f t="shared" si="1"/>
        <v>0</v>
      </c>
      <c r="EC17" s="36">
        <f t="shared" si="1"/>
        <v>0</v>
      </c>
      <c r="ED17" s="36">
        <f t="shared" si="1"/>
        <v>0</v>
      </c>
      <c r="EE17" s="36">
        <f t="shared" si="1"/>
        <v>0</v>
      </c>
      <c r="EF17" s="36">
        <f t="shared" ref="EF17:GQ17" si="2">EF9</f>
        <v>0</v>
      </c>
      <c r="EG17" s="36">
        <f t="shared" si="2"/>
        <v>0</v>
      </c>
      <c r="EH17" s="36">
        <f t="shared" si="2"/>
        <v>0</v>
      </c>
      <c r="EI17" s="36">
        <f t="shared" si="2"/>
        <v>0</v>
      </c>
      <c r="EJ17" s="36">
        <f t="shared" si="2"/>
        <v>0</v>
      </c>
      <c r="EK17" s="36">
        <f t="shared" si="2"/>
        <v>0</v>
      </c>
      <c r="EL17" s="36">
        <f t="shared" si="2"/>
        <v>0</v>
      </c>
      <c r="EM17" s="36">
        <f t="shared" si="2"/>
        <v>0</v>
      </c>
      <c r="EN17" s="36">
        <f t="shared" si="2"/>
        <v>0</v>
      </c>
      <c r="EO17" s="36">
        <f t="shared" si="2"/>
        <v>0</v>
      </c>
      <c r="EP17" s="36">
        <f t="shared" si="2"/>
        <v>0</v>
      </c>
      <c r="EQ17" s="36">
        <f t="shared" si="2"/>
        <v>0</v>
      </c>
      <c r="ER17" s="36">
        <f t="shared" si="2"/>
        <v>0</v>
      </c>
      <c r="ES17" s="36">
        <f t="shared" si="2"/>
        <v>0</v>
      </c>
      <c r="ET17" s="36">
        <f t="shared" si="2"/>
        <v>0</v>
      </c>
      <c r="EU17" s="36">
        <f t="shared" si="2"/>
        <v>0</v>
      </c>
      <c r="EV17" s="36">
        <f t="shared" si="2"/>
        <v>0</v>
      </c>
      <c r="EW17" s="36">
        <f t="shared" si="2"/>
        <v>0</v>
      </c>
      <c r="EX17" s="36">
        <f t="shared" si="2"/>
        <v>0</v>
      </c>
      <c r="EY17" s="36">
        <f t="shared" si="2"/>
        <v>0</v>
      </c>
      <c r="EZ17" s="36">
        <f t="shared" si="2"/>
        <v>0</v>
      </c>
      <c r="FA17" s="36">
        <f t="shared" si="2"/>
        <v>0</v>
      </c>
      <c r="FB17" s="36">
        <f t="shared" si="2"/>
        <v>0</v>
      </c>
      <c r="FC17" s="36">
        <f t="shared" si="2"/>
        <v>0</v>
      </c>
      <c r="FD17" s="36">
        <f t="shared" si="2"/>
        <v>0</v>
      </c>
      <c r="FE17" s="36">
        <f t="shared" si="2"/>
        <v>0</v>
      </c>
      <c r="FF17" s="36">
        <f t="shared" si="2"/>
        <v>0</v>
      </c>
      <c r="FG17" s="36">
        <f t="shared" si="2"/>
        <v>0</v>
      </c>
      <c r="FH17" s="36">
        <f t="shared" si="2"/>
        <v>0</v>
      </c>
      <c r="FI17" s="36">
        <f t="shared" si="2"/>
        <v>0</v>
      </c>
      <c r="FJ17" s="36">
        <f t="shared" si="2"/>
        <v>0</v>
      </c>
      <c r="FK17" s="36">
        <f t="shared" si="2"/>
        <v>0</v>
      </c>
      <c r="FL17" s="36">
        <f t="shared" si="2"/>
        <v>0</v>
      </c>
      <c r="FM17" s="36">
        <f t="shared" si="2"/>
        <v>0</v>
      </c>
      <c r="FN17" s="36">
        <f t="shared" si="2"/>
        <v>0</v>
      </c>
      <c r="FO17" s="36">
        <f t="shared" si="2"/>
        <v>0</v>
      </c>
      <c r="FP17" s="36">
        <f t="shared" si="2"/>
        <v>0</v>
      </c>
      <c r="FQ17" s="36">
        <f t="shared" si="2"/>
        <v>0</v>
      </c>
      <c r="FR17" s="36">
        <f t="shared" si="2"/>
        <v>0</v>
      </c>
      <c r="FS17" s="36">
        <f t="shared" si="2"/>
        <v>0</v>
      </c>
      <c r="FT17" s="36">
        <f t="shared" si="2"/>
        <v>0</v>
      </c>
      <c r="FU17" s="36">
        <f t="shared" si="2"/>
        <v>0</v>
      </c>
      <c r="FV17" s="36">
        <f t="shared" si="2"/>
        <v>0</v>
      </c>
      <c r="FW17" s="36">
        <f t="shared" si="2"/>
        <v>0</v>
      </c>
      <c r="FX17" s="36">
        <f t="shared" si="2"/>
        <v>0</v>
      </c>
      <c r="FY17" s="36">
        <f t="shared" si="2"/>
        <v>0</v>
      </c>
      <c r="FZ17" s="36">
        <f t="shared" si="2"/>
        <v>0</v>
      </c>
      <c r="GA17" s="36">
        <f t="shared" si="2"/>
        <v>0</v>
      </c>
      <c r="GB17" s="36">
        <f t="shared" si="2"/>
        <v>0</v>
      </c>
      <c r="GC17" s="36">
        <f t="shared" si="2"/>
        <v>0</v>
      </c>
      <c r="GD17" s="36">
        <f t="shared" si="2"/>
        <v>0</v>
      </c>
      <c r="GE17" s="36">
        <f t="shared" si="2"/>
        <v>0</v>
      </c>
      <c r="GF17" s="36">
        <f t="shared" si="2"/>
        <v>0</v>
      </c>
      <c r="GG17" s="36">
        <f t="shared" si="2"/>
        <v>0</v>
      </c>
      <c r="GH17" s="36">
        <f t="shared" si="2"/>
        <v>0</v>
      </c>
      <c r="GI17" s="36">
        <f t="shared" si="2"/>
        <v>0</v>
      </c>
      <c r="GJ17" s="36">
        <f t="shared" si="2"/>
        <v>0</v>
      </c>
      <c r="GK17" s="36">
        <f t="shared" si="2"/>
        <v>0</v>
      </c>
      <c r="GL17" s="36">
        <f t="shared" si="2"/>
        <v>0</v>
      </c>
      <c r="GM17" s="36">
        <f t="shared" si="2"/>
        <v>0</v>
      </c>
      <c r="GN17" s="36">
        <f t="shared" si="2"/>
        <v>0</v>
      </c>
      <c r="GO17" s="36">
        <f t="shared" si="2"/>
        <v>0</v>
      </c>
      <c r="GP17" s="36">
        <f t="shared" si="2"/>
        <v>0</v>
      </c>
      <c r="GQ17" s="36">
        <f t="shared" si="2"/>
        <v>0</v>
      </c>
      <c r="GR17" s="36">
        <f t="shared" ref="GR17:JC17" si="3">GR9</f>
        <v>0</v>
      </c>
      <c r="GS17" s="36">
        <f t="shared" si="3"/>
        <v>0</v>
      </c>
      <c r="GT17" s="36">
        <f t="shared" si="3"/>
        <v>0</v>
      </c>
      <c r="GU17" s="36">
        <f t="shared" si="3"/>
        <v>0</v>
      </c>
      <c r="GV17" s="36">
        <f t="shared" si="3"/>
        <v>0</v>
      </c>
      <c r="GW17" s="36">
        <f t="shared" si="3"/>
        <v>0</v>
      </c>
      <c r="GX17" s="36">
        <f t="shared" si="3"/>
        <v>0</v>
      </c>
      <c r="GY17" s="36">
        <f t="shared" si="3"/>
        <v>0</v>
      </c>
      <c r="GZ17" s="36">
        <f t="shared" si="3"/>
        <v>0</v>
      </c>
      <c r="HA17" s="36">
        <f t="shared" si="3"/>
        <v>0</v>
      </c>
      <c r="HB17" s="36">
        <f t="shared" si="3"/>
        <v>0</v>
      </c>
      <c r="HC17" s="36">
        <f t="shared" si="3"/>
        <v>0</v>
      </c>
      <c r="HD17" s="36">
        <f t="shared" si="3"/>
        <v>0</v>
      </c>
      <c r="HE17" s="36">
        <f t="shared" si="3"/>
        <v>0</v>
      </c>
      <c r="HF17" s="36">
        <f t="shared" si="3"/>
        <v>0</v>
      </c>
      <c r="HG17" s="36">
        <f t="shared" si="3"/>
        <v>0</v>
      </c>
      <c r="HH17" s="36">
        <f t="shared" si="3"/>
        <v>0</v>
      </c>
      <c r="HI17" s="36">
        <f t="shared" si="3"/>
        <v>0</v>
      </c>
      <c r="HJ17" s="36">
        <f t="shared" si="3"/>
        <v>0</v>
      </c>
      <c r="HK17" s="36">
        <f t="shared" si="3"/>
        <v>0</v>
      </c>
      <c r="HL17" s="36">
        <f t="shared" si="3"/>
        <v>0</v>
      </c>
      <c r="HM17" s="36">
        <f t="shared" si="3"/>
        <v>0</v>
      </c>
      <c r="HN17" s="36">
        <f t="shared" si="3"/>
        <v>0</v>
      </c>
      <c r="HO17" s="36">
        <f t="shared" si="3"/>
        <v>0</v>
      </c>
      <c r="HP17" s="36">
        <f t="shared" si="3"/>
        <v>0</v>
      </c>
      <c r="HQ17" s="36">
        <f t="shared" si="3"/>
        <v>0</v>
      </c>
      <c r="HR17" s="36">
        <f t="shared" si="3"/>
        <v>0</v>
      </c>
      <c r="HS17" s="36">
        <f t="shared" si="3"/>
        <v>0</v>
      </c>
      <c r="HT17" s="36">
        <f t="shared" si="3"/>
        <v>0</v>
      </c>
      <c r="HU17" s="36">
        <f t="shared" si="3"/>
        <v>0</v>
      </c>
      <c r="HV17" s="36">
        <f t="shared" si="3"/>
        <v>0</v>
      </c>
      <c r="HW17" s="36">
        <f t="shared" si="3"/>
        <v>0</v>
      </c>
      <c r="HX17" s="36">
        <f t="shared" si="3"/>
        <v>0</v>
      </c>
      <c r="HY17" s="36">
        <f t="shared" si="3"/>
        <v>0</v>
      </c>
      <c r="HZ17" s="36">
        <f t="shared" si="3"/>
        <v>0</v>
      </c>
      <c r="IA17" s="36">
        <f t="shared" si="3"/>
        <v>0</v>
      </c>
      <c r="IB17" s="36">
        <f t="shared" si="3"/>
        <v>0</v>
      </c>
      <c r="IC17" s="36">
        <f t="shared" si="3"/>
        <v>0</v>
      </c>
      <c r="ID17" s="36">
        <f t="shared" si="3"/>
        <v>0</v>
      </c>
      <c r="IE17" s="36">
        <f t="shared" si="3"/>
        <v>0</v>
      </c>
      <c r="IF17" s="36">
        <f t="shared" si="3"/>
        <v>0</v>
      </c>
      <c r="IG17" s="36">
        <f t="shared" si="3"/>
        <v>0</v>
      </c>
      <c r="IH17" s="36">
        <f t="shared" si="3"/>
        <v>0</v>
      </c>
      <c r="II17" s="36">
        <f t="shared" si="3"/>
        <v>0</v>
      </c>
      <c r="IJ17" s="36">
        <f t="shared" si="3"/>
        <v>0</v>
      </c>
      <c r="IK17" s="36">
        <f t="shared" si="3"/>
        <v>0</v>
      </c>
      <c r="IL17" s="36">
        <f t="shared" si="3"/>
        <v>0</v>
      </c>
      <c r="IM17" s="36">
        <f t="shared" si="3"/>
        <v>0</v>
      </c>
      <c r="IN17" s="36">
        <f t="shared" si="3"/>
        <v>0</v>
      </c>
      <c r="IO17" s="36">
        <f t="shared" si="3"/>
        <v>0</v>
      </c>
      <c r="IP17" s="36">
        <f t="shared" si="3"/>
        <v>0</v>
      </c>
      <c r="IQ17" s="36">
        <f t="shared" si="3"/>
        <v>0</v>
      </c>
      <c r="IR17" s="36">
        <f t="shared" si="3"/>
        <v>0</v>
      </c>
      <c r="IS17" s="36">
        <f t="shared" si="3"/>
        <v>0</v>
      </c>
      <c r="IT17" s="36">
        <f t="shared" si="3"/>
        <v>0</v>
      </c>
      <c r="IU17" s="36">
        <f t="shared" si="3"/>
        <v>0</v>
      </c>
      <c r="IV17" s="36">
        <f t="shared" si="3"/>
        <v>0</v>
      </c>
      <c r="IW17" s="36">
        <f t="shared" si="3"/>
        <v>0</v>
      </c>
      <c r="IX17" s="36">
        <f t="shared" si="3"/>
        <v>0</v>
      </c>
      <c r="IY17" s="36">
        <f t="shared" si="3"/>
        <v>0</v>
      </c>
      <c r="IZ17" s="36">
        <f t="shared" si="3"/>
        <v>0</v>
      </c>
      <c r="JA17" s="36">
        <f t="shared" si="3"/>
        <v>0</v>
      </c>
      <c r="JB17" s="36">
        <f t="shared" si="3"/>
        <v>0</v>
      </c>
      <c r="JC17" s="36">
        <f t="shared" si="3"/>
        <v>0</v>
      </c>
      <c r="JD17" s="36">
        <f t="shared" ref="JD17:JP17" si="4">JD9</f>
        <v>0</v>
      </c>
      <c r="JE17" s="36">
        <f t="shared" si="4"/>
        <v>0</v>
      </c>
      <c r="JF17" s="36">
        <f t="shared" si="4"/>
        <v>0</v>
      </c>
      <c r="JG17" s="36">
        <f t="shared" si="4"/>
        <v>0</v>
      </c>
      <c r="JH17" s="36">
        <f t="shared" si="4"/>
        <v>0</v>
      </c>
      <c r="JI17" s="36">
        <f t="shared" si="4"/>
        <v>0</v>
      </c>
      <c r="JJ17" s="36">
        <f t="shared" si="4"/>
        <v>0</v>
      </c>
      <c r="JK17" s="36">
        <f t="shared" si="4"/>
        <v>0</v>
      </c>
      <c r="JL17" s="36">
        <f t="shared" si="4"/>
        <v>0</v>
      </c>
      <c r="JM17" s="36">
        <f t="shared" si="4"/>
        <v>0</v>
      </c>
      <c r="JN17" s="36">
        <f t="shared" si="4"/>
        <v>0</v>
      </c>
      <c r="JO17" s="36">
        <f t="shared" si="4"/>
        <v>0</v>
      </c>
      <c r="JP17" s="36">
        <f t="shared" si="4"/>
        <v>0</v>
      </c>
    </row>
    <row r="18" spans="1:276">
      <c r="A18" s="83"/>
      <c r="B18" s="85"/>
      <c r="C18" s="85"/>
      <c r="D18" s="86"/>
      <c r="E18" s="86"/>
      <c r="F18" s="86"/>
      <c r="G18" s="86"/>
      <c r="H18" s="47" t="s">
        <v>123</v>
      </c>
      <c r="I18" s="47" t="s">
        <v>123</v>
      </c>
      <c r="J18" s="47" t="s">
        <v>123</v>
      </c>
      <c r="K18" s="47" t="s">
        <v>123</v>
      </c>
      <c r="L18" s="47" t="s">
        <v>123</v>
      </c>
      <c r="M18" s="47" t="s">
        <v>123</v>
      </c>
      <c r="N18" s="47" t="s">
        <v>123</v>
      </c>
      <c r="O18" s="47" t="s">
        <v>123</v>
      </c>
      <c r="P18" s="47" t="s">
        <v>123</v>
      </c>
      <c r="Q18" s="47" t="s">
        <v>123</v>
      </c>
      <c r="R18" s="47" t="s">
        <v>123</v>
      </c>
      <c r="S18" s="47" t="s">
        <v>123</v>
      </c>
      <c r="T18" s="47" t="s">
        <v>123</v>
      </c>
      <c r="U18" s="47" t="s">
        <v>123</v>
      </c>
      <c r="V18" s="47" t="s">
        <v>123</v>
      </c>
      <c r="W18" s="47" t="s">
        <v>123</v>
      </c>
      <c r="X18" s="47" t="s">
        <v>123</v>
      </c>
      <c r="Y18" s="47" t="s">
        <v>123</v>
      </c>
      <c r="Z18" s="47" t="s">
        <v>123</v>
      </c>
      <c r="AA18" s="47" t="s">
        <v>123</v>
      </c>
      <c r="AB18" s="47" t="s">
        <v>123</v>
      </c>
      <c r="AC18" s="47" t="s">
        <v>123</v>
      </c>
      <c r="AD18" s="47" t="s">
        <v>123</v>
      </c>
      <c r="AE18" s="47" t="s">
        <v>123</v>
      </c>
      <c r="AF18" s="47" t="s">
        <v>123</v>
      </c>
      <c r="AG18" s="47" t="s">
        <v>123</v>
      </c>
      <c r="AH18" s="47" t="s">
        <v>123</v>
      </c>
      <c r="AI18" s="47" t="s">
        <v>123</v>
      </c>
      <c r="AJ18" s="47" t="s">
        <v>123</v>
      </c>
      <c r="AK18" s="47" t="s">
        <v>123</v>
      </c>
      <c r="AL18" s="47" t="s">
        <v>123</v>
      </c>
      <c r="AM18" s="47" t="s">
        <v>123</v>
      </c>
      <c r="AN18" s="47" t="s">
        <v>123</v>
      </c>
      <c r="AO18" s="47" t="s">
        <v>123</v>
      </c>
      <c r="AP18" s="47" t="s">
        <v>123</v>
      </c>
      <c r="AQ18" s="47" t="s">
        <v>123</v>
      </c>
      <c r="AR18" s="47" t="s">
        <v>123</v>
      </c>
      <c r="AS18" s="47" t="s">
        <v>123</v>
      </c>
      <c r="AT18" s="47" t="s">
        <v>123</v>
      </c>
      <c r="AU18" s="47" t="s">
        <v>123</v>
      </c>
      <c r="AV18" s="47" t="s">
        <v>123</v>
      </c>
      <c r="AW18" s="47" t="s">
        <v>123</v>
      </c>
      <c r="AX18" s="47" t="s">
        <v>123</v>
      </c>
      <c r="AY18" s="47" t="s">
        <v>123</v>
      </c>
      <c r="AZ18" s="47" t="s">
        <v>123</v>
      </c>
      <c r="BA18" s="47" t="s">
        <v>123</v>
      </c>
      <c r="BB18" s="47" t="s">
        <v>123</v>
      </c>
      <c r="BC18" s="47" t="s">
        <v>123</v>
      </c>
      <c r="BD18" s="47" t="s">
        <v>123</v>
      </c>
      <c r="BE18" s="47" t="s">
        <v>123</v>
      </c>
      <c r="BF18" s="47" t="s">
        <v>123</v>
      </c>
      <c r="BG18" s="47" t="s">
        <v>123</v>
      </c>
      <c r="BH18" s="47" t="s">
        <v>123</v>
      </c>
      <c r="BI18" s="47" t="s">
        <v>123</v>
      </c>
      <c r="BJ18" s="47" t="s">
        <v>123</v>
      </c>
      <c r="BK18" s="47" t="s">
        <v>123</v>
      </c>
      <c r="BL18" s="47" t="s">
        <v>123</v>
      </c>
      <c r="BM18" s="47" t="s">
        <v>123</v>
      </c>
      <c r="BN18" s="47" t="s">
        <v>123</v>
      </c>
      <c r="BO18" s="47" t="s">
        <v>123</v>
      </c>
      <c r="BP18" s="47" t="s">
        <v>123</v>
      </c>
      <c r="BQ18" s="47" t="s">
        <v>123</v>
      </c>
      <c r="BR18" s="47" t="s">
        <v>123</v>
      </c>
      <c r="BS18" s="47" t="s">
        <v>123</v>
      </c>
      <c r="BT18" s="47" t="s">
        <v>123</v>
      </c>
      <c r="BU18" s="47" t="s">
        <v>123</v>
      </c>
      <c r="BV18" s="47" t="s">
        <v>123</v>
      </c>
      <c r="BW18" s="47" t="s">
        <v>123</v>
      </c>
      <c r="BX18" s="47" t="s">
        <v>123</v>
      </c>
      <c r="BY18" s="47" t="s">
        <v>123</v>
      </c>
      <c r="BZ18" s="47" t="s">
        <v>123</v>
      </c>
      <c r="CA18" s="47" t="s">
        <v>123</v>
      </c>
      <c r="CB18" s="47" t="s">
        <v>123</v>
      </c>
      <c r="CC18" s="47" t="s">
        <v>123</v>
      </c>
      <c r="CD18" s="47" t="s">
        <v>123</v>
      </c>
      <c r="CE18" s="47" t="s">
        <v>123</v>
      </c>
      <c r="CF18" s="47" t="s">
        <v>123</v>
      </c>
      <c r="CG18" s="47" t="s">
        <v>123</v>
      </c>
      <c r="CH18" s="47" t="s">
        <v>123</v>
      </c>
      <c r="CI18" s="47" t="s">
        <v>123</v>
      </c>
      <c r="CJ18" s="47" t="s">
        <v>123</v>
      </c>
      <c r="CK18" s="47" t="s">
        <v>123</v>
      </c>
      <c r="CL18" s="47" t="s">
        <v>123</v>
      </c>
      <c r="CM18" s="47" t="s">
        <v>123</v>
      </c>
      <c r="CN18" s="47" t="s">
        <v>123</v>
      </c>
      <c r="CO18" s="47" t="s">
        <v>123</v>
      </c>
      <c r="CP18" s="47" t="s">
        <v>123</v>
      </c>
      <c r="CQ18" s="47" t="s">
        <v>123</v>
      </c>
      <c r="CR18" s="47" t="s">
        <v>123</v>
      </c>
      <c r="CS18" s="47" t="s">
        <v>123</v>
      </c>
      <c r="CT18" s="47" t="s">
        <v>123</v>
      </c>
      <c r="CU18" s="47" t="s">
        <v>123</v>
      </c>
      <c r="CV18" s="47" t="s">
        <v>123</v>
      </c>
      <c r="CW18" s="47" t="s">
        <v>123</v>
      </c>
      <c r="CX18" s="47" t="s">
        <v>123</v>
      </c>
      <c r="CY18" s="47" t="s">
        <v>123</v>
      </c>
      <c r="CZ18" s="47" t="s">
        <v>123</v>
      </c>
      <c r="DA18" s="47" t="s">
        <v>123</v>
      </c>
      <c r="DB18" s="47" t="s">
        <v>123</v>
      </c>
      <c r="DC18" s="47" t="s">
        <v>123</v>
      </c>
      <c r="DD18" s="47" t="s">
        <v>123</v>
      </c>
      <c r="DE18" s="47" t="s">
        <v>123</v>
      </c>
      <c r="DF18" s="47" t="s">
        <v>123</v>
      </c>
      <c r="DG18" s="47" t="s">
        <v>123</v>
      </c>
      <c r="DH18" s="47" t="s">
        <v>123</v>
      </c>
      <c r="DI18" s="47" t="s">
        <v>123</v>
      </c>
      <c r="DJ18" s="47" t="s">
        <v>123</v>
      </c>
      <c r="DK18" s="47" t="s">
        <v>123</v>
      </c>
      <c r="DL18" s="47" t="s">
        <v>123</v>
      </c>
      <c r="DM18" s="47" t="s">
        <v>123</v>
      </c>
      <c r="DN18" s="47" t="s">
        <v>123</v>
      </c>
      <c r="DO18" s="47" t="s">
        <v>123</v>
      </c>
      <c r="DP18" s="47" t="s">
        <v>123</v>
      </c>
      <c r="DQ18" s="47" t="s">
        <v>123</v>
      </c>
      <c r="DR18" s="47" t="s">
        <v>123</v>
      </c>
      <c r="DS18" s="47" t="s">
        <v>123</v>
      </c>
      <c r="DT18" s="47" t="s">
        <v>123</v>
      </c>
      <c r="DU18" s="47" t="s">
        <v>123</v>
      </c>
      <c r="DV18" s="47" t="s">
        <v>123</v>
      </c>
      <c r="DW18" s="47" t="s">
        <v>123</v>
      </c>
      <c r="DX18" s="47" t="s">
        <v>123</v>
      </c>
      <c r="DY18" s="47" t="s">
        <v>123</v>
      </c>
      <c r="DZ18" s="47" t="s">
        <v>123</v>
      </c>
      <c r="EA18" s="47" t="s">
        <v>123</v>
      </c>
      <c r="EB18" s="47" t="s">
        <v>123</v>
      </c>
      <c r="EC18" s="47" t="s">
        <v>123</v>
      </c>
      <c r="ED18" s="47" t="s">
        <v>123</v>
      </c>
      <c r="EE18" s="47" t="s">
        <v>123</v>
      </c>
      <c r="EF18" s="47" t="s">
        <v>123</v>
      </c>
      <c r="EG18" s="47" t="s">
        <v>123</v>
      </c>
      <c r="EH18" s="47" t="s">
        <v>123</v>
      </c>
      <c r="EI18" s="47" t="s">
        <v>123</v>
      </c>
      <c r="EJ18" s="47" t="s">
        <v>123</v>
      </c>
      <c r="EK18" s="47" t="s">
        <v>123</v>
      </c>
      <c r="EL18" s="47" t="s">
        <v>123</v>
      </c>
      <c r="EM18" s="47" t="s">
        <v>123</v>
      </c>
      <c r="EN18" s="47" t="s">
        <v>123</v>
      </c>
      <c r="EO18" s="47" t="s">
        <v>123</v>
      </c>
      <c r="EP18" s="47" t="s">
        <v>123</v>
      </c>
      <c r="EQ18" s="47" t="s">
        <v>123</v>
      </c>
      <c r="ER18" s="47" t="s">
        <v>123</v>
      </c>
      <c r="ES18" s="47" t="s">
        <v>123</v>
      </c>
      <c r="ET18" s="47" t="s">
        <v>123</v>
      </c>
      <c r="EU18" s="47" t="s">
        <v>123</v>
      </c>
      <c r="EV18" s="47" t="s">
        <v>123</v>
      </c>
      <c r="EW18" s="47" t="s">
        <v>123</v>
      </c>
      <c r="EX18" s="47" t="s">
        <v>123</v>
      </c>
      <c r="EY18" s="47" t="s">
        <v>123</v>
      </c>
      <c r="EZ18" s="47" t="s">
        <v>123</v>
      </c>
      <c r="FA18" s="47" t="s">
        <v>123</v>
      </c>
      <c r="FB18" s="47" t="s">
        <v>123</v>
      </c>
      <c r="FC18" s="47" t="s">
        <v>123</v>
      </c>
      <c r="FD18" s="47" t="s">
        <v>123</v>
      </c>
      <c r="FE18" s="47" t="s">
        <v>123</v>
      </c>
      <c r="FF18" s="47" t="s">
        <v>123</v>
      </c>
      <c r="FG18" s="47" t="s">
        <v>123</v>
      </c>
      <c r="FH18" s="47" t="s">
        <v>123</v>
      </c>
      <c r="FI18" s="47" t="s">
        <v>123</v>
      </c>
      <c r="FJ18" s="47" t="s">
        <v>123</v>
      </c>
      <c r="FK18" s="47" t="s">
        <v>123</v>
      </c>
      <c r="FL18" s="47" t="s">
        <v>123</v>
      </c>
      <c r="FM18" s="47" t="s">
        <v>123</v>
      </c>
      <c r="FN18" s="47" t="s">
        <v>123</v>
      </c>
      <c r="FO18" s="47" t="s">
        <v>123</v>
      </c>
      <c r="FP18" s="47" t="s">
        <v>123</v>
      </c>
      <c r="FQ18" s="47" t="s">
        <v>123</v>
      </c>
      <c r="FR18" s="47" t="s">
        <v>123</v>
      </c>
      <c r="FS18" s="47" t="s">
        <v>123</v>
      </c>
      <c r="FT18" s="47" t="s">
        <v>123</v>
      </c>
      <c r="FU18" s="47" t="s">
        <v>123</v>
      </c>
      <c r="FV18" s="47" t="s">
        <v>123</v>
      </c>
      <c r="FW18" s="47" t="s">
        <v>123</v>
      </c>
      <c r="FX18" s="47" t="s">
        <v>123</v>
      </c>
      <c r="FY18" s="47" t="s">
        <v>123</v>
      </c>
      <c r="FZ18" s="47" t="s">
        <v>123</v>
      </c>
      <c r="GA18" s="47" t="s">
        <v>123</v>
      </c>
      <c r="GB18" s="47" t="s">
        <v>123</v>
      </c>
      <c r="GC18" s="47" t="s">
        <v>123</v>
      </c>
      <c r="GD18" s="47" t="s">
        <v>123</v>
      </c>
      <c r="GE18" s="47" t="s">
        <v>123</v>
      </c>
      <c r="GF18" s="47" t="s">
        <v>123</v>
      </c>
      <c r="GG18" s="47" t="s">
        <v>123</v>
      </c>
      <c r="GH18" s="47" t="s">
        <v>123</v>
      </c>
      <c r="GI18" s="47" t="s">
        <v>123</v>
      </c>
      <c r="GJ18" s="47" t="s">
        <v>123</v>
      </c>
      <c r="GK18" s="47" t="s">
        <v>123</v>
      </c>
      <c r="GL18" s="47" t="s">
        <v>123</v>
      </c>
      <c r="GM18" s="47" t="s">
        <v>123</v>
      </c>
      <c r="GN18" s="47" t="s">
        <v>123</v>
      </c>
      <c r="GO18" s="47" t="s">
        <v>123</v>
      </c>
      <c r="GP18" s="47" t="s">
        <v>123</v>
      </c>
      <c r="GQ18" s="47" t="s">
        <v>123</v>
      </c>
      <c r="GR18" s="47" t="s">
        <v>123</v>
      </c>
      <c r="GS18" s="47" t="s">
        <v>123</v>
      </c>
      <c r="GT18" s="47" t="s">
        <v>123</v>
      </c>
      <c r="GU18" s="47" t="s">
        <v>123</v>
      </c>
      <c r="GV18" s="47" t="s">
        <v>123</v>
      </c>
      <c r="GW18" s="47" t="s">
        <v>123</v>
      </c>
      <c r="GX18" s="47" t="s">
        <v>123</v>
      </c>
      <c r="GY18" s="47" t="s">
        <v>123</v>
      </c>
      <c r="GZ18" s="47" t="s">
        <v>123</v>
      </c>
      <c r="HA18" s="47" t="s">
        <v>123</v>
      </c>
      <c r="HB18" s="47" t="s">
        <v>123</v>
      </c>
      <c r="HC18" s="47" t="s">
        <v>123</v>
      </c>
      <c r="HD18" s="47" t="s">
        <v>123</v>
      </c>
      <c r="HE18" s="47" t="s">
        <v>123</v>
      </c>
      <c r="HF18" s="47" t="s">
        <v>123</v>
      </c>
      <c r="HG18" s="47" t="s">
        <v>123</v>
      </c>
      <c r="HH18" s="47" t="s">
        <v>123</v>
      </c>
      <c r="HI18" s="47" t="s">
        <v>123</v>
      </c>
      <c r="HJ18" s="47" t="s">
        <v>123</v>
      </c>
      <c r="HK18" s="47" t="s">
        <v>123</v>
      </c>
      <c r="HL18" s="47" t="s">
        <v>123</v>
      </c>
      <c r="HM18" s="47" t="s">
        <v>123</v>
      </c>
      <c r="HN18" s="47" t="s">
        <v>123</v>
      </c>
      <c r="HO18" s="47" t="s">
        <v>123</v>
      </c>
      <c r="HP18" s="47" t="s">
        <v>123</v>
      </c>
      <c r="HQ18" s="47" t="s">
        <v>123</v>
      </c>
      <c r="HR18" s="47" t="s">
        <v>123</v>
      </c>
      <c r="HS18" s="47" t="s">
        <v>123</v>
      </c>
      <c r="HT18" s="47" t="s">
        <v>123</v>
      </c>
      <c r="HU18" s="47" t="s">
        <v>123</v>
      </c>
      <c r="HV18" s="47" t="s">
        <v>123</v>
      </c>
      <c r="HW18" s="47" t="s">
        <v>123</v>
      </c>
      <c r="HX18" s="47" t="s">
        <v>123</v>
      </c>
      <c r="HY18" s="47" t="s">
        <v>123</v>
      </c>
      <c r="HZ18" s="47" t="s">
        <v>123</v>
      </c>
      <c r="IA18" s="47" t="s">
        <v>123</v>
      </c>
      <c r="IB18" s="47" t="s">
        <v>123</v>
      </c>
      <c r="IC18" s="47" t="s">
        <v>123</v>
      </c>
      <c r="ID18" s="47" t="s">
        <v>123</v>
      </c>
      <c r="IE18" s="47" t="s">
        <v>123</v>
      </c>
      <c r="IF18" s="47" t="s">
        <v>123</v>
      </c>
      <c r="IG18" s="47" t="s">
        <v>123</v>
      </c>
      <c r="IH18" s="47" t="s">
        <v>123</v>
      </c>
      <c r="II18" s="47" t="s">
        <v>123</v>
      </c>
      <c r="IJ18" s="47" t="s">
        <v>123</v>
      </c>
      <c r="IK18" s="47" t="s">
        <v>123</v>
      </c>
      <c r="IL18" s="47" t="s">
        <v>123</v>
      </c>
      <c r="IM18" s="47" t="s">
        <v>123</v>
      </c>
      <c r="IN18" s="47" t="s">
        <v>123</v>
      </c>
      <c r="IO18" s="47" t="s">
        <v>123</v>
      </c>
      <c r="IP18" s="47" t="s">
        <v>123</v>
      </c>
      <c r="IQ18" s="47" t="s">
        <v>123</v>
      </c>
      <c r="IR18" s="47" t="s">
        <v>123</v>
      </c>
      <c r="IS18" s="47" t="s">
        <v>123</v>
      </c>
      <c r="IT18" s="47" t="s">
        <v>123</v>
      </c>
      <c r="IU18" s="47" t="s">
        <v>123</v>
      </c>
      <c r="IV18" s="47" t="s">
        <v>123</v>
      </c>
      <c r="IW18" s="47" t="s">
        <v>123</v>
      </c>
      <c r="IX18" s="47" t="s">
        <v>123</v>
      </c>
      <c r="IY18" s="47" t="s">
        <v>123</v>
      </c>
      <c r="IZ18" s="47" t="s">
        <v>123</v>
      </c>
      <c r="JA18" s="47" t="s">
        <v>123</v>
      </c>
      <c r="JB18" s="47" t="s">
        <v>123</v>
      </c>
      <c r="JC18" s="47" t="s">
        <v>123</v>
      </c>
      <c r="JD18" s="47" t="s">
        <v>123</v>
      </c>
      <c r="JE18" s="47" t="s">
        <v>123</v>
      </c>
      <c r="JF18" s="47" t="s">
        <v>123</v>
      </c>
      <c r="JG18" s="47" t="s">
        <v>123</v>
      </c>
      <c r="JH18" s="47" t="s">
        <v>123</v>
      </c>
      <c r="JI18" s="47" t="s">
        <v>123</v>
      </c>
      <c r="JJ18" s="47" t="s">
        <v>123</v>
      </c>
      <c r="JK18" s="47" t="s">
        <v>123</v>
      </c>
      <c r="JL18" s="47" t="s">
        <v>123</v>
      </c>
      <c r="JM18" s="47" t="s">
        <v>123</v>
      </c>
      <c r="JN18" s="47" t="s">
        <v>123</v>
      </c>
      <c r="JO18" s="47" t="s">
        <v>123</v>
      </c>
      <c r="JP18" s="47" t="s">
        <v>123</v>
      </c>
    </row>
    <row r="19" spans="1:276" ht="15.75">
      <c r="A19" s="53"/>
      <c r="B19" s="70" t="s">
        <v>121</v>
      </c>
      <c r="C19" s="71"/>
      <c r="D19" s="71"/>
      <c r="E19" s="71"/>
      <c r="F19" s="71"/>
      <c r="G19" s="72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  <c r="DE19" s="47"/>
      <c r="DF19" s="47"/>
      <c r="DG19" s="47"/>
      <c r="DH19" s="47"/>
      <c r="DI19" s="47"/>
      <c r="DJ19" s="47"/>
      <c r="DK19" s="47"/>
      <c r="DL19" s="47"/>
      <c r="DM19" s="47"/>
      <c r="DN19" s="47"/>
      <c r="DO19" s="47"/>
      <c r="DP19" s="47"/>
      <c r="DQ19" s="47"/>
      <c r="DR19" s="47"/>
      <c r="DS19" s="47"/>
      <c r="DT19" s="47"/>
      <c r="DU19" s="47"/>
      <c r="DV19" s="47"/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  <c r="IW19" s="47"/>
      <c r="IX19" s="47"/>
      <c r="IY19" s="47"/>
      <c r="IZ19" s="47"/>
      <c r="JA19" s="47"/>
      <c r="JB19" s="47"/>
      <c r="JC19" s="47"/>
      <c r="JD19" s="47"/>
      <c r="JE19" s="47"/>
      <c r="JF19" s="47"/>
      <c r="JG19" s="47"/>
      <c r="JH19" s="47"/>
      <c r="JI19" s="47"/>
      <c r="JJ19" s="47"/>
      <c r="JK19" s="47"/>
      <c r="JL19" s="47"/>
      <c r="JM19" s="47"/>
      <c r="JN19" s="47"/>
      <c r="JO19" s="47"/>
      <c r="JP19" s="47"/>
    </row>
    <row r="20" spans="1:276" ht="15.75">
      <c r="A20" s="37" t="str">
        <f t="shared" ref="A20:A25" si="5">A11</f>
        <v>Cr</v>
      </c>
      <c r="B20" s="38">
        <f>'分析用质控图-初始阶段'!B56</f>
        <v>5.0927145212498903</v>
      </c>
      <c r="C20" s="38">
        <f>'分析用质控图-初始阶段'!C56</f>
        <v>96.043177777777785</v>
      </c>
      <c r="D20" s="38">
        <f>'分析用质控图-初始阶段'!D56</f>
        <v>111.32132134152745</v>
      </c>
      <c r="E20" s="38">
        <f>'分析用质控图-初始阶段'!E56</f>
        <v>106.22860682027756</v>
      </c>
      <c r="F20" s="38">
        <f>'分析用质控图-初始阶段'!F56</f>
        <v>85.857748735278008</v>
      </c>
      <c r="G20" s="38">
        <f>'分析用质控图-初始阶段'!G56</f>
        <v>80.76503421402812</v>
      </c>
      <c r="H20" s="40">
        <f t="shared" ref="H20:K25" si="6">H11*100/$B$3</f>
        <v>99.989000000000004</v>
      </c>
      <c r="I20" s="40">
        <f t="shared" si="6"/>
        <v>101.78200000000001</v>
      </c>
      <c r="J20" s="40">
        <f t="shared" si="6"/>
        <v>106.16800000000001</v>
      </c>
      <c r="K20" s="40">
        <f t="shared" si="6"/>
        <v>103.08400000000002</v>
      </c>
      <c r="L20" s="40">
        <f t="shared" ref="L20:BW20" si="7">L11*100/$B$3</f>
        <v>107.80499999999999</v>
      </c>
      <c r="M20" s="40">
        <f t="shared" si="7"/>
        <v>111.53530000000001</v>
      </c>
      <c r="N20" s="40">
        <f t="shared" si="7"/>
        <v>100.61</v>
      </c>
      <c r="O20" s="40">
        <f t="shared" si="7"/>
        <v>108.018</v>
      </c>
      <c r="P20" s="40">
        <f t="shared" si="7"/>
        <v>99.052000000000007</v>
      </c>
      <c r="Q20" s="40">
        <f t="shared" si="7"/>
        <v>99.601000000000013</v>
      </c>
      <c r="R20" s="40">
        <f t="shared" si="7"/>
        <v>95.690000000000012</v>
      </c>
      <c r="S20" s="40">
        <f t="shared" si="7"/>
        <v>99.25800000000001</v>
      </c>
      <c r="T20" s="40">
        <f t="shared" si="7"/>
        <v>93.980999999999995</v>
      </c>
      <c r="U20" s="40">
        <f t="shared" si="7"/>
        <v>99.678000000000011</v>
      </c>
      <c r="V20" s="40">
        <f t="shared" si="7"/>
        <v>101.20699999999999</v>
      </c>
      <c r="W20" s="40">
        <f t="shared" si="7"/>
        <v>100.33500000000001</v>
      </c>
      <c r="X20" s="40">
        <f t="shared" si="7"/>
        <v>100.78400000000001</v>
      </c>
      <c r="Y20" s="40">
        <f t="shared" si="7"/>
        <v>102.86300000000001</v>
      </c>
      <c r="Z20" s="40">
        <f t="shared" si="7"/>
        <v>103.696</v>
      </c>
      <c r="AA20" s="40">
        <f t="shared" si="7"/>
        <v>98.561999999999983</v>
      </c>
      <c r="AB20" s="40">
        <f t="shared" si="7"/>
        <v>93.600999999999985</v>
      </c>
      <c r="AC20" s="40">
        <f t="shared" si="7"/>
        <v>97.87</v>
      </c>
      <c r="AD20" s="40">
        <f t="shared" si="7"/>
        <v>101.49800000000002</v>
      </c>
      <c r="AE20" s="40">
        <f t="shared" si="7"/>
        <v>92.046999999999997</v>
      </c>
      <c r="AF20" s="40">
        <f t="shared" si="7"/>
        <v>100.21900000000001</v>
      </c>
      <c r="AG20" s="40">
        <f t="shared" si="7"/>
        <v>89.908000000000001</v>
      </c>
      <c r="AH20" s="40">
        <f t="shared" si="7"/>
        <v>92.622</v>
      </c>
      <c r="AI20" s="40">
        <f t="shared" si="7"/>
        <v>95.187000000000012</v>
      </c>
      <c r="AJ20" s="40">
        <f t="shared" si="7"/>
        <v>94.201999999999998</v>
      </c>
      <c r="AK20" s="40">
        <f t="shared" si="7"/>
        <v>101.19</v>
      </c>
      <c r="AL20" s="40">
        <f t="shared" si="7"/>
        <v>99.650999999999996</v>
      </c>
      <c r="AM20" s="40">
        <f t="shared" si="7"/>
        <v>91.592000000000013</v>
      </c>
      <c r="AN20" s="40">
        <f t="shared" si="7"/>
        <v>93.588999999999999</v>
      </c>
      <c r="AO20" s="40">
        <f t="shared" si="7"/>
        <v>87.05</v>
      </c>
      <c r="AP20" s="40">
        <f t="shared" si="7"/>
        <v>91.188999999999993</v>
      </c>
      <c r="AQ20" s="40">
        <f t="shared" si="7"/>
        <v>92.013000000000005</v>
      </c>
      <c r="AR20" s="40">
        <f t="shared" si="7"/>
        <v>91.418999999999997</v>
      </c>
      <c r="AS20" s="40">
        <f t="shared" si="7"/>
        <v>94.039999999999992</v>
      </c>
      <c r="AT20" s="40">
        <f t="shared" si="7"/>
        <v>97.078000000000003</v>
      </c>
      <c r="AU20" s="40">
        <f t="shared" si="7"/>
        <v>93.474999999999994</v>
      </c>
      <c r="AV20" s="40">
        <f t="shared" si="7"/>
        <v>104.955</v>
      </c>
      <c r="AW20" s="40">
        <f t="shared" si="7"/>
        <v>91.882000000000005</v>
      </c>
      <c r="AX20" s="40">
        <f t="shared" si="7"/>
        <v>96.493000000000009</v>
      </c>
      <c r="AY20" s="40">
        <f t="shared" si="7"/>
        <v>104.21600000000001</v>
      </c>
      <c r="AZ20" s="40">
        <f t="shared" si="7"/>
        <v>104.39299999999999</v>
      </c>
      <c r="BA20" s="40">
        <f t="shared" si="7"/>
        <v>88.6</v>
      </c>
      <c r="BB20" s="40">
        <f t="shared" si="7"/>
        <v>97.161000000000016</v>
      </c>
      <c r="BC20" s="40">
        <f t="shared" si="7"/>
        <v>93.737999999999985</v>
      </c>
      <c r="BD20" s="40">
        <f t="shared" si="7"/>
        <v>101.92999999999999</v>
      </c>
      <c r="BE20" s="40">
        <f t="shared" si="7"/>
        <v>90.131999999999991</v>
      </c>
      <c r="BF20" s="40">
        <f t="shared" si="7"/>
        <v>90.984999999999985</v>
      </c>
      <c r="BG20" s="40">
        <f t="shared" si="7"/>
        <v>93.699999999999989</v>
      </c>
      <c r="BH20" s="40">
        <f t="shared" si="7"/>
        <v>90.443999999999988</v>
      </c>
      <c r="BI20" s="40">
        <f t="shared" si="7"/>
        <v>86.902000000000015</v>
      </c>
      <c r="BJ20" s="40">
        <f t="shared" si="7"/>
        <v>94.765000000000001</v>
      </c>
      <c r="BK20" s="40">
        <f t="shared" si="7"/>
        <v>96.908999999999992</v>
      </c>
      <c r="BL20" s="40">
        <f t="shared" si="7"/>
        <v>92.367000000000004</v>
      </c>
      <c r="BM20" s="40">
        <f t="shared" si="7"/>
        <v>85.671000000000006</v>
      </c>
      <c r="BN20" s="40">
        <f t="shared" si="7"/>
        <v>92.956000000000003</v>
      </c>
      <c r="BO20" s="40">
        <f t="shared" si="7"/>
        <v>90.335999999999999</v>
      </c>
      <c r="BP20" s="40">
        <f t="shared" si="7"/>
        <v>101.363</v>
      </c>
      <c r="BQ20" s="40">
        <f t="shared" si="7"/>
        <v>91.813000000000002</v>
      </c>
      <c r="BR20" s="40">
        <f t="shared" si="7"/>
        <v>104.62</v>
      </c>
      <c r="BS20" s="40">
        <f t="shared" si="7"/>
        <v>93.03</v>
      </c>
      <c r="BT20" s="40">
        <f t="shared" si="7"/>
        <v>90.765000000000001</v>
      </c>
      <c r="BU20" s="40">
        <f t="shared" si="7"/>
        <v>94.534999999999997</v>
      </c>
      <c r="BV20" s="40">
        <f t="shared" si="7"/>
        <v>91.861999999999995</v>
      </c>
      <c r="BW20" s="40">
        <f t="shared" si="7"/>
        <v>93.902000000000001</v>
      </c>
      <c r="BX20" s="40">
        <f t="shared" ref="BX20:EI20" si="8">BX11*100/$B$3</f>
        <v>89.551000000000002</v>
      </c>
      <c r="BY20" s="40">
        <f t="shared" si="8"/>
        <v>104.33400000000002</v>
      </c>
      <c r="BZ20" s="40">
        <f t="shared" si="8"/>
        <v>83.914000000000016</v>
      </c>
      <c r="CA20" s="40">
        <f t="shared" si="8"/>
        <v>85.967999999999989</v>
      </c>
      <c r="CB20" s="40">
        <f t="shared" si="8"/>
        <v>85.268000000000001</v>
      </c>
      <c r="CC20" s="40">
        <f t="shared" si="8"/>
        <v>87.432999999999993</v>
      </c>
      <c r="CD20" s="40">
        <f t="shared" si="8"/>
        <v>97.304999999999993</v>
      </c>
      <c r="CE20" s="40">
        <f t="shared" si="8"/>
        <v>86.813999999999993</v>
      </c>
      <c r="CF20" s="40">
        <f t="shared" si="8"/>
        <v>82.991</v>
      </c>
      <c r="CG20" s="40">
        <f t="shared" si="8"/>
        <v>87.673000000000002</v>
      </c>
      <c r="CH20" s="40">
        <f t="shared" si="8"/>
        <v>73.301999999999992</v>
      </c>
      <c r="CI20" s="40">
        <f t="shared" si="8"/>
        <v>99.849000000000004</v>
      </c>
      <c r="CJ20" s="40">
        <f t="shared" si="8"/>
        <v>116.31800000000001</v>
      </c>
      <c r="CK20" s="40">
        <f t="shared" si="8"/>
        <v>97.102999999999994</v>
      </c>
      <c r="CL20" s="40">
        <f t="shared" si="8"/>
        <v>107.26599999999999</v>
      </c>
      <c r="CM20" s="40">
        <f t="shared" si="8"/>
        <v>116.29300000000001</v>
      </c>
      <c r="CN20" s="40">
        <f t="shared" si="8"/>
        <v>95.554000000000002</v>
      </c>
      <c r="CO20" s="40">
        <f t="shared" si="8"/>
        <v>95.904000000000011</v>
      </c>
      <c r="CP20" s="40">
        <f t="shared" si="8"/>
        <v>122.11600000000001</v>
      </c>
      <c r="CQ20" s="40">
        <f t="shared" si="8"/>
        <v>83.681999999999988</v>
      </c>
      <c r="CR20" s="40">
        <f t="shared" si="8"/>
        <v>91.819000000000003</v>
      </c>
      <c r="CS20" s="40">
        <f t="shared" si="8"/>
        <v>95.001999999999995</v>
      </c>
      <c r="CT20" s="40">
        <f t="shared" si="8"/>
        <v>107.369</v>
      </c>
      <c r="CU20" s="40">
        <f t="shared" si="8"/>
        <v>101.697</v>
      </c>
      <c r="CV20" s="40">
        <f t="shared" si="8"/>
        <v>93.859999999999985</v>
      </c>
      <c r="CW20" s="40">
        <f t="shared" si="8"/>
        <v>96.417999999999992</v>
      </c>
      <c r="CX20" s="40">
        <f t="shared" si="8"/>
        <v>0</v>
      </c>
      <c r="CY20" s="40">
        <f t="shared" si="8"/>
        <v>0</v>
      </c>
      <c r="CZ20" s="40">
        <f t="shared" si="8"/>
        <v>0</v>
      </c>
      <c r="DA20" s="40">
        <f t="shared" si="8"/>
        <v>0</v>
      </c>
      <c r="DB20" s="40">
        <f t="shared" si="8"/>
        <v>0</v>
      </c>
      <c r="DC20" s="40">
        <f t="shared" si="8"/>
        <v>0</v>
      </c>
      <c r="DD20" s="40">
        <f t="shared" si="8"/>
        <v>0</v>
      </c>
      <c r="DE20" s="40">
        <f t="shared" si="8"/>
        <v>0</v>
      </c>
      <c r="DF20" s="40">
        <f t="shared" si="8"/>
        <v>0</v>
      </c>
      <c r="DG20" s="40">
        <f t="shared" si="8"/>
        <v>0</v>
      </c>
      <c r="DH20" s="40">
        <f t="shared" si="8"/>
        <v>0</v>
      </c>
      <c r="DI20" s="40">
        <f t="shared" si="8"/>
        <v>0</v>
      </c>
      <c r="DJ20" s="40">
        <f t="shared" si="8"/>
        <v>0</v>
      </c>
      <c r="DK20" s="40">
        <f t="shared" si="8"/>
        <v>0</v>
      </c>
      <c r="DL20" s="40">
        <f t="shared" si="8"/>
        <v>0</v>
      </c>
      <c r="DM20" s="40">
        <f t="shared" si="8"/>
        <v>0</v>
      </c>
      <c r="DN20" s="40">
        <f t="shared" si="8"/>
        <v>0</v>
      </c>
      <c r="DO20" s="40">
        <f t="shared" si="8"/>
        <v>0</v>
      </c>
      <c r="DP20" s="40">
        <f t="shared" si="8"/>
        <v>0</v>
      </c>
      <c r="DQ20" s="40">
        <f t="shared" si="8"/>
        <v>0</v>
      </c>
      <c r="DR20" s="40">
        <f t="shared" si="8"/>
        <v>0</v>
      </c>
      <c r="DS20" s="40">
        <f t="shared" si="8"/>
        <v>0</v>
      </c>
      <c r="DT20" s="40">
        <f t="shared" si="8"/>
        <v>0</v>
      </c>
      <c r="DU20" s="40">
        <f t="shared" si="8"/>
        <v>0</v>
      </c>
      <c r="DV20" s="40">
        <f t="shared" si="8"/>
        <v>0</v>
      </c>
      <c r="DW20" s="40">
        <f t="shared" si="8"/>
        <v>0</v>
      </c>
      <c r="DX20" s="40">
        <f t="shared" si="8"/>
        <v>0</v>
      </c>
      <c r="DY20" s="40">
        <f t="shared" si="8"/>
        <v>0</v>
      </c>
      <c r="DZ20" s="40">
        <f t="shared" si="8"/>
        <v>0</v>
      </c>
      <c r="EA20" s="40">
        <f t="shared" si="8"/>
        <v>0</v>
      </c>
      <c r="EB20" s="40">
        <f t="shared" si="8"/>
        <v>0</v>
      </c>
      <c r="EC20" s="40">
        <f t="shared" si="8"/>
        <v>0</v>
      </c>
      <c r="ED20" s="40">
        <f t="shared" si="8"/>
        <v>0</v>
      </c>
      <c r="EE20" s="40">
        <f t="shared" si="8"/>
        <v>0</v>
      </c>
      <c r="EF20" s="40">
        <f t="shared" si="8"/>
        <v>0</v>
      </c>
      <c r="EG20" s="40">
        <f t="shared" si="8"/>
        <v>0</v>
      </c>
      <c r="EH20" s="40">
        <f t="shared" si="8"/>
        <v>0</v>
      </c>
      <c r="EI20" s="40">
        <f t="shared" si="8"/>
        <v>0</v>
      </c>
      <c r="EJ20" s="40">
        <f t="shared" ref="EJ20:GU20" si="9">EJ11*100/$B$3</f>
        <v>0</v>
      </c>
      <c r="EK20" s="40">
        <f t="shared" si="9"/>
        <v>0</v>
      </c>
      <c r="EL20" s="40">
        <f t="shared" si="9"/>
        <v>0</v>
      </c>
      <c r="EM20" s="40">
        <f t="shared" si="9"/>
        <v>0</v>
      </c>
      <c r="EN20" s="40">
        <f t="shared" si="9"/>
        <v>0</v>
      </c>
      <c r="EO20" s="40">
        <f t="shared" si="9"/>
        <v>0</v>
      </c>
      <c r="EP20" s="40">
        <f t="shared" si="9"/>
        <v>0</v>
      </c>
      <c r="EQ20" s="40">
        <f t="shared" si="9"/>
        <v>0</v>
      </c>
      <c r="ER20" s="40">
        <f t="shared" si="9"/>
        <v>0</v>
      </c>
      <c r="ES20" s="40">
        <f t="shared" si="9"/>
        <v>0</v>
      </c>
      <c r="ET20" s="40">
        <f t="shared" si="9"/>
        <v>0</v>
      </c>
      <c r="EU20" s="40">
        <f t="shared" si="9"/>
        <v>0</v>
      </c>
      <c r="EV20" s="40">
        <f t="shared" si="9"/>
        <v>0</v>
      </c>
      <c r="EW20" s="40">
        <f t="shared" si="9"/>
        <v>0</v>
      </c>
      <c r="EX20" s="40">
        <f t="shared" si="9"/>
        <v>0</v>
      </c>
      <c r="EY20" s="40">
        <f t="shared" si="9"/>
        <v>0</v>
      </c>
      <c r="EZ20" s="40">
        <f t="shared" si="9"/>
        <v>0</v>
      </c>
      <c r="FA20" s="40">
        <f t="shared" si="9"/>
        <v>0</v>
      </c>
      <c r="FB20" s="40">
        <f t="shared" si="9"/>
        <v>0</v>
      </c>
      <c r="FC20" s="40">
        <f t="shared" si="9"/>
        <v>0</v>
      </c>
      <c r="FD20" s="40">
        <f t="shared" si="9"/>
        <v>0</v>
      </c>
      <c r="FE20" s="40">
        <f t="shared" si="9"/>
        <v>0</v>
      </c>
      <c r="FF20" s="40">
        <f t="shared" si="9"/>
        <v>0</v>
      </c>
      <c r="FG20" s="40">
        <f t="shared" si="9"/>
        <v>0</v>
      </c>
      <c r="FH20" s="40">
        <f t="shared" si="9"/>
        <v>0</v>
      </c>
      <c r="FI20" s="40">
        <f t="shared" si="9"/>
        <v>0</v>
      </c>
      <c r="FJ20" s="40">
        <f t="shared" si="9"/>
        <v>0</v>
      </c>
      <c r="FK20" s="40">
        <f t="shared" si="9"/>
        <v>0</v>
      </c>
      <c r="FL20" s="40">
        <f t="shared" si="9"/>
        <v>0</v>
      </c>
      <c r="FM20" s="40">
        <f t="shared" si="9"/>
        <v>0</v>
      </c>
      <c r="FN20" s="40">
        <f t="shared" si="9"/>
        <v>0</v>
      </c>
      <c r="FO20" s="40">
        <f t="shared" si="9"/>
        <v>0</v>
      </c>
      <c r="FP20" s="40">
        <f t="shared" si="9"/>
        <v>0</v>
      </c>
      <c r="FQ20" s="40">
        <f t="shared" si="9"/>
        <v>0</v>
      </c>
      <c r="FR20" s="40">
        <f t="shared" si="9"/>
        <v>0</v>
      </c>
      <c r="FS20" s="40">
        <f t="shared" si="9"/>
        <v>0</v>
      </c>
      <c r="FT20" s="40">
        <f t="shared" si="9"/>
        <v>0</v>
      </c>
      <c r="FU20" s="40">
        <f t="shared" si="9"/>
        <v>0</v>
      </c>
      <c r="FV20" s="40">
        <f t="shared" si="9"/>
        <v>0</v>
      </c>
      <c r="FW20" s="40">
        <f t="shared" si="9"/>
        <v>0</v>
      </c>
      <c r="FX20" s="40">
        <f t="shared" si="9"/>
        <v>0</v>
      </c>
      <c r="FY20" s="40">
        <f t="shared" si="9"/>
        <v>0</v>
      </c>
      <c r="FZ20" s="40">
        <f t="shared" si="9"/>
        <v>0</v>
      </c>
      <c r="GA20" s="40">
        <f t="shared" si="9"/>
        <v>0</v>
      </c>
      <c r="GB20" s="40">
        <f t="shared" si="9"/>
        <v>0</v>
      </c>
      <c r="GC20" s="40">
        <f t="shared" si="9"/>
        <v>0</v>
      </c>
      <c r="GD20" s="40">
        <f t="shared" si="9"/>
        <v>0</v>
      </c>
      <c r="GE20" s="40">
        <f t="shared" si="9"/>
        <v>0</v>
      </c>
      <c r="GF20" s="40">
        <f t="shared" si="9"/>
        <v>0</v>
      </c>
      <c r="GG20" s="40">
        <f t="shared" si="9"/>
        <v>0</v>
      </c>
      <c r="GH20" s="40">
        <f t="shared" si="9"/>
        <v>0</v>
      </c>
      <c r="GI20" s="40">
        <f t="shared" si="9"/>
        <v>0</v>
      </c>
      <c r="GJ20" s="40">
        <f t="shared" si="9"/>
        <v>0</v>
      </c>
      <c r="GK20" s="40">
        <f t="shared" si="9"/>
        <v>0</v>
      </c>
      <c r="GL20" s="40">
        <f t="shared" si="9"/>
        <v>0</v>
      </c>
      <c r="GM20" s="40">
        <f t="shared" si="9"/>
        <v>0</v>
      </c>
      <c r="GN20" s="40">
        <f t="shared" si="9"/>
        <v>0</v>
      </c>
      <c r="GO20" s="40">
        <f t="shared" si="9"/>
        <v>0</v>
      </c>
      <c r="GP20" s="40">
        <f t="shared" si="9"/>
        <v>0</v>
      </c>
      <c r="GQ20" s="40">
        <f t="shared" si="9"/>
        <v>0</v>
      </c>
      <c r="GR20" s="40">
        <f t="shared" si="9"/>
        <v>0</v>
      </c>
      <c r="GS20" s="40">
        <f t="shared" si="9"/>
        <v>0</v>
      </c>
      <c r="GT20" s="40">
        <f t="shared" si="9"/>
        <v>0</v>
      </c>
      <c r="GU20" s="40">
        <f t="shared" si="9"/>
        <v>0</v>
      </c>
      <c r="GV20" s="40">
        <f t="shared" ref="GV20:JG20" si="10">GV11*100/$B$3</f>
        <v>0</v>
      </c>
      <c r="GW20" s="40">
        <f t="shared" si="10"/>
        <v>0</v>
      </c>
      <c r="GX20" s="40">
        <f t="shared" si="10"/>
        <v>0</v>
      </c>
      <c r="GY20" s="40">
        <f t="shared" si="10"/>
        <v>0</v>
      </c>
      <c r="GZ20" s="40">
        <f t="shared" si="10"/>
        <v>0</v>
      </c>
      <c r="HA20" s="40">
        <f t="shared" si="10"/>
        <v>0</v>
      </c>
      <c r="HB20" s="40">
        <f t="shared" si="10"/>
        <v>0</v>
      </c>
      <c r="HC20" s="40">
        <f t="shared" si="10"/>
        <v>0</v>
      </c>
      <c r="HD20" s="40">
        <f t="shared" si="10"/>
        <v>0</v>
      </c>
      <c r="HE20" s="40">
        <f t="shared" si="10"/>
        <v>0</v>
      </c>
      <c r="HF20" s="40">
        <f t="shared" si="10"/>
        <v>0</v>
      </c>
      <c r="HG20" s="40">
        <f t="shared" si="10"/>
        <v>0</v>
      </c>
      <c r="HH20" s="40">
        <f t="shared" si="10"/>
        <v>0</v>
      </c>
      <c r="HI20" s="40">
        <f t="shared" si="10"/>
        <v>0</v>
      </c>
      <c r="HJ20" s="40">
        <f t="shared" si="10"/>
        <v>0</v>
      </c>
      <c r="HK20" s="40">
        <f t="shared" si="10"/>
        <v>0</v>
      </c>
      <c r="HL20" s="40">
        <f t="shared" si="10"/>
        <v>0</v>
      </c>
      <c r="HM20" s="40">
        <f t="shared" si="10"/>
        <v>0</v>
      </c>
      <c r="HN20" s="40">
        <f t="shared" si="10"/>
        <v>0</v>
      </c>
      <c r="HO20" s="40">
        <f t="shared" si="10"/>
        <v>0</v>
      </c>
      <c r="HP20" s="40">
        <f t="shared" si="10"/>
        <v>0</v>
      </c>
      <c r="HQ20" s="40">
        <f t="shared" si="10"/>
        <v>0</v>
      </c>
      <c r="HR20" s="40">
        <f t="shared" si="10"/>
        <v>0</v>
      </c>
      <c r="HS20" s="40">
        <f t="shared" si="10"/>
        <v>0</v>
      </c>
      <c r="HT20" s="40">
        <f t="shared" si="10"/>
        <v>0</v>
      </c>
      <c r="HU20" s="40">
        <f t="shared" si="10"/>
        <v>0</v>
      </c>
      <c r="HV20" s="40">
        <f t="shared" si="10"/>
        <v>0</v>
      </c>
      <c r="HW20" s="40">
        <f t="shared" si="10"/>
        <v>0</v>
      </c>
      <c r="HX20" s="40">
        <f t="shared" si="10"/>
        <v>0</v>
      </c>
      <c r="HY20" s="40">
        <f t="shared" si="10"/>
        <v>0</v>
      </c>
      <c r="HZ20" s="40">
        <f t="shared" si="10"/>
        <v>0</v>
      </c>
      <c r="IA20" s="40">
        <f t="shared" si="10"/>
        <v>0</v>
      </c>
      <c r="IB20" s="40">
        <f t="shared" si="10"/>
        <v>0</v>
      </c>
      <c r="IC20" s="40">
        <f t="shared" si="10"/>
        <v>0</v>
      </c>
      <c r="ID20" s="40">
        <f t="shared" si="10"/>
        <v>0</v>
      </c>
      <c r="IE20" s="40">
        <f t="shared" si="10"/>
        <v>0</v>
      </c>
      <c r="IF20" s="40">
        <f t="shared" si="10"/>
        <v>0</v>
      </c>
      <c r="IG20" s="40">
        <f t="shared" si="10"/>
        <v>0</v>
      </c>
      <c r="IH20" s="40">
        <f t="shared" si="10"/>
        <v>0</v>
      </c>
      <c r="II20" s="40">
        <f t="shared" si="10"/>
        <v>0</v>
      </c>
      <c r="IJ20" s="40">
        <f t="shared" si="10"/>
        <v>0</v>
      </c>
      <c r="IK20" s="40">
        <f t="shared" si="10"/>
        <v>0</v>
      </c>
      <c r="IL20" s="40">
        <f t="shared" si="10"/>
        <v>0</v>
      </c>
      <c r="IM20" s="40">
        <f t="shared" si="10"/>
        <v>0</v>
      </c>
      <c r="IN20" s="40">
        <f t="shared" si="10"/>
        <v>0</v>
      </c>
      <c r="IO20" s="40">
        <f t="shared" si="10"/>
        <v>0</v>
      </c>
      <c r="IP20" s="40">
        <f t="shared" si="10"/>
        <v>0</v>
      </c>
      <c r="IQ20" s="40">
        <f t="shared" si="10"/>
        <v>0</v>
      </c>
      <c r="IR20" s="40">
        <f t="shared" si="10"/>
        <v>0</v>
      </c>
      <c r="IS20" s="40">
        <f t="shared" si="10"/>
        <v>0</v>
      </c>
      <c r="IT20" s="40">
        <f t="shared" si="10"/>
        <v>0</v>
      </c>
      <c r="IU20" s="40">
        <f t="shared" si="10"/>
        <v>0</v>
      </c>
      <c r="IV20" s="40">
        <f t="shared" si="10"/>
        <v>0</v>
      </c>
      <c r="IW20" s="40">
        <f t="shared" si="10"/>
        <v>0</v>
      </c>
      <c r="IX20" s="40">
        <f t="shared" si="10"/>
        <v>0</v>
      </c>
      <c r="IY20" s="40">
        <f t="shared" si="10"/>
        <v>0</v>
      </c>
      <c r="IZ20" s="40">
        <f t="shared" si="10"/>
        <v>0</v>
      </c>
      <c r="JA20" s="40">
        <f t="shared" si="10"/>
        <v>0</v>
      </c>
      <c r="JB20" s="40">
        <f t="shared" si="10"/>
        <v>0</v>
      </c>
      <c r="JC20" s="40">
        <f t="shared" si="10"/>
        <v>0</v>
      </c>
      <c r="JD20" s="40">
        <f t="shared" si="10"/>
        <v>0</v>
      </c>
      <c r="JE20" s="40">
        <f t="shared" si="10"/>
        <v>0</v>
      </c>
      <c r="JF20" s="40">
        <f t="shared" si="10"/>
        <v>0</v>
      </c>
      <c r="JG20" s="40">
        <f t="shared" si="10"/>
        <v>0</v>
      </c>
      <c r="JH20" s="40">
        <f t="shared" ref="JH20:JP20" si="11">JH11*100/$B$3</f>
        <v>0</v>
      </c>
      <c r="JI20" s="40">
        <f t="shared" si="11"/>
        <v>0</v>
      </c>
      <c r="JJ20" s="40">
        <f t="shared" si="11"/>
        <v>0</v>
      </c>
      <c r="JK20" s="40">
        <f t="shared" si="11"/>
        <v>0</v>
      </c>
      <c r="JL20" s="40">
        <f t="shared" si="11"/>
        <v>0</v>
      </c>
      <c r="JM20" s="40">
        <f t="shared" si="11"/>
        <v>0</v>
      </c>
      <c r="JN20" s="40">
        <f t="shared" si="11"/>
        <v>0</v>
      </c>
      <c r="JO20" s="40">
        <f t="shared" si="11"/>
        <v>0</v>
      </c>
      <c r="JP20" s="40">
        <f t="shared" si="11"/>
        <v>0</v>
      </c>
    </row>
    <row r="21" spans="1:276" ht="15.75">
      <c r="A21" s="37" t="str">
        <f t="shared" si="5"/>
        <v>Co</v>
      </c>
      <c r="B21" s="38">
        <f>'分析用质控图-初始阶段'!B57</f>
        <v>5.6605837130747627</v>
      </c>
      <c r="C21" s="38">
        <f>'分析用质控图-初始阶段'!C57</f>
        <v>94.043599999999969</v>
      </c>
      <c r="D21" s="38">
        <f>'分析用质控图-初始阶段'!D57</f>
        <v>111.02535113922426</v>
      </c>
      <c r="E21" s="38">
        <f>'分析用质控图-初始阶段'!E57</f>
        <v>105.3647674261495</v>
      </c>
      <c r="F21" s="38">
        <f>'分析用质控图-初始阶段'!F57</f>
        <v>82.72243257385044</v>
      </c>
      <c r="G21" s="38">
        <f>'分析用质控图-初始阶段'!G57</f>
        <v>77.061848860775683</v>
      </c>
      <c r="H21" s="40">
        <f t="shared" si="6"/>
        <v>93.763000000000005</v>
      </c>
      <c r="I21" s="40">
        <f t="shared" si="6"/>
        <v>100.16500000000001</v>
      </c>
      <c r="J21" s="40">
        <f t="shared" si="6"/>
        <v>101.19500000000001</v>
      </c>
      <c r="K21" s="40">
        <f t="shared" si="6"/>
        <v>109.93600000000001</v>
      </c>
      <c r="L21" s="40">
        <f t="shared" ref="L21:BW21" si="12">L12*100/$B$3</f>
        <v>107.53999999999999</v>
      </c>
      <c r="M21" s="40">
        <f t="shared" si="12"/>
        <v>113.2</v>
      </c>
      <c r="N21" s="40">
        <f t="shared" si="12"/>
        <v>101.124</v>
      </c>
      <c r="O21" s="40">
        <f t="shared" si="12"/>
        <v>107.11499999999998</v>
      </c>
      <c r="P21" s="40">
        <f t="shared" si="12"/>
        <v>96.438999999999993</v>
      </c>
      <c r="Q21" s="40">
        <f t="shared" si="12"/>
        <v>94.93</v>
      </c>
      <c r="R21" s="40">
        <f t="shared" si="12"/>
        <v>92.996999999999986</v>
      </c>
      <c r="S21" s="40">
        <f t="shared" si="12"/>
        <v>92.359000000000009</v>
      </c>
      <c r="T21" s="40">
        <f t="shared" si="12"/>
        <v>91.706000000000003</v>
      </c>
      <c r="U21" s="40">
        <f t="shared" si="12"/>
        <v>88.718000000000004</v>
      </c>
      <c r="V21" s="40">
        <f t="shared" si="12"/>
        <v>91.878</v>
      </c>
      <c r="W21" s="40">
        <f t="shared" si="12"/>
        <v>110.96199999999999</v>
      </c>
      <c r="X21" s="40">
        <f t="shared" si="12"/>
        <v>109.075</v>
      </c>
      <c r="Y21" s="40">
        <f t="shared" si="12"/>
        <v>96.100999999999985</v>
      </c>
      <c r="Z21" s="40">
        <f t="shared" si="12"/>
        <v>99.495000000000005</v>
      </c>
      <c r="AA21" s="40">
        <f t="shared" si="12"/>
        <v>91.975999999999999</v>
      </c>
      <c r="AB21" s="40">
        <f t="shared" si="12"/>
        <v>96.191000000000003</v>
      </c>
      <c r="AC21" s="40">
        <f t="shared" si="12"/>
        <v>95.49</v>
      </c>
      <c r="AD21" s="40">
        <f t="shared" si="12"/>
        <v>95.770999999999987</v>
      </c>
      <c r="AE21" s="40">
        <f t="shared" si="12"/>
        <v>95.75200000000001</v>
      </c>
      <c r="AF21" s="40">
        <f t="shared" si="12"/>
        <v>90.885999999999996</v>
      </c>
      <c r="AG21" s="40">
        <f t="shared" si="12"/>
        <v>87.364000000000004</v>
      </c>
      <c r="AH21" s="40">
        <f t="shared" si="12"/>
        <v>86.879000000000005</v>
      </c>
      <c r="AI21" s="40">
        <f t="shared" si="12"/>
        <v>90.104000000000013</v>
      </c>
      <c r="AJ21" s="40">
        <f t="shared" si="12"/>
        <v>89.85</v>
      </c>
      <c r="AK21" s="40">
        <f t="shared" si="12"/>
        <v>107.05999999999999</v>
      </c>
      <c r="AL21" s="40">
        <f t="shared" si="12"/>
        <v>90.463999999999999</v>
      </c>
      <c r="AM21" s="40">
        <f t="shared" si="12"/>
        <v>93.638999999999982</v>
      </c>
      <c r="AN21" s="40">
        <f t="shared" si="12"/>
        <v>91.686999999999983</v>
      </c>
      <c r="AO21" s="40">
        <f t="shared" si="12"/>
        <v>94.570999999999998</v>
      </c>
      <c r="AP21" s="40">
        <f t="shared" si="12"/>
        <v>83.492999999999995</v>
      </c>
      <c r="AQ21" s="40">
        <f t="shared" si="12"/>
        <v>89.913000000000011</v>
      </c>
      <c r="AR21" s="40">
        <f t="shared" si="12"/>
        <v>89.99499999999999</v>
      </c>
      <c r="AS21" s="40">
        <f t="shared" si="12"/>
        <v>85.33</v>
      </c>
      <c r="AT21" s="40">
        <f t="shared" si="12"/>
        <v>104.94800000000001</v>
      </c>
      <c r="AU21" s="40">
        <f t="shared" si="12"/>
        <v>97.073999999999998</v>
      </c>
      <c r="AV21" s="40">
        <f t="shared" si="12"/>
        <v>107.377</v>
      </c>
      <c r="AW21" s="40">
        <f t="shared" si="12"/>
        <v>97.060999999999993</v>
      </c>
      <c r="AX21" s="40">
        <f t="shared" si="12"/>
        <v>90.215999999999994</v>
      </c>
      <c r="AY21" s="40">
        <f t="shared" si="12"/>
        <v>106.89700000000001</v>
      </c>
      <c r="AZ21" s="40">
        <f t="shared" si="12"/>
        <v>113.01900000000001</v>
      </c>
      <c r="BA21" s="40">
        <f t="shared" si="12"/>
        <v>98.446999999999989</v>
      </c>
      <c r="BB21" s="40">
        <f t="shared" si="12"/>
        <v>88.85</v>
      </c>
      <c r="BC21" s="40">
        <f t="shared" si="12"/>
        <v>95.623000000000005</v>
      </c>
      <c r="BD21" s="40">
        <f t="shared" si="12"/>
        <v>91.602000000000004</v>
      </c>
      <c r="BE21" s="40">
        <f t="shared" si="12"/>
        <v>92.87</v>
      </c>
      <c r="BF21" s="40">
        <f t="shared" si="12"/>
        <v>88.909000000000006</v>
      </c>
      <c r="BG21" s="40">
        <f t="shared" si="12"/>
        <v>94.507999999999996</v>
      </c>
      <c r="BH21" s="40">
        <f t="shared" si="12"/>
        <v>93.445000000000007</v>
      </c>
      <c r="BI21" s="40">
        <f t="shared" si="12"/>
        <v>88.078999999999994</v>
      </c>
      <c r="BJ21" s="40">
        <f t="shared" si="12"/>
        <v>80.777999999999992</v>
      </c>
      <c r="BK21" s="40">
        <f t="shared" si="12"/>
        <v>92.487999999999985</v>
      </c>
      <c r="BL21" s="40">
        <f t="shared" si="12"/>
        <v>93.390000000000015</v>
      </c>
      <c r="BM21" s="40">
        <f t="shared" si="12"/>
        <v>87.012</v>
      </c>
      <c r="BN21" s="40">
        <f t="shared" si="12"/>
        <v>90.486999999999995</v>
      </c>
      <c r="BO21" s="40">
        <f t="shared" si="12"/>
        <v>84.60499999999999</v>
      </c>
      <c r="BP21" s="40">
        <f t="shared" si="12"/>
        <v>92.674999999999997</v>
      </c>
      <c r="BQ21" s="40">
        <f t="shared" si="12"/>
        <v>90.977999999999994</v>
      </c>
      <c r="BR21" s="40">
        <f t="shared" si="12"/>
        <v>109.39500000000001</v>
      </c>
      <c r="BS21" s="40">
        <f t="shared" si="12"/>
        <v>91.961999999999989</v>
      </c>
      <c r="BT21" s="40">
        <f t="shared" si="12"/>
        <v>87.666000000000011</v>
      </c>
      <c r="BU21" s="40">
        <f t="shared" si="12"/>
        <v>91.37700000000001</v>
      </c>
      <c r="BV21" s="40">
        <f t="shared" si="12"/>
        <v>80.686000000000007</v>
      </c>
      <c r="BW21" s="40">
        <f t="shared" si="12"/>
        <v>84.219000000000008</v>
      </c>
      <c r="BX21" s="40">
        <f t="shared" ref="BX21:EI21" si="13">BX12*100/$B$3</f>
        <v>81.403999999999996</v>
      </c>
      <c r="BY21" s="40">
        <f t="shared" si="13"/>
        <v>94.48299999999999</v>
      </c>
      <c r="BZ21" s="40">
        <f t="shared" si="13"/>
        <v>82.174999999999983</v>
      </c>
      <c r="CA21" s="40">
        <f t="shared" si="13"/>
        <v>82.248000000000005</v>
      </c>
      <c r="CB21" s="40">
        <f t="shared" si="13"/>
        <v>80.914999999999992</v>
      </c>
      <c r="CC21" s="40">
        <f t="shared" si="13"/>
        <v>80.376999999999981</v>
      </c>
      <c r="CD21" s="40">
        <f t="shared" si="13"/>
        <v>82.706999999999994</v>
      </c>
      <c r="CE21" s="40">
        <f t="shared" si="13"/>
        <v>72.337000000000003</v>
      </c>
      <c r="CF21" s="40">
        <f t="shared" si="13"/>
        <v>70.941000000000003</v>
      </c>
      <c r="CG21" s="40">
        <f t="shared" si="13"/>
        <v>78.823000000000008</v>
      </c>
      <c r="CH21" s="40">
        <f t="shared" si="13"/>
        <v>88.192000000000007</v>
      </c>
      <c r="CI21" s="40">
        <f t="shared" si="13"/>
        <v>98.652999999999992</v>
      </c>
      <c r="CJ21" s="40">
        <f t="shared" si="13"/>
        <v>95.597999999999985</v>
      </c>
      <c r="CK21" s="40">
        <f t="shared" si="13"/>
        <v>104.35700000000001</v>
      </c>
      <c r="CL21" s="40">
        <f t="shared" si="13"/>
        <v>106.06099999999999</v>
      </c>
      <c r="CM21" s="40">
        <f t="shared" si="13"/>
        <v>95.103000000000009</v>
      </c>
      <c r="CN21" s="40">
        <f t="shared" si="13"/>
        <v>88.522000000000006</v>
      </c>
      <c r="CO21" s="40">
        <f t="shared" si="13"/>
        <v>95.962999999999994</v>
      </c>
      <c r="CP21" s="40">
        <f t="shared" si="13"/>
        <v>118.51200000000001</v>
      </c>
      <c r="CQ21" s="40">
        <f t="shared" si="13"/>
        <v>85.524000000000001</v>
      </c>
      <c r="CR21" s="40">
        <f t="shared" si="13"/>
        <v>85.50800000000001</v>
      </c>
      <c r="CS21" s="40">
        <f t="shared" si="13"/>
        <v>83.634</v>
      </c>
      <c r="CT21" s="40">
        <f t="shared" si="13"/>
        <v>93.123000000000005</v>
      </c>
      <c r="CU21" s="40">
        <f t="shared" si="13"/>
        <v>98.576999999999998</v>
      </c>
      <c r="CV21" s="40">
        <f t="shared" si="13"/>
        <v>98.882999999999996</v>
      </c>
      <c r="CW21" s="40">
        <f t="shared" si="13"/>
        <v>92.594999999999999</v>
      </c>
      <c r="CX21" s="40">
        <f t="shared" si="13"/>
        <v>0</v>
      </c>
      <c r="CY21" s="40">
        <f t="shared" si="13"/>
        <v>0</v>
      </c>
      <c r="CZ21" s="40">
        <f t="shared" si="13"/>
        <v>0</v>
      </c>
      <c r="DA21" s="40">
        <f t="shared" si="13"/>
        <v>0</v>
      </c>
      <c r="DB21" s="40">
        <f t="shared" si="13"/>
        <v>0</v>
      </c>
      <c r="DC21" s="40">
        <f t="shared" si="13"/>
        <v>0</v>
      </c>
      <c r="DD21" s="40">
        <f t="shared" si="13"/>
        <v>0</v>
      </c>
      <c r="DE21" s="40">
        <f t="shared" si="13"/>
        <v>0</v>
      </c>
      <c r="DF21" s="40">
        <f t="shared" si="13"/>
        <v>0</v>
      </c>
      <c r="DG21" s="40">
        <f t="shared" si="13"/>
        <v>0</v>
      </c>
      <c r="DH21" s="40">
        <f t="shared" si="13"/>
        <v>0</v>
      </c>
      <c r="DI21" s="40">
        <f t="shared" si="13"/>
        <v>0</v>
      </c>
      <c r="DJ21" s="40">
        <f t="shared" si="13"/>
        <v>0</v>
      </c>
      <c r="DK21" s="40">
        <f t="shared" si="13"/>
        <v>0</v>
      </c>
      <c r="DL21" s="40">
        <f t="shared" si="13"/>
        <v>0</v>
      </c>
      <c r="DM21" s="40">
        <f t="shared" si="13"/>
        <v>0</v>
      </c>
      <c r="DN21" s="40">
        <f t="shared" si="13"/>
        <v>0</v>
      </c>
      <c r="DO21" s="40">
        <f t="shared" si="13"/>
        <v>0</v>
      </c>
      <c r="DP21" s="40">
        <f t="shared" si="13"/>
        <v>0</v>
      </c>
      <c r="DQ21" s="40">
        <f t="shared" si="13"/>
        <v>0</v>
      </c>
      <c r="DR21" s="40">
        <f t="shared" si="13"/>
        <v>0</v>
      </c>
      <c r="DS21" s="40">
        <f t="shared" si="13"/>
        <v>0</v>
      </c>
      <c r="DT21" s="40">
        <f t="shared" si="13"/>
        <v>0</v>
      </c>
      <c r="DU21" s="40">
        <f t="shared" si="13"/>
        <v>0</v>
      </c>
      <c r="DV21" s="40">
        <f t="shared" si="13"/>
        <v>0</v>
      </c>
      <c r="DW21" s="40">
        <f t="shared" si="13"/>
        <v>0</v>
      </c>
      <c r="DX21" s="40">
        <f t="shared" si="13"/>
        <v>0</v>
      </c>
      <c r="DY21" s="40">
        <f t="shared" si="13"/>
        <v>0</v>
      </c>
      <c r="DZ21" s="40">
        <f t="shared" si="13"/>
        <v>0</v>
      </c>
      <c r="EA21" s="40">
        <f t="shared" si="13"/>
        <v>0</v>
      </c>
      <c r="EB21" s="40">
        <f t="shared" si="13"/>
        <v>0</v>
      </c>
      <c r="EC21" s="40">
        <f t="shared" si="13"/>
        <v>0</v>
      </c>
      <c r="ED21" s="40">
        <f t="shared" si="13"/>
        <v>0</v>
      </c>
      <c r="EE21" s="40">
        <f t="shared" si="13"/>
        <v>0</v>
      </c>
      <c r="EF21" s="40">
        <f t="shared" si="13"/>
        <v>0</v>
      </c>
      <c r="EG21" s="40">
        <f t="shared" si="13"/>
        <v>0</v>
      </c>
      <c r="EH21" s="40">
        <f t="shared" si="13"/>
        <v>0</v>
      </c>
      <c r="EI21" s="40">
        <f t="shared" si="13"/>
        <v>0</v>
      </c>
      <c r="EJ21" s="40">
        <f t="shared" ref="EJ21:GU21" si="14">EJ12*100/$B$3</f>
        <v>0</v>
      </c>
      <c r="EK21" s="40">
        <f t="shared" si="14"/>
        <v>0</v>
      </c>
      <c r="EL21" s="40">
        <f t="shared" si="14"/>
        <v>0</v>
      </c>
      <c r="EM21" s="40">
        <f t="shared" si="14"/>
        <v>0</v>
      </c>
      <c r="EN21" s="40">
        <f t="shared" si="14"/>
        <v>0</v>
      </c>
      <c r="EO21" s="40">
        <f t="shared" si="14"/>
        <v>0</v>
      </c>
      <c r="EP21" s="40">
        <f t="shared" si="14"/>
        <v>0</v>
      </c>
      <c r="EQ21" s="40">
        <f t="shared" si="14"/>
        <v>0</v>
      </c>
      <c r="ER21" s="40">
        <f t="shared" si="14"/>
        <v>0</v>
      </c>
      <c r="ES21" s="40">
        <f t="shared" si="14"/>
        <v>0</v>
      </c>
      <c r="ET21" s="40">
        <f t="shared" si="14"/>
        <v>0</v>
      </c>
      <c r="EU21" s="40">
        <f t="shared" si="14"/>
        <v>0</v>
      </c>
      <c r="EV21" s="40">
        <f t="shared" si="14"/>
        <v>0</v>
      </c>
      <c r="EW21" s="40">
        <f t="shared" si="14"/>
        <v>0</v>
      </c>
      <c r="EX21" s="40">
        <f t="shared" si="14"/>
        <v>0</v>
      </c>
      <c r="EY21" s="40">
        <f t="shared" si="14"/>
        <v>0</v>
      </c>
      <c r="EZ21" s="40">
        <f t="shared" si="14"/>
        <v>0</v>
      </c>
      <c r="FA21" s="40">
        <f t="shared" si="14"/>
        <v>0</v>
      </c>
      <c r="FB21" s="40">
        <f t="shared" si="14"/>
        <v>0</v>
      </c>
      <c r="FC21" s="40">
        <f t="shared" si="14"/>
        <v>0</v>
      </c>
      <c r="FD21" s="40">
        <f t="shared" si="14"/>
        <v>0</v>
      </c>
      <c r="FE21" s="40">
        <f t="shared" si="14"/>
        <v>0</v>
      </c>
      <c r="FF21" s="40">
        <f t="shared" si="14"/>
        <v>0</v>
      </c>
      <c r="FG21" s="40">
        <f t="shared" si="14"/>
        <v>0</v>
      </c>
      <c r="FH21" s="40">
        <f t="shared" si="14"/>
        <v>0</v>
      </c>
      <c r="FI21" s="40">
        <f t="shared" si="14"/>
        <v>0</v>
      </c>
      <c r="FJ21" s="40">
        <f t="shared" si="14"/>
        <v>0</v>
      </c>
      <c r="FK21" s="40">
        <f t="shared" si="14"/>
        <v>0</v>
      </c>
      <c r="FL21" s="40">
        <f t="shared" si="14"/>
        <v>0</v>
      </c>
      <c r="FM21" s="40">
        <f t="shared" si="14"/>
        <v>0</v>
      </c>
      <c r="FN21" s="40">
        <f t="shared" si="14"/>
        <v>0</v>
      </c>
      <c r="FO21" s="40">
        <f t="shared" si="14"/>
        <v>0</v>
      </c>
      <c r="FP21" s="40">
        <f t="shared" si="14"/>
        <v>0</v>
      </c>
      <c r="FQ21" s="40">
        <f t="shared" si="14"/>
        <v>0</v>
      </c>
      <c r="FR21" s="40">
        <f t="shared" si="14"/>
        <v>0</v>
      </c>
      <c r="FS21" s="40">
        <f t="shared" si="14"/>
        <v>0</v>
      </c>
      <c r="FT21" s="40">
        <f t="shared" si="14"/>
        <v>0</v>
      </c>
      <c r="FU21" s="40">
        <f t="shared" si="14"/>
        <v>0</v>
      </c>
      <c r="FV21" s="40">
        <f t="shared" si="14"/>
        <v>0</v>
      </c>
      <c r="FW21" s="40">
        <f t="shared" si="14"/>
        <v>0</v>
      </c>
      <c r="FX21" s="40">
        <f t="shared" si="14"/>
        <v>0</v>
      </c>
      <c r="FY21" s="40">
        <f t="shared" si="14"/>
        <v>0</v>
      </c>
      <c r="FZ21" s="40">
        <f t="shared" si="14"/>
        <v>0</v>
      </c>
      <c r="GA21" s="40">
        <f t="shared" si="14"/>
        <v>0</v>
      </c>
      <c r="GB21" s="40">
        <f t="shared" si="14"/>
        <v>0</v>
      </c>
      <c r="GC21" s="40">
        <f t="shared" si="14"/>
        <v>0</v>
      </c>
      <c r="GD21" s="40">
        <f t="shared" si="14"/>
        <v>0</v>
      </c>
      <c r="GE21" s="40">
        <f t="shared" si="14"/>
        <v>0</v>
      </c>
      <c r="GF21" s="40">
        <f t="shared" si="14"/>
        <v>0</v>
      </c>
      <c r="GG21" s="40">
        <f t="shared" si="14"/>
        <v>0</v>
      </c>
      <c r="GH21" s="40">
        <f t="shared" si="14"/>
        <v>0</v>
      </c>
      <c r="GI21" s="40">
        <f t="shared" si="14"/>
        <v>0</v>
      </c>
      <c r="GJ21" s="40">
        <f t="shared" si="14"/>
        <v>0</v>
      </c>
      <c r="GK21" s="40">
        <f t="shared" si="14"/>
        <v>0</v>
      </c>
      <c r="GL21" s="40">
        <f t="shared" si="14"/>
        <v>0</v>
      </c>
      <c r="GM21" s="40">
        <f t="shared" si="14"/>
        <v>0</v>
      </c>
      <c r="GN21" s="40">
        <f t="shared" si="14"/>
        <v>0</v>
      </c>
      <c r="GO21" s="40">
        <f t="shared" si="14"/>
        <v>0</v>
      </c>
      <c r="GP21" s="40">
        <f t="shared" si="14"/>
        <v>0</v>
      </c>
      <c r="GQ21" s="40">
        <f t="shared" si="14"/>
        <v>0</v>
      </c>
      <c r="GR21" s="40">
        <f t="shared" si="14"/>
        <v>0</v>
      </c>
      <c r="GS21" s="40">
        <f t="shared" si="14"/>
        <v>0</v>
      </c>
      <c r="GT21" s="40">
        <f t="shared" si="14"/>
        <v>0</v>
      </c>
      <c r="GU21" s="40">
        <f t="shared" si="14"/>
        <v>0</v>
      </c>
      <c r="GV21" s="40">
        <f t="shared" ref="GV21:JG21" si="15">GV12*100/$B$3</f>
        <v>0</v>
      </c>
      <c r="GW21" s="40">
        <f t="shared" si="15"/>
        <v>0</v>
      </c>
      <c r="GX21" s="40">
        <f t="shared" si="15"/>
        <v>0</v>
      </c>
      <c r="GY21" s="40">
        <f t="shared" si="15"/>
        <v>0</v>
      </c>
      <c r="GZ21" s="40">
        <f t="shared" si="15"/>
        <v>0</v>
      </c>
      <c r="HA21" s="40">
        <f t="shared" si="15"/>
        <v>0</v>
      </c>
      <c r="HB21" s="40">
        <f t="shared" si="15"/>
        <v>0</v>
      </c>
      <c r="HC21" s="40">
        <f t="shared" si="15"/>
        <v>0</v>
      </c>
      <c r="HD21" s="40">
        <f t="shared" si="15"/>
        <v>0</v>
      </c>
      <c r="HE21" s="40">
        <f t="shared" si="15"/>
        <v>0</v>
      </c>
      <c r="HF21" s="40">
        <f t="shared" si="15"/>
        <v>0</v>
      </c>
      <c r="HG21" s="40">
        <f t="shared" si="15"/>
        <v>0</v>
      </c>
      <c r="HH21" s="40">
        <f t="shared" si="15"/>
        <v>0</v>
      </c>
      <c r="HI21" s="40">
        <f t="shared" si="15"/>
        <v>0</v>
      </c>
      <c r="HJ21" s="40">
        <f t="shared" si="15"/>
        <v>0</v>
      </c>
      <c r="HK21" s="40">
        <f t="shared" si="15"/>
        <v>0</v>
      </c>
      <c r="HL21" s="40">
        <f t="shared" si="15"/>
        <v>0</v>
      </c>
      <c r="HM21" s="40">
        <f t="shared" si="15"/>
        <v>0</v>
      </c>
      <c r="HN21" s="40">
        <f t="shared" si="15"/>
        <v>0</v>
      </c>
      <c r="HO21" s="40">
        <f t="shared" si="15"/>
        <v>0</v>
      </c>
      <c r="HP21" s="40">
        <f t="shared" si="15"/>
        <v>0</v>
      </c>
      <c r="HQ21" s="40">
        <f t="shared" si="15"/>
        <v>0</v>
      </c>
      <c r="HR21" s="40">
        <f t="shared" si="15"/>
        <v>0</v>
      </c>
      <c r="HS21" s="40">
        <f t="shared" si="15"/>
        <v>0</v>
      </c>
      <c r="HT21" s="40">
        <f t="shared" si="15"/>
        <v>0</v>
      </c>
      <c r="HU21" s="40">
        <f t="shared" si="15"/>
        <v>0</v>
      </c>
      <c r="HV21" s="40">
        <f t="shared" si="15"/>
        <v>0</v>
      </c>
      <c r="HW21" s="40">
        <f t="shared" si="15"/>
        <v>0</v>
      </c>
      <c r="HX21" s="40">
        <f t="shared" si="15"/>
        <v>0</v>
      </c>
      <c r="HY21" s="40">
        <f t="shared" si="15"/>
        <v>0</v>
      </c>
      <c r="HZ21" s="40">
        <f t="shared" si="15"/>
        <v>0</v>
      </c>
      <c r="IA21" s="40">
        <f t="shared" si="15"/>
        <v>0</v>
      </c>
      <c r="IB21" s="40">
        <f t="shared" si="15"/>
        <v>0</v>
      </c>
      <c r="IC21" s="40">
        <f t="shared" si="15"/>
        <v>0</v>
      </c>
      <c r="ID21" s="40">
        <f t="shared" si="15"/>
        <v>0</v>
      </c>
      <c r="IE21" s="40">
        <f t="shared" si="15"/>
        <v>0</v>
      </c>
      <c r="IF21" s="40">
        <f t="shared" si="15"/>
        <v>0</v>
      </c>
      <c r="IG21" s="40">
        <f t="shared" si="15"/>
        <v>0</v>
      </c>
      <c r="IH21" s="40">
        <f t="shared" si="15"/>
        <v>0</v>
      </c>
      <c r="II21" s="40">
        <f t="shared" si="15"/>
        <v>0</v>
      </c>
      <c r="IJ21" s="40">
        <f t="shared" si="15"/>
        <v>0</v>
      </c>
      <c r="IK21" s="40">
        <f t="shared" si="15"/>
        <v>0</v>
      </c>
      <c r="IL21" s="40">
        <f t="shared" si="15"/>
        <v>0</v>
      </c>
      <c r="IM21" s="40">
        <f t="shared" si="15"/>
        <v>0</v>
      </c>
      <c r="IN21" s="40">
        <f t="shared" si="15"/>
        <v>0</v>
      </c>
      <c r="IO21" s="40">
        <f t="shared" si="15"/>
        <v>0</v>
      </c>
      <c r="IP21" s="40">
        <f t="shared" si="15"/>
        <v>0</v>
      </c>
      <c r="IQ21" s="40">
        <f t="shared" si="15"/>
        <v>0</v>
      </c>
      <c r="IR21" s="40">
        <f t="shared" si="15"/>
        <v>0</v>
      </c>
      <c r="IS21" s="40">
        <f t="shared" si="15"/>
        <v>0</v>
      </c>
      <c r="IT21" s="40">
        <f t="shared" si="15"/>
        <v>0</v>
      </c>
      <c r="IU21" s="40">
        <f t="shared" si="15"/>
        <v>0</v>
      </c>
      <c r="IV21" s="40">
        <f t="shared" si="15"/>
        <v>0</v>
      </c>
      <c r="IW21" s="40">
        <f t="shared" si="15"/>
        <v>0</v>
      </c>
      <c r="IX21" s="40">
        <f t="shared" si="15"/>
        <v>0</v>
      </c>
      <c r="IY21" s="40">
        <f t="shared" si="15"/>
        <v>0</v>
      </c>
      <c r="IZ21" s="40">
        <f t="shared" si="15"/>
        <v>0</v>
      </c>
      <c r="JA21" s="40">
        <f t="shared" si="15"/>
        <v>0</v>
      </c>
      <c r="JB21" s="40">
        <f t="shared" si="15"/>
        <v>0</v>
      </c>
      <c r="JC21" s="40">
        <f t="shared" si="15"/>
        <v>0</v>
      </c>
      <c r="JD21" s="40">
        <f t="shared" si="15"/>
        <v>0</v>
      </c>
      <c r="JE21" s="40">
        <f t="shared" si="15"/>
        <v>0</v>
      </c>
      <c r="JF21" s="40">
        <f t="shared" si="15"/>
        <v>0</v>
      </c>
      <c r="JG21" s="40">
        <f t="shared" si="15"/>
        <v>0</v>
      </c>
      <c r="JH21" s="40">
        <f t="shared" ref="JH21:JP21" si="16">JH12*100/$B$3</f>
        <v>0</v>
      </c>
      <c r="JI21" s="40">
        <f t="shared" si="16"/>
        <v>0</v>
      </c>
      <c r="JJ21" s="40">
        <f t="shared" si="16"/>
        <v>0</v>
      </c>
      <c r="JK21" s="40">
        <f t="shared" si="16"/>
        <v>0</v>
      </c>
      <c r="JL21" s="40">
        <f t="shared" si="16"/>
        <v>0</v>
      </c>
      <c r="JM21" s="40">
        <f t="shared" si="16"/>
        <v>0</v>
      </c>
      <c r="JN21" s="40">
        <f t="shared" si="16"/>
        <v>0</v>
      </c>
      <c r="JO21" s="40">
        <f t="shared" si="16"/>
        <v>0</v>
      </c>
      <c r="JP21" s="40">
        <f t="shared" si="16"/>
        <v>0</v>
      </c>
    </row>
    <row r="22" spans="1:276" ht="15.75">
      <c r="A22" s="37" t="str">
        <f t="shared" si="5"/>
        <v>Ni</v>
      </c>
      <c r="B22" s="38">
        <f>'分析用质控图-初始阶段'!B58</f>
        <v>8.4207825506093226</v>
      </c>
      <c r="C22" s="38">
        <f>'分析用质控图-初始阶段'!C58</f>
        <v>98.135311111111108</v>
      </c>
      <c r="D22" s="38">
        <f>'分析用质控图-初始阶段'!D58</f>
        <v>123.39765876293907</v>
      </c>
      <c r="E22" s="38">
        <f>'分析用质控图-初始阶段'!E58</f>
        <v>114.97687621232976</v>
      </c>
      <c r="F22" s="38">
        <f>'分析用质控图-初始阶段'!F58</f>
        <v>81.293746009892459</v>
      </c>
      <c r="G22" s="38">
        <f>'分析用质控图-初始阶段'!G58</f>
        <v>72.872963459283142</v>
      </c>
      <c r="H22" s="40">
        <f t="shared" si="6"/>
        <v>93.712000000000003</v>
      </c>
      <c r="I22" s="40">
        <f t="shared" si="6"/>
        <v>101.84100000000001</v>
      </c>
      <c r="J22" s="40">
        <f t="shared" si="6"/>
        <v>100.502</v>
      </c>
      <c r="K22" s="40">
        <f t="shared" si="6"/>
        <v>109.76699999999998</v>
      </c>
      <c r="L22" s="40">
        <f t="shared" ref="L22:BW22" si="17">L13*100/$B$3</f>
        <v>76.795000000000002</v>
      </c>
      <c r="M22" s="40">
        <f t="shared" si="17"/>
        <v>113.06800000000001</v>
      </c>
      <c r="N22" s="40">
        <f t="shared" si="17"/>
        <v>102.66600000000001</v>
      </c>
      <c r="O22" s="40">
        <f t="shared" si="17"/>
        <v>107.40799999999999</v>
      </c>
      <c r="P22" s="40">
        <f t="shared" si="17"/>
        <v>98.969000000000008</v>
      </c>
      <c r="Q22" s="40">
        <f t="shared" si="17"/>
        <v>100.84400000000001</v>
      </c>
      <c r="R22" s="40">
        <f t="shared" si="17"/>
        <v>94.106999999999999</v>
      </c>
      <c r="S22" s="40">
        <f t="shared" si="17"/>
        <v>90.846000000000004</v>
      </c>
      <c r="T22" s="40">
        <f t="shared" si="17"/>
        <v>92.777000000000001</v>
      </c>
      <c r="U22" s="40">
        <f t="shared" si="17"/>
        <v>109.524</v>
      </c>
      <c r="V22" s="40">
        <f t="shared" si="17"/>
        <v>110.46</v>
      </c>
      <c r="W22" s="40">
        <f t="shared" si="17"/>
        <v>104.66599999999998</v>
      </c>
      <c r="X22" s="40">
        <f t="shared" si="17"/>
        <v>111.6378</v>
      </c>
      <c r="Y22" s="40">
        <f t="shared" si="17"/>
        <v>111.869</v>
      </c>
      <c r="Z22" s="40">
        <f t="shared" si="17"/>
        <v>106.126</v>
      </c>
      <c r="AA22" s="40">
        <f t="shared" si="17"/>
        <v>104.49000000000001</v>
      </c>
      <c r="AB22" s="40">
        <f t="shared" si="17"/>
        <v>101.878</v>
      </c>
      <c r="AC22" s="40">
        <f t="shared" si="17"/>
        <v>105.55199999999999</v>
      </c>
      <c r="AD22" s="40">
        <f t="shared" si="17"/>
        <v>101.03400000000001</v>
      </c>
      <c r="AE22" s="40">
        <f t="shared" si="17"/>
        <v>104.623</v>
      </c>
      <c r="AF22" s="40">
        <f t="shared" si="17"/>
        <v>98.241</v>
      </c>
      <c r="AG22" s="40">
        <f t="shared" si="17"/>
        <v>92.205999999999989</v>
      </c>
      <c r="AH22" s="40">
        <f t="shared" si="17"/>
        <v>106.26899999999998</v>
      </c>
      <c r="AI22" s="40">
        <f t="shared" si="17"/>
        <v>97.757000000000005</v>
      </c>
      <c r="AJ22" s="40">
        <f t="shared" si="17"/>
        <v>96.265999999999991</v>
      </c>
      <c r="AK22" s="40">
        <f t="shared" si="17"/>
        <v>100.92999999999999</v>
      </c>
      <c r="AL22" s="40">
        <f t="shared" si="17"/>
        <v>90.318000000000012</v>
      </c>
      <c r="AM22" s="40">
        <f t="shared" si="17"/>
        <v>93.238</v>
      </c>
      <c r="AN22" s="40">
        <f t="shared" si="17"/>
        <v>91.929000000000002</v>
      </c>
      <c r="AO22" s="40">
        <f t="shared" si="17"/>
        <v>91.553000000000011</v>
      </c>
      <c r="AP22" s="40">
        <f t="shared" si="17"/>
        <v>82.768000000000001</v>
      </c>
      <c r="AQ22" s="40">
        <f t="shared" si="17"/>
        <v>92.828000000000003</v>
      </c>
      <c r="AR22" s="40">
        <f t="shared" si="17"/>
        <v>90.675000000000011</v>
      </c>
      <c r="AS22" s="40">
        <f t="shared" si="17"/>
        <v>85.972000000000008</v>
      </c>
      <c r="AT22" s="40">
        <f t="shared" si="17"/>
        <v>90.933999999999997</v>
      </c>
      <c r="AU22" s="40">
        <f t="shared" si="17"/>
        <v>98.080999999999989</v>
      </c>
      <c r="AV22" s="40">
        <f t="shared" si="17"/>
        <v>114.83</v>
      </c>
      <c r="AW22" s="40">
        <f t="shared" si="17"/>
        <v>104.646</v>
      </c>
      <c r="AX22" s="40">
        <f t="shared" si="17"/>
        <v>92.393000000000001</v>
      </c>
      <c r="AY22" s="40">
        <f t="shared" si="17"/>
        <v>111.825</v>
      </c>
      <c r="AZ22" s="40">
        <f t="shared" si="17"/>
        <v>115.101</v>
      </c>
      <c r="BA22" s="40">
        <f t="shared" si="17"/>
        <v>103.979</v>
      </c>
      <c r="BB22" s="40">
        <f t="shared" si="17"/>
        <v>93.278999999999996</v>
      </c>
      <c r="BC22" s="40">
        <f t="shared" si="17"/>
        <v>94.603999999999999</v>
      </c>
      <c r="BD22" s="40">
        <f t="shared" si="17"/>
        <v>91.290999999999997</v>
      </c>
      <c r="BE22" s="40">
        <f t="shared" si="17"/>
        <v>93.815000000000012</v>
      </c>
      <c r="BF22" s="40">
        <f t="shared" si="17"/>
        <v>93.638000000000005</v>
      </c>
      <c r="BG22" s="40">
        <f t="shared" si="17"/>
        <v>116.08800000000001</v>
      </c>
      <c r="BH22" s="40">
        <f t="shared" si="17"/>
        <v>114.654</v>
      </c>
      <c r="BI22" s="40">
        <f t="shared" si="17"/>
        <v>105.60899999999999</v>
      </c>
      <c r="BJ22" s="40">
        <f t="shared" si="17"/>
        <v>74.465999999999994</v>
      </c>
      <c r="BK22" s="40">
        <f t="shared" si="17"/>
        <v>95.272999999999996</v>
      </c>
      <c r="BL22" s="40">
        <f t="shared" si="17"/>
        <v>91.591000000000008</v>
      </c>
      <c r="BM22" s="40">
        <f t="shared" si="17"/>
        <v>87.222999999999999</v>
      </c>
      <c r="BN22" s="40">
        <f t="shared" si="17"/>
        <v>91.462999999999994</v>
      </c>
      <c r="BO22" s="40">
        <f t="shared" si="17"/>
        <v>84.492999999999995</v>
      </c>
      <c r="BP22" s="40">
        <f t="shared" si="17"/>
        <v>104.13500000000002</v>
      </c>
      <c r="BQ22" s="40">
        <f t="shared" si="17"/>
        <v>90.888000000000005</v>
      </c>
      <c r="BR22" s="40">
        <f t="shared" si="17"/>
        <v>101.038</v>
      </c>
      <c r="BS22" s="40">
        <f t="shared" si="17"/>
        <v>89.099000000000004</v>
      </c>
      <c r="BT22" s="40">
        <f t="shared" si="17"/>
        <v>97.390000000000015</v>
      </c>
      <c r="BU22" s="40">
        <f t="shared" si="17"/>
        <v>89.548000000000002</v>
      </c>
      <c r="BV22" s="40">
        <f t="shared" si="17"/>
        <v>91.146999999999991</v>
      </c>
      <c r="BW22" s="40">
        <f t="shared" si="17"/>
        <v>89.192999999999998</v>
      </c>
      <c r="BX22" s="40">
        <f t="shared" ref="BX22:EI22" si="18">BX13*100/$B$3</f>
        <v>89.811999999999983</v>
      </c>
      <c r="BY22" s="40">
        <f t="shared" si="18"/>
        <v>103.099</v>
      </c>
      <c r="BZ22" s="40">
        <f t="shared" si="18"/>
        <v>82.624999999999986</v>
      </c>
      <c r="CA22" s="40">
        <f t="shared" si="18"/>
        <v>81.784000000000006</v>
      </c>
      <c r="CB22" s="40">
        <f t="shared" si="18"/>
        <v>84.674000000000007</v>
      </c>
      <c r="CC22" s="40">
        <f t="shared" si="18"/>
        <v>82.871000000000009</v>
      </c>
      <c r="CD22" s="40">
        <f t="shared" si="18"/>
        <v>116.35799999999999</v>
      </c>
      <c r="CE22" s="40">
        <f t="shared" si="18"/>
        <v>77.338999999999999</v>
      </c>
      <c r="CF22" s="40">
        <f t="shared" si="18"/>
        <v>76.544999999999987</v>
      </c>
      <c r="CG22" s="40">
        <f t="shared" si="18"/>
        <v>79.603999999999999</v>
      </c>
      <c r="CH22" s="40">
        <f t="shared" si="18"/>
        <v>89.907000000000011</v>
      </c>
      <c r="CI22" s="40">
        <f t="shared" si="18"/>
        <v>100.572</v>
      </c>
      <c r="CJ22" s="40">
        <f t="shared" si="18"/>
        <v>109.425</v>
      </c>
      <c r="CK22" s="40">
        <f t="shared" si="18"/>
        <v>108.59</v>
      </c>
      <c r="CL22" s="40">
        <f t="shared" si="18"/>
        <v>106.90299999999999</v>
      </c>
      <c r="CM22" s="40">
        <f t="shared" si="18"/>
        <v>103.99600000000001</v>
      </c>
      <c r="CN22" s="40">
        <f t="shared" si="18"/>
        <v>94.967000000000013</v>
      </c>
      <c r="CO22" s="40">
        <f t="shared" si="18"/>
        <v>103.27200000000001</v>
      </c>
      <c r="CP22" s="40">
        <f t="shared" si="18"/>
        <v>121.82000000000001</v>
      </c>
      <c r="CQ22" s="40">
        <f t="shared" si="18"/>
        <v>83.172999999999988</v>
      </c>
      <c r="CR22" s="40">
        <f t="shared" si="18"/>
        <v>82.835000000000008</v>
      </c>
      <c r="CS22" s="40">
        <f t="shared" si="18"/>
        <v>87.353000000000009</v>
      </c>
      <c r="CT22" s="40">
        <f t="shared" si="18"/>
        <v>94.853000000000009</v>
      </c>
      <c r="CU22" s="40">
        <f t="shared" si="18"/>
        <v>96.951999999999998</v>
      </c>
      <c r="CV22" s="40">
        <f t="shared" si="18"/>
        <v>95.852000000000004</v>
      </c>
      <c r="CW22" s="40">
        <f t="shared" si="18"/>
        <v>92.655000000000001</v>
      </c>
      <c r="CX22" s="40">
        <f t="shared" si="18"/>
        <v>0</v>
      </c>
      <c r="CY22" s="40">
        <f t="shared" si="18"/>
        <v>0</v>
      </c>
      <c r="CZ22" s="40">
        <f t="shared" si="18"/>
        <v>0</v>
      </c>
      <c r="DA22" s="40">
        <f t="shared" si="18"/>
        <v>0</v>
      </c>
      <c r="DB22" s="40">
        <f t="shared" si="18"/>
        <v>0</v>
      </c>
      <c r="DC22" s="40">
        <f t="shared" si="18"/>
        <v>0</v>
      </c>
      <c r="DD22" s="40">
        <f t="shared" si="18"/>
        <v>0</v>
      </c>
      <c r="DE22" s="40">
        <f t="shared" si="18"/>
        <v>0</v>
      </c>
      <c r="DF22" s="40">
        <f t="shared" si="18"/>
        <v>0</v>
      </c>
      <c r="DG22" s="40">
        <f t="shared" si="18"/>
        <v>0</v>
      </c>
      <c r="DH22" s="40">
        <f t="shared" si="18"/>
        <v>0</v>
      </c>
      <c r="DI22" s="40">
        <f t="shared" si="18"/>
        <v>0</v>
      </c>
      <c r="DJ22" s="40">
        <f t="shared" si="18"/>
        <v>0</v>
      </c>
      <c r="DK22" s="40">
        <f t="shared" si="18"/>
        <v>0</v>
      </c>
      <c r="DL22" s="40">
        <f t="shared" si="18"/>
        <v>0</v>
      </c>
      <c r="DM22" s="40">
        <f t="shared" si="18"/>
        <v>0</v>
      </c>
      <c r="DN22" s="40">
        <f t="shared" si="18"/>
        <v>0</v>
      </c>
      <c r="DO22" s="40">
        <f t="shared" si="18"/>
        <v>0</v>
      </c>
      <c r="DP22" s="40">
        <f t="shared" si="18"/>
        <v>0</v>
      </c>
      <c r="DQ22" s="40">
        <f t="shared" si="18"/>
        <v>0</v>
      </c>
      <c r="DR22" s="40">
        <f t="shared" si="18"/>
        <v>0</v>
      </c>
      <c r="DS22" s="40">
        <f t="shared" si="18"/>
        <v>0</v>
      </c>
      <c r="DT22" s="40">
        <f t="shared" si="18"/>
        <v>0</v>
      </c>
      <c r="DU22" s="40">
        <f t="shared" si="18"/>
        <v>0</v>
      </c>
      <c r="DV22" s="40">
        <f t="shared" si="18"/>
        <v>0</v>
      </c>
      <c r="DW22" s="40">
        <f t="shared" si="18"/>
        <v>0</v>
      </c>
      <c r="DX22" s="40">
        <f t="shared" si="18"/>
        <v>0</v>
      </c>
      <c r="DY22" s="40">
        <f t="shared" si="18"/>
        <v>0</v>
      </c>
      <c r="DZ22" s="40">
        <f t="shared" si="18"/>
        <v>0</v>
      </c>
      <c r="EA22" s="40">
        <f t="shared" si="18"/>
        <v>0</v>
      </c>
      <c r="EB22" s="40">
        <f t="shared" si="18"/>
        <v>0</v>
      </c>
      <c r="EC22" s="40">
        <f t="shared" si="18"/>
        <v>0</v>
      </c>
      <c r="ED22" s="40">
        <f t="shared" si="18"/>
        <v>0</v>
      </c>
      <c r="EE22" s="40">
        <f t="shared" si="18"/>
        <v>0</v>
      </c>
      <c r="EF22" s="40">
        <f t="shared" si="18"/>
        <v>0</v>
      </c>
      <c r="EG22" s="40">
        <f t="shared" si="18"/>
        <v>0</v>
      </c>
      <c r="EH22" s="40">
        <f t="shared" si="18"/>
        <v>0</v>
      </c>
      <c r="EI22" s="40">
        <f t="shared" si="18"/>
        <v>0</v>
      </c>
      <c r="EJ22" s="40">
        <f t="shared" ref="EJ22:GU22" si="19">EJ13*100/$B$3</f>
        <v>0</v>
      </c>
      <c r="EK22" s="40">
        <f t="shared" si="19"/>
        <v>0</v>
      </c>
      <c r="EL22" s="40">
        <f t="shared" si="19"/>
        <v>0</v>
      </c>
      <c r="EM22" s="40">
        <f t="shared" si="19"/>
        <v>0</v>
      </c>
      <c r="EN22" s="40">
        <f t="shared" si="19"/>
        <v>0</v>
      </c>
      <c r="EO22" s="40">
        <f t="shared" si="19"/>
        <v>0</v>
      </c>
      <c r="EP22" s="40">
        <f t="shared" si="19"/>
        <v>0</v>
      </c>
      <c r="EQ22" s="40">
        <f t="shared" si="19"/>
        <v>0</v>
      </c>
      <c r="ER22" s="40">
        <f t="shared" si="19"/>
        <v>0</v>
      </c>
      <c r="ES22" s="40">
        <f t="shared" si="19"/>
        <v>0</v>
      </c>
      <c r="ET22" s="40">
        <f t="shared" si="19"/>
        <v>0</v>
      </c>
      <c r="EU22" s="40">
        <f t="shared" si="19"/>
        <v>0</v>
      </c>
      <c r="EV22" s="40">
        <f t="shared" si="19"/>
        <v>0</v>
      </c>
      <c r="EW22" s="40">
        <f t="shared" si="19"/>
        <v>0</v>
      </c>
      <c r="EX22" s="40">
        <f t="shared" si="19"/>
        <v>0</v>
      </c>
      <c r="EY22" s="40">
        <f t="shared" si="19"/>
        <v>0</v>
      </c>
      <c r="EZ22" s="40">
        <f t="shared" si="19"/>
        <v>0</v>
      </c>
      <c r="FA22" s="40">
        <f t="shared" si="19"/>
        <v>0</v>
      </c>
      <c r="FB22" s="40">
        <f t="shared" si="19"/>
        <v>0</v>
      </c>
      <c r="FC22" s="40">
        <f t="shared" si="19"/>
        <v>0</v>
      </c>
      <c r="FD22" s="40">
        <f t="shared" si="19"/>
        <v>0</v>
      </c>
      <c r="FE22" s="40">
        <f t="shared" si="19"/>
        <v>0</v>
      </c>
      <c r="FF22" s="40">
        <f t="shared" si="19"/>
        <v>0</v>
      </c>
      <c r="FG22" s="40">
        <f t="shared" si="19"/>
        <v>0</v>
      </c>
      <c r="FH22" s="40">
        <f t="shared" si="19"/>
        <v>0</v>
      </c>
      <c r="FI22" s="40">
        <f t="shared" si="19"/>
        <v>0</v>
      </c>
      <c r="FJ22" s="40">
        <f t="shared" si="19"/>
        <v>0</v>
      </c>
      <c r="FK22" s="40">
        <f t="shared" si="19"/>
        <v>0</v>
      </c>
      <c r="FL22" s="40">
        <f t="shared" si="19"/>
        <v>0</v>
      </c>
      <c r="FM22" s="40">
        <f t="shared" si="19"/>
        <v>0</v>
      </c>
      <c r="FN22" s="40">
        <f t="shared" si="19"/>
        <v>0</v>
      </c>
      <c r="FO22" s="40">
        <f t="shared" si="19"/>
        <v>0</v>
      </c>
      <c r="FP22" s="40">
        <f t="shared" si="19"/>
        <v>0</v>
      </c>
      <c r="FQ22" s="40">
        <f t="shared" si="19"/>
        <v>0</v>
      </c>
      <c r="FR22" s="40">
        <f t="shared" si="19"/>
        <v>0</v>
      </c>
      <c r="FS22" s="40">
        <f t="shared" si="19"/>
        <v>0</v>
      </c>
      <c r="FT22" s="40">
        <f t="shared" si="19"/>
        <v>0</v>
      </c>
      <c r="FU22" s="40">
        <f t="shared" si="19"/>
        <v>0</v>
      </c>
      <c r="FV22" s="40">
        <f t="shared" si="19"/>
        <v>0</v>
      </c>
      <c r="FW22" s="40">
        <f t="shared" si="19"/>
        <v>0</v>
      </c>
      <c r="FX22" s="40">
        <f t="shared" si="19"/>
        <v>0</v>
      </c>
      <c r="FY22" s="40">
        <f t="shared" si="19"/>
        <v>0</v>
      </c>
      <c r="FZ22" s="40">
        <f t="shared" si="19"/>
        <v>0</v>
      </c>
      <c r="GA22" s="40">
        <f t="shared" si="19"/>
        <v>0</v>
      </c>
      <c r="GB22" s="40">
        <f t="shared" si="19"/>
        <v>0</v>
      </c>
      <c r="GC22" s="40">
        <f t="shared" si="19"/>
        <v>0</v>
      </c>
      <c r="GD22" s="40">
        <f t="shared" si="19"/>
        <v>0</v>
      </c>
      <c r="GE22" s="40">
        <f t="shared" si="19"/>
        <v>0</v>
      </c>
      <c r="GF22" s="40">
        <f t="shared" si="19"/>
        <v>0</v>
      </c>
      <c r="GG22" s="40">
        <f t="shared" si="19"/>
        <v>0</v>
      </c>
      <c r="GH22" s="40">
        <f t="shared" si="19"/>
        <v>0</v>
      </c>
      <c r="GI22" s="40">
        <f t="shared" si="19"/>
        <v>0</v>
      </c>
      <c r="GJ22" s="40">
        <f t="shared" si="19"/>
        <v>0</v>
      </c>
      <c r="GK22" s="40">
        <f t="shared" si="19"/>
        <v>0</v>
      </c>
      <c r="GL22" s="40">
        <f t="shared" si="19"/>
        <v>0</v>
      </c>
      <c r="GM22" s="40">
        <f t="shared" si="19"/>
        <v>0</v>
      </c>
      <c r="GN22" s="40">
        <f t="shared" si="19"/>
        <v>0</v>
      </c>
      <c r="GO22" s="40">
        <f t="shared" si="19"/>
        <v>0</v>
      </c>
      <c r="GP22" s="40">
        <f t="shared" si="19"/>
        <v>0</v>
      </c>
      <c r="GQ22" s="40">
        <f t="shared" si="19"/>
        <v>0</v>
      </c>
      <c r="GR22" s="40">
        <f t="shared" si="19"/>
        <v>0</v>
      </c>
      <c r="GS22" s="40">
        <f t="shared" si="19"/>
        <v>0</v>
      </c>
      <c r="GT22" s="40">
        <f t="shared" si="19"/>
        <v>0</v>
      </c>
      <c r="GU22" s="40">
        <f t="shared" si="19"/>
        <v>0</v>
      </c>
      <c r="GV22" s="40">
        <f t="shared" ref="GV22:JG22" si="20">GV13*100/$B$3</f>
        <v>0</v>
      </c>
      <c r="GW22" s="40">
        <f t="shared" si="20"/>
        <v>0</v>
      </c>
      <c r="GX22" s="40">
        <f t="shared" si="20"/>
        <v>0</v>
      </c>
      <c r="GY22" s="40">
        <f t="shared" si="20"/>
        <v>0</v>
      </c>
      <c r="GZ22" s="40">
        <f t="shared" si="20"/>
        <v>0</v>
      </c>
      <c r="HA22" s="40">
        <f t="shared" si="20"/>
        <v>0</v>
      </c>
      <c r="HB22" s="40">
        <f t="shared" si="20"/>
        <v>0</v>
      </c>
      <c r="HC22" s="40">
        <f t="shared" si="20"/>
        <v>0</v>
      </c>
      <c r="HD22" s="40">
        <f t="shared" si="20"/>
        <v>0</v>
      </c>
      <c r="HE22" s="40">
        <f t="shared" si="20"/>
        <v>0</v>
      </c>
      <c r="HF22" s="40">
        <f t="shared" si="20"/>
        <v>0</v>
      </c>
      <c r="HG22" s="40">
        <f t="shared" si="20"/>
        <v>0</v>
      </c>
      <c r="HH22" s="40">
        <f t="shared" si="20"/>
        <v>0</v>
      </c>
      <c r="HI22" s="40">
        <f t="shared" si="20"/>
        <v>0</v>
      </c>
      <c r="HJ22" s="40">
        <f t="shared" si="20"/>
        <v>0</v>
      </c>
      <c r="HK22" s="40">
        <f t="shared" si="20"/>
        <v>0</v>
      </c>
      <c r="HL22" s="40">
        <f t="shared" si="20"/>
        <v>0</v>
      </c>
      <c r="HM22" s="40">
        <f t="shared" si="20"/>
        <v>0</v>
      </c>
      <c r="HN22" s="40">
        <f t="shared" si="20"/>
        <v>0</v>
      </c>
      <c r="HO22" s="40">
        <f t="shared" si="20"/>
        <v>0</v>
      </c>
      <c r="HP22" s="40">
        <f t="shared" si="20"/>
        <v>0</v>
      </c>
      <c r="HQ22" s="40">
        <f t="shared" si="20"/>
        <v>0</v>
      </c>
      <c r="HR22" s="40">
        <f t="shared" si="20"/>
        <v>0</v>
      </c>
      <c r="HS22" s="40">
        <f t="shared" si="20"/>
        <v>0</v>
      </c>
      <c r="HT22" s="40">
        <f t="shared" si="20"/>
        <v>0</v>
      </c>
      <c r="HU22" s="40">
        <f t="shared" si="20"/>
        <v>0</v>
      </c>
      <c r="HV22" s="40">
        <f t="shared" si="20"/>
        <v>0</v>
      </c>
      <c r="HW22" s="40">
        <f t="shared" si="20"/>
        <v>0</v>
      </c>
      <c r="HX22" s="40">
        <f t="shared" si="20"/>
        <v>0</v>
      </c>
      <c r="HY22" s="40">
        <f t="shared" si="20"/>
        <v>0</v>
      </c>
      <c r="HZ22" s="40">
        <f t="shared" si="20"/>
        <v>0</v>
      </c>
      <c r="IA22" s="40">
        <f t="shared" si="20"/>
        <v>0</v>
      </c>
      <c r="IB22" s="40">
        <f t="shared" si="20"/>
        <v>0</v>
      </c>
      <c r="IC22" s="40">
        <f t="shared" si="20"/>
        <v>0</v>
      </c>
      <c r="ID22" s="40">
        <f t="shared" si="20"/>
        <v>0</v>
      </c>
      <c r="IE22" s="40">
        <f t="shared" si="20"/>
        <v>0</v>
      </c>
      <c r="IF22" s="40">
        <f t="shared" si="20"/>
        <v>0</v>
      </c>
      <c r="IG22" s="40">
        <f t="shared" si="20"/>
        <v>0</v>
      </c>
      <c r="IH22" s="40">
        <f t="shared" si="20"/>
        <v>0</v>
      </c>
      <c r="II22" s="40">
        <f t="shared" si="20"/>
        <v>0</v>
      </c>
      <c r="IJ22" s="40">
        <f t="shared" si="20"/>
        <v>0</v>
      </c>
      <c r="IK22" s="40">
        <f t="shared" si="20"/>
        <v>0</v>
      </c>
      <c r="IL22" s="40">
        <f t="shared" si="20"/>
        <v>0</v>
      </c>
      <c r="IM22" s="40">
        <f t="shared" si="20"/>
        <v>0</v>
      </c>
      <c r="IN22" s="40">
        <f t="shared" si="20"/>
        <v>0</v>
      </c>
      <c r="IO22" s="40">
        <f t="shared" si="20"/>
        <v>0</v>
      </c>
      <c r="IP22" s="40">
        <f t="shared" si="20"/>
        <v>0</v>
      </c>
      <c r="IQ22" s="40">
        <f t="shared" si="20"/>
        <v>0</v>
      </c>
      <c r="IR22" s="40">
        <f t="shared" si="20"/>
        <v>0</v>
      </c>
      <c r="IS22" s="40">
        <f t="shared" si="20"/>
        <v>0</v>
      </c>
      <c r="IT22" s="40">
        <f t="shared" si="20"/>
        <v>0</v>
      </c>
      <c r="IU22" s="40">
        <f t="shared" si="20"/>
        <v>0</v>
      </c>
      <c r="IV22" s="40">
        <f t="shared" si="20"/>
        <v>0</v>
      </c>
      <c r="IW22" s="40">
        <f t="shared" si="20"/>
        <v>0</v>
      </c>
      <c r="IX22" s="40">
        <f t="shared" si="20"/>
        <v>0</v>
      </c>
      <c r="IY22" s="40">
        <f t="shared" si="20"/>
        <v>0</v>
      </c>
      <c r="IZ22" s="40">
        <f t="shared" si="20"/>
        <v>0</v>
      </c>
      <c r="JA22" s="40">
        <f t="shared" si="20"/>
        <v>0</v>
      </c>
      <c r="JB22" s="40">
        <f t="shared" si="20"/>
        <v>0</v>
      </c>
      <c r="JC22" s="40">
        <f t="shared" si="20"/>
        <v>0</v>
      </c>
      <c r="JD22" s="40">
        <f t="shared" si="20"/>
        <v>0</v>
      </c>
      <c r="JE22" s="40">
        <f t="shared" si="20"/>
        <v>0</v>
      </c>
      <c r="JF22" s="40">
        <f t="shared" si="20"/>
        <v>0</v>
      </c>
      <c r="JG22" s="40">
        <f t="shared" si="20"/>
        <v>0</v>
      </c>
      <c r="JH22" s="40">
        <f t="shared" ref="JH22:JP22" si="21">JH13*100/$B$3</f>
        <v>0</v>
      </c>
      <c r="JI22" s="40">
        <f t="shared" si="21"/>
        <v>0</v>
      </c>
      <c r="JJ22" s="40">
        <f t="shared" si="21"/>
        <v>0</v>
      </c>
      <c r="JK22" s="40">
        <f t="shared" si="21"/>
        <v>0</v>
      </c>
      <c r="JL22" s="40">
        <f t="shared" si="21"/>
        <v>0</v>
      </c>
      <c r="JM22" s="40">
        <f t="shared" si="21"/>
        <v>0</v>
      </c>
      <c r="JN22" s="40">
        <f t="shared" si="21"/>
        <v>0</v>
      </c>
      <c r="JO22" s="40">
        <f t="shared" si="21"/>
        <v>0</v>
      </c>
      <c r="JP22" s="40">
        <f t="shared" si="21"/>
        <v>0</v>
      </c>
    </row>
    <row r="23" spans="1:276" ht="15.75">
      <c r="A23" s="37" t="str">
        <f t="shared" si="5"/>
        <v>Cu</v>
      </c>
      <c r="B23" s="38">
        <f>'分析用质控图-初始阶段'!B59</f>
        <v>10.776573185209099</v>
      </c>
      <c r="C23" s="38">
        <f>'分析用质控图-初始阶段'!C59</f>
        <v>93.003555555555536</v>
      </c>
      <c r="D23" s="38">
        <f>'分析用质控图-初始阶段'!D59</f>
        <v>125.33327511118283</v>
      </c>
      <c r="E23" s="38">
        <f>'分析用质控图-初始阶段'!E59</f>
        <v>114.55670192597373</v>
      </c>
      <c r="F23" s="38">
        <f>'分析用质控图-初始阶段'!F59</f>
        <v>71.450409185137346</v>
      </c>
      <c r="G23" s="38">
        <f>'分析用质控图-初始阶段'!G59</f>
        <v>60.673835999928244</v>
      </c>
      <c r="H23" s="40">
        <f t="shared" si="6"/>
        <v>94.464000000000013</v>
      </c>
      <c r="I23" s="40">
        <f t="shared" si="6"/>
        <v>97.003000000000014</v>
      </c>
      <c r="J23" s="40">
        <f t="shared" si="6"/>
        <v>102.55499999999999</v>
      </c>
      <c r="K23" s="40">
        <f t="shared" si="6"/>
        <v>106.349</v>
      </c>
      <c r="L23" s="40">
        <f t="shared" ref="L23:BW23" si="22">L14*100/$B$3</f>
        <v>94.123000000000005</v>
      </c>
      <c r="M23" s="40">
        <f t="shared" si="22"/>
        <v>115.26400000000001</v>
      </c>
      <c r="N23" s="40">
        <f t="shared" si="22"/>
        <v>100.54900000000001</v>
      </c>
      <c r="O23" s="40">
        <f t="shared" si="22"/>
        <v>109.114</v>
      </c>
      <c r="P23" s="40">
        <f t="shared" si="22"/>
        <v>94.1</v>
      </c>
      <c r="Q23" s="40">
        <f t="shared" si="22"/>
        <v>110.2336</v>
      </c>
      <c r="R23" s="40">
        <f t="shared" si="22"/>
        <v>81.431000000000012</v>
      </c>
      <c r="S23" s="40">
        <f t="shared" si="22"/>
        <v>93.917000000000002</v>
      </c>
      <c r="T23" s="40">
        <f t="shared" si="22"/>
        <v>101.492</v>
      </c>
      <c r="U23" s="40">
        <f t="shared" si="22"/>
        <v>119.35700000000001</v>
      </c>
      <c r="V23" s="40">
        <f t="shared" si="22"/>
        <v>105.58799999999999</v>
      </c>
      <c r="W23" s="40">
        <f t="shared" si="22"/>
        <v>105.83800000000001</v>
      </c>
      <c r="X23" s="40">
        <f t="shared" si="22"/>
        <v>111.57300000000001</v>
      </c>
      <c r="Y23" s="40">
        <f t="shared" si="22"/>
        <v>113.85</v>
      </c>
      <c r="Z23" s="40">
        <f t="shared" si="22"/>
        <v>99.934999999999988</v>
      </c>
      <c r="AA23" s="40">
        <f t="shared" si="22"/>
        <v>90.591000000000008</v>
      </c>
      <c r="AB23" s="40">
        <f t="shared" si="22"/>
        <v>76.700999999999993</v>
      </c>
      <c r="AC23" s="40">
        <f t="shared" si="22"/>
        <v>103.56400000000001</v>
      </c>
      <c r="AD23" s="40">
        <f t="shared" si="22"/>
        <v>140.64399999999998</v>
      </c>
      <c r="AE23" s="40">
        <f t="shared" si="22"/>
        <v>100.19</v>
      </c>
      <c r="AF23" s="40">
        <f t="shared" si="22"/>
        <v>108.42100000000001</v>
      </c>
      <c r="AG23" s="40">
        <f t="shared" si="22"/>
        <v>92.662000000000006</v>
      </c>
      <c r="AH23" s="40">
        <f t="shared" si="22"/>
        <v>93.993000000000009</v>
      </c>
      <c r="AI23" s="40">
        <f t="shared" si="22"/>
        <v>94.114000000000004</v>
      </c>
      <c r="AJ23" s="40">
        <f t="shared" si="22"/>
        <v>100.408</v>
      </c>
      <c r="AK23" s="40">
        <f t="shared" si="22"/>
        <v>98.445999999999998</v>
      </c>
      <c r="AL23" s="40">
        <f t="shared" si="22"/>
        <v>88.36</v>
      </c>
      <c r="AM23" s="40">
        <f t="shared" si="22"/>
        <v>81.156000000000006</v>
      </c>
      <c r="AN23" s="40">
        <f t="shared" si="22"/>
        <v>86.034999999999997</v>
      </c>
      <c r="AO23" s="40">
        <f t="shared" si="22"/>
        <v>71.215000000000003</v>
      </c>
      <c r="AP23" s="40">
        <f t="shared" si="22"/>
        <v>83.055000000000007</v>
      </c>
      <c r="AQ23" s="40">
        <f t="shared" si="22"/>
        <v>89.742999999999995</v>
      </c>
      <c r="AR23" s="40">
        <f t="shared" si="22"/>
        <v>88.231999999999999</v>
      </c>
      <c r="AS23" s="40">
        <f t="shared" si="22"/>
        <v>83.459000000000003</v>
      </c>
      <c r="AT23" s="40">
        <f t="shared" si="22"/>
        <v>74.778999999999996</v>
      </c>
      <c r="AU23" s="40">
        <f t="shared" si="22"/>
        <v>86.972999999999999</v>
      </c>
      <c r="AV23" s="40">
        <f t="shared" si="22"/>
        <v>100.893</v>
      </c>
      <c r="AW23" s="40">
        <f t="shared" si="22"/>
        <v>88.817000000000007</v>
      </c>
      <c r="AX23" s="40">
        <f t="shared" si="22"/>
        <v>91.831999999999994</v>
      </c>
      <c r="AY23" s="40">
        <f t="shared" si="22"/>
        <v>110.977</v>
      </c>
      <c r="AZ23" s="40">
        <f t="shared" si="22"/>
        <v>102.70399999999999</v>
      </c>
      <c r="BA23" s="40">
        <f t="shared" si="22"/>
        <v>89.003</v>
      </c>
      <c r="BB23" s="40">
        <f t="shared" si="22"/>
        <v>85.960000000000008</v>
      </c>
      <c r="BC23" s="40">
        <f t="shared" si="22"/>
        <v>87.44</v>
      </c>
      <c r="BD23" s="40">
        <f t="shared" si="22"/>
        <v>92.506</v>
      </c>
      <c r="BE23" s="40">
        <f t="shared" si="22"/>
        <v>87.421000000000006</v>
      </c>
      <c r="BF23" s="40">
        <f t="shared" si="22"/>
        <v>88.97999999999999</v>
      </c>
      <c r="BG23" s="40">
        <f t="shared" si="22"/>
        <v>87.486000000000004</v>
      </c>
      <c r="BH23" s="40">
        <f t="shared" si="22"/>
        <v>86.210999999999999</v>
      </c>
      <c r="BI23" s="40">
        <f t="shared" si="22"/>
        <v>85.664000000000001</v>
      </c>
      <c r="BJ23" s="40">
        <f t="shared" si="22"/>
        <v>85.324000000000012</v>
      </c>
      <c r="BK23" s="40">
        <f t="shared" si="22"/>
        <v>93.741000000000014</v>
      </c>
      <c r="BL23" s="40">
        <f t="shared" si="22"/>
        <v>88.277999999999992</v>
      </c>
      <c r="BM23" s="40">
        <f t="shared" si="22"/>
        <v>80.071999999999989</v>
      </c>
      <c r="BN23" s="40">
        <f t="shared" si="22"/>
        <v>93.2</v>
      </c>
      <c r="BO23" s="40">
        <f t="shared" si="22"/>
        <v>85.48299999999999</v>
      </c>
      <c r="BP23" s="40">
        <f t="shared" si="22"/>
        <v>95.477000000000004</v>
      </c>
      <c r="BQ23" s="40">
        <f t="shared" si="22"/>
        <v>87.338999999999999</v>
      </c>
      <c r="BR23" s="40">
        <f t="shared" si="22"/>
        <v>109.33199999999999</v>
      </c>
      <c r="BS23" s="40">
        <f t="shared" si="22"/>
        <v>95.968999999999994</v>
      </c>
      <c r="BT23" s="40">
        <f t="shared" si="22"/>
        <v>91.056000000000012</v>
      </c>
      <c r="BU23" s="40">
        <f t="shared" si="22"/>
        <v>92.424000000000007</v>
      </c>
      <c r="BV23" s="40">
        <f t="shared" si="22"/>
        <v>85.658999999999992</v>
      </c>
      <c r="BW23" s="40">
        <f t="shared" si="22"/>
        <v>88.495000000000005</v>
      </c>
      <c r="BX23" s="40">
        <f t="shared" ref="BX23:EI23" si="23">BX14*100/$B$3</f>
        <v>83.495000000000005</v>
      </c>
      <c r="BY23" s="40">
        <f t="shared" si="23"/>
        <v>112.774</v>
      </c>
      <c r="BZ23" s="40">
        <f t="shared" si="23"/>
        <v>79.195000000000007</v>
      </c>
      <c r="CA23" s="40">
        <f t="shared" si="23"/>
        <v>80.440000000000012</v>
      </c>
      <c r="CB23" s="40">
        <f t="shared" si="23"/>
        <v>83.504000000000005</v>
      </c>
      <c r="CC23" s="40">
        <f t="shared" si="23"/>
        <v>82.581000000000003</v>
      </c>
      <c r="CD23" s="40">
        <f t="shared" si="23"/>
        <v>83.88</v>
      </c>
      <c r="CE23" s="40">
        <f t="shared" si="23"/>
        <v>81.629000000000005</v>
      </c>
      <c r="CF23" s="40">
        <f t="shared" si="23"/>
        <v>76.409000000000006</v>
      </c>
      <c r="CG23" s="40">
        <f t="shared" si="23"/>
        <v>81.56</v>
      </c>
      <c r="CH23" s="40">
        <f t="shared" si="23"/>
        <v>64.114000000000004</v>
      </c>
      <c r="CI23" s="40">
        <f t="shared" si="23"/>
        <v>120.23099999999999</v>
      </c>
      <c r="CJ23" s="40">
        <f t="shared" si="23"/>
        <v>103.31300000000002</v>
      </c>
      <c r="CK23" s="40">
        <f t="shared" si="23"/>
        <v>102.19200000000001</v>
      </c>
      <c r="CL23" s="40">
        <f t="shared" si="23"/>
        <v>98.445000000000007</v>
      </c>
      <c r="CM23" s="40">
        <f t="shared" si="23"/>
        <v>97.136999999999986</v>
      </c>
      <c r="CN23" s="40">
        <f t="shared" si="23"/>
        <v>84.695000000000007</v>
      </c>
      <c r="CO23" s="40">
        <f t="shared" si="23"/>
        <v>91.991</v>
      </c>
      <c r="CP23" s="40">
        <f t="shared" si="23"/>
        <v>120.16299999999998</v>
      </c>
      <c r="CQ23" s="40">
        <f t="shared" si="23"/>
        <v>79.057000000000002</v>
      </c>
      <c r="CR23" s="40">
        <f t="shared" si="23"/>
        <v>87.777000000000001</v>
      </c>
      <c r="CS23" s="40">
        <f t="shared" si="23"/>
        <v>88.346000000000004</v>
      </c>
      <c r="CT23" s="40">
        <f t="shared" si="23"/>
        <v>94.384999999999991</v>
      </c>
      <c r="CU23" s="40">
        <f t="shared" si="23"/>
        <v>95.861999999999995</v>
      </c>
      <c r="CV23" s="40">
        <f t="shared" si="23"/>
        <v>89.557000000000002</v>
      </c>
      <c r="CW23" s="40">
        <f t="shared" si="23"/>
        <v>86.790999999999997</v>
      </c>
      <c r="CX23" s="40">
        <f t="shared" si="23"/>
        <v>0</v>
      </c>
      <c r="CY23" s="40">
        <f t="shared" si="23"/>
        <v>0</v>
      </c>
      <c r="CZ23" s="40">
        <f t="shared" si="23"/>
        <v>0</v>
      </c>
      <c r="DA23" s="40">
        <f t="shared" si="23"/>
        <v>0</v>
      </c>
      <c r="DB23" s="40">
        <f t="shared" si="23"/>
        <v>0</v>
      </c>
      <c r="DC23" s="40">
        <f t="shared" si="23"/>
        <v>0</v>
      </c>
      <c r="DD23" s="40">
        <f t="shared" si="23"/>
        <v>0</v>
      </c>
      <c r="DE23" s="40">
        <f t="shared" si="23"/>
        <v>0</v>
      </c>
      <c r="DF23" s="40">
        <f t="shared" si="23"/>
        <v>0</v>
      </c>
      <c r="DG23" s="40">
        <f t="shared" si="23"/>
        <v>0</v>
      </c>
      <c r="DH23" s="40">
        <f t="shared" si="23"/>
        <v>0</v>
      </c>
      <c r="DI23" s="40">
        <f t="shared" si="23"/>
        <v>0</v>
      </c>
      <c r="DJ23" s="40">
        <f t="shared" si="23"/>
        <v>0</v>
      </c>
      <c r="DK23" s="40">
        <f t="shared" si="23"/>
        <v>0</v>
      </c>
      <c r="DL23" s="40">
        <f t="shared" si="23"/>
        <v>0</v>
      </c>
      <c r="DM23" s="40">
        <f t="shared" si="23"/>
        <v>0</v>
      </c>
      <c r="DN23" s="40">
        <f t="shared" si="23"/>
        <v>0</v>
      </c>
      <c r="DO23" s="40">
        <f t="shared" si="23"/>
        <v>0</v>
      </c>
      <c r="DP23" s="40">
        <f t="shared" si="23"/>
        <v>0</v>
      </c>
      <c r="DQ23" s="40">
        <f t="shared" si="23"/>
        <v>0</v>
      </c>
      <c r="DR23" s="40">
        <f t="shared" si="23"/>
        <v>0</v>
      </c>
      <c r="DS23" s="40">
        <f t="shared" si="23"/>
        <v>0</v>
      </c>
      <c r="DT23" s="40">
        <f t="shared" si="23"/>
        <v>0</v>
      </c>
      <c r="DU23" s="40">
        <f t="shared" si="23"/>
        <v>0</v>
      </c>
      <c r="DV23" s="40">
        <f t="shared" si="23"/>
        <v>0</v>
      </c>
      <c r="DW23" s="40">
        <f t="shared" si="23"/>
        <v>0</v>
      </c>
      <c r="DX23" s="40">
        <f t="shared" si="23"/>
        <v>0</v>
      </c>
      <c r="DY23" s="40">
        <f t="shared" si="23"/>
        <v>0</v>
      </c>
      <c r="DZ23" s="40">
        <f t="shared" si="23"/>
        <v>0</v>
      </c>
      <c r="EA23" s="40">
        <f t="shared" si="23"/>
        <v>0</v>
      </c>
      <c r="EB23" s="40">
        <f t="shared" si="23"/>
        <v>0</v>
      </c>
      <c r="EC23" s="40">
        <f t="shared" si="23"/>
        <v>0</v>
      </c>
      <c r="ED23" s="40">
        <f t="shared" si="23"/>
        <v>0</v>
      </c>
      <c r="EE23" s="40">
        <f t="shared" si="23"/>
        <v>0</v>
      </c>
      <c r="EF23" s="40">
        <f t="shared" si="23"/>
        <v>0</v>
      </c>
      <c r="EG23" s="40">
        <f t="shared" si="23"/>
        <v>0</v>
      </c>
      <c r="EH23" s="40">
        <f t="shared" si="23"/>
        <v>0</v>
      </c>
      <c r="EI23" s="40">
        <f t="shared" si="23"/>
        <v>0</v>
      </c>
      <c r="EJ23" s="40">
        <f t="shared" ref="EJ23:GU23" si="24">EJ14*100/$B$3</f>
        <v>0</v>
      </c>
      <c r="EK23" s="40">
        <f t="shared" si="24"/>
        <v>0</v>
      </c>
      <c r="EL23" s="40">
        <f t="shared" si="24"/>
        <v>0</v>
      </c>
      <c r="EM23" s="40">
        <f t="shared" si="24"/>
        <v>0</v>
      </c>
      <c r="EN23" s="40">
        <f t="shared" si="24"/>
        <v>0</v>
      </c>
      <c r="EO23" s="40">
        <f t="shared" si="24"/>
        <v>0</v>
      </c>
      <c r="EP23" s="40">
        <f t="shared" si="24"/>
        <v>0</v>
      </c>
      <c r="EQ23" s="40">
        <f t="shared" si="24"/>
        <v>0</v>
      </c>
      <c r="ER23" s="40">
        <f t="shared" si="24"/>
        <v>0</v>
      </c>
      <c r="ES23" s="40">
        <f t="shared" si="24"/>
        <v>0</v>
      </c>
      <c r="ET23" s="40">
        <f t="shared" si="24"/>
        <v>0</v>
      </c>
      <c r="EU23" s="40">
        <f t="shared" si="24"/>
        <v>0</v>
      </c>
      <c r="EV23" s="40">
        <f t="shared" si="24"/>
        <v>0</v>
      </c>
      <c r="EW23" s="40">
        <f t="shared" si="24"/>
        <v>0</v>
      </c>
      <c r="EX23" s="40">
        <f t="shared" si="24"/>
        <v>0</v>
      </c>
      <c r="EY23" s="40">
        <f t="shared" si="24"/>
        <v>0</v>
      </c>
      <c r="EZ23" s="40">
        <f t="shared" si="24"/>
        <v>0</v>
      </c>
      <c r="FA23" s="40">
        <f t="shared" si="24"/>
        <v>0</v>
      </c>
      <c r="FB23" s="40">
        <f t="shared" si="24"/>
        <v>0</v>
      </c>
      <c r="FC23" s="40">
        <f t="shared" si="24"/>
        <v>0</v>
      </c>
      <c r="FD23" s="40">
        <f t="shared" si="24"/>
        <v>0</v>
      </c>
      <c r="FE23" s="40">
        <f t="shared" si="24"/>
        <v>0</v>
      </c>
      <c r="FF23" s="40">
        <f t="shared" si="24"/>
        <v>0</v>
      </c>
      <c r="FG23" s="40">
        <f t="shared" si="24"/>
        <v>0</v>
      </c>
      <c r="FH23" s="40">
        <f t="shared" si="24"/>
        <v>0</v>
      </c>
      <c r="FI23" s="40">
        <f t="shared" si="24"/>
        <v>0</v>
      </c>
      <c r="FJ23" s="40">
        <f t="shared" si="24"/>
        <v>0</v>
      </c>
      <c r="FK23" s="40">
        <f t="shared" si="24"/>
        <v>0</v>
      </c>
      <c r="FL23" s="40">
        <f t="shared" si="24"/>
        <v>0</v>
      </c>
      <c r="FM23" s="40">
        <f t="shared" si="24"/>
        <v>0</v>
      </c>
      <c r="FN23" s="40">
        <f t="shared" si="24"/>
        <v>0</v>
      </c>
      <c r="FO23" s="40">
        <f t="shared" si="24"/>
        <v>0</v>
      </c>
      <c r="FP23" s="40">
        <f t="shared" si="24"/>
        <v>0</v>
      </c>
      <c r="FQ23" s="40">
        <f t="shared" si="24"/>
        <v>0</v>
      </c>
      <c r="FR23" s="40">
        <f t="shared" si="24"/>
        <v>0</v>
      </c>
      <c r="FS23" s="40">
        <f t="shared" si="24"/>
        <v>0</v>
      </c>
      <c r="FT23" s="40">
        <f t="shared" si="24"/>
        <v>0</v>
      </c>
      <c r="FU23" s="40">
        <f t="shared" si="24"/>
        <v>0</v>
      </c>
      <c r="FV23" s="40">
        <f t="shared" si="24"/>
        <v>0</v>
      </c>
      <c r="FW23" s="40">
        <f t="shared" si="24"/>
        <v>0</v>
      </c>
      <c r="FX23" s="40">
        <f t="shared" si="24"/>
        <v>0</v>
      </c>
      <c r="FY23" s="40">
        <f t="shared" si="24"/>
        <v>0</v>
      </c>
      <c r="FZ23" s="40">
        <f t="shared" si="24"/>
        <v>0</v>
      </c>
      <c r="GA23" s="40">
        <f t="shared" si="24"/>
        <v>0</v>
      </c>
      <c r="GB23" s="40">
        <f t="shared" si="24"/>
        <v>0</v>
      </c>
      <c r="GC23" s="40">
        <f t="shared" si="24"/>
        <v>0</v>
      </c>
      <c r="GD23" s="40">
        <f t="shared" si="24"/>
        <v>0</v>
      </c>
      <c r="GE23" s="40">
        <f t="shared" si="24"/>
        <v>0</v>
      </c>
      <c r="GF23" s="40">
        <f t="shared" si="24"/>
        <v>0</v>
      </c>
      <c r="GG23" s="40">
        <f t="shared" si="24"/>
        <v>0</v>
      </c>
      <c r="GH23" s="40">
        <f t="shared" si="24"/>
        <v>0</v>
      </c>
      <c r="GI23" s="40">
        <f t="shared" si="24"/>
        <v>0</v>
      </c>
      <c r="GJ23" s="40">
        <f t="shared" si="24"/>
        <v>0</v>
      </c>
      <c r="GK23" s="40">
        <f t="shared" si="24"/>
        <v>0</v>
      </c>
      <c r="GL23" s="40">
        <f t="shared" si="24"/>
        <v>0</v>
      </c>
      <c r="GM23" s="40">
        <f t="shared" si="24"/>
        <v>0</v>
      </c>
      <c r="GN23" s="40">
        <f t="shared" si="24"/>
        <v>0</v>
      </c>
      <c r="GO23" s="40">
        <f t="shared" si="24"/>
        <v>0</v>
      </c>
      <c r="GP23" s="40">
        <f t="shared" si="24"/>
        <v>0</v>
      </c>
      <c r="GQ23" s="40">
        <f t="shared" si="24"/>
        <v>0</v>
      </c>
      <c r="GR23" s="40">
        <f t="shared" si="24"/>
        <v>0</v>
      </c>
      <c r="GS23" s="40">
        <f t="shared" si="24"/>
        <v>0</v>
      </c>
      <c r="GT23" s="40">
        <f t="shared" si="24"/>
        <v>0</v>
      </c>
      <c r="GU23" s="40">
        <f t="shared" si="24"/>
        <v>0</v>
      </c>
      <c r="GV23" s="40">
        <f t="shared" ref="GV23:JG23" si="25">GV14*100/$B$3</f>
        <v>0</v>
      </c>
      <c r="GW23" s="40">
        <f t="shared" si="25"/>
        <v>0</v>
      </c>
      <c r="GX23" s="40">
        <f t="shared" si="25"/>
        <v>0</v>
      </c>
      <c r="GY23" s="40">
        <f t="shared" si="25"/>
        <v>0</v>
      </c>
      <c r="GZ23" s="40">
        <f t="shared" si="25"/>
        <v>0</v>
      </c>
      <c r="HA23" s="40">
        <f t="shared" si="25"/>
        <v>0</v>
      </c>
      <c r="HB23" s="40">
        <f t="shared" si="25"/>
        <v>0</v>
      </c>
      <c r="HC23" s="40">
        <f t="shared" si="25"/>
        <v>0</v>
      </c>
      <c r="HD23" s="40">
        <f t="shared" si="25"/>
        <v>0</v>
      </c>
      <c r="HE23" s="40">
        <f t="shared" si="25"/>
        <v>0</v>
      </c>
      <c r="HF23" s="40">
        <f t="shared" si="25"/>
        <v>0</v>
      </c>
      <c r="HG23" s="40">
        <f t="shared" si="25"/>
        <v>0</v>
      </c>
      <c r="HH23" s="40">
        <f t="shared" si="25"/>
        <v>0</v>
      </c>
      <c r="HI23" s="40">
        <f t="shared" si="25"/>
        <v>0</v>
      </c>
      <c r="HJ23" s="40">
        <f t="shared" si="25"/>
        <v>0</v>
      </c>
      <c r="HK23" s="40">
        <f t="shared" si="25"/>
        <v>0</v>
      </c>
      <c r="HL23" s="40">
        <f t="shared" si="25"/>
        <v>0</v>
      </c>
      <c r="HM23" s="40">
        <f t="shared" si="25"/>
        <v>0</v>
      </c>
      <c r="HN23" s="40">
        <f t="shared" si="25"/>
        <v>0</v>
      </c>
      <c r="HO23" s="40">
        <f t="shared" si="25"/>
        <v>0</v>
      </c>
      <c r="HP23" s="40">
        <f t="shared" si="25"/>
        <v>0</v>
      </c>
      <c r="HQ23" s="40">
        <f t="shared" si="25"/>
        <v>0</v>
      </c>
      <c r="HR23" s="40">
        <f t="shared" si="25"/>
        <v>0</v>
      </c>
      <c r="HS23" s="40">
        <f t="shared" si="25"/>
        <v>0</v>
      </c>
      <c r="HT23" s="40">
        <f t="shared" si="25"/>
        <v>0</v>
      </c>
      <c r="HU23" s="40">
        <f t="shared" si="25"/>
        <v>0</v>
      </c>
      <c r="HV23" s="40">
        <f t="shared" si="25"/>
        <v>0</v>
      </c>
      <c r="HW23" s="40">
        <f t="shared" si="25"/>
        <v>0</v>
      </c>
      <c r="HX23" s="40">
        <f t="shared" si="25"/>
        <v>0</v>
      </c>
      <c r="HY23" s="40">
        <f t="shared" si="25"/>
        <v>0</v>
      </c>
      <c r="HZ23" s="40">
        <f t="shared" si="25"/>
        <v>0</v>
      </c>
      <c r="IA23" s="40">
        <f t="shared" si="25"/>
        <v>0</v>
      </c>
      <c r="IB23" s="40">
        <f t="shared" si="25"/>
        <v>0</v>
      </c>
      <c r="IC23" s="40">
        <f t="shared" si="25"/>
        <v>0</v>
      </c>
      <c r="ID23" s="40">
        <f t="shared" si="25"/>
        <v>0</v>
      </c>
      <c r="IE23" s="40">
        <f t="shared" si="25"/>
        <v>0</v>
      </c>
      <c r="IF23" s="40">
        <f t="shared" si="25"/>
        <v>0</v>
      </c>
      <c r="IG23" s="40">
        <f t="shared" si="25"/>
        <v>0</v>
      </c>
      <c r="IH23" s="40">
        <f t="shared" si="25"/>
        <v>0</v>
      </c>
      <c r="II23" s="40">
        <f t="shared" si="25"/>
        <v>0</v>
      </c>
      <c r="IJ23" s="40">
        <f t="shared" si="25"/>
        <v>0</v>
      </c>
      <c r="IK23" s="40">
        <f t="shared" si="25"/>
        <v>0</v>
      </c>
      <c r="IL23" s="40">
        <f t="shared" si="25"/>
        <v>0</v>
      </c>
      <c r="IM23" s="40">
        <f t="shared" si="25"/>
        <v>0</v>
      </c>
      <c r="IN23" s="40">
        <f t="shared" si="25"/>
        <v>0</v>
      </c>
      <c r="IO23" s="40">
        <f t="shared" si="25"/>
        <v>0</v>
      </c>
      <c r="IP23" s="40">
        <f t="shared" si="25"/>
        <v>0</v>
      </c>
      <c r="IQ23" s="40">
        <f t="shared" si="25"/>
        <v>0</v>
      </c>
      <c r="IR23" s="40">
        <f t="shared" si="25"/>
        <v>0</v>
      </c>
      <c r="IS23" s="40">
        <f t="shared" si="25"/>
        <v>0</v>
      </c>
      <c r="IT23" s="40">
        <f t="shared" si="25"/>
        <v>0</v>
      </c>
      <c r="IU23" s="40">
        <f t="shared" si="25"/>
        <v>0</v>
      </c>
      <c r="IV23" s="40">
        <f t="shared" si="25"/>
        <v>0</v>
      </c>
      <c r="IW23" s="40">
        <f t="shared" si="25"/>
        <v>0</v>
      </c>
      <c r="IX23" s="40">
        <f t="shared" si="25"/>
        <v>0</v>
      </c>
      <c r="IY23" s="40">
        <f t="shared" si="25"/>
        <v>0</v>
      </c>
      <c r="IZ23" s="40">
        <f t="shared" si="25"/>
        <v>0</v>
      </c>
      <c r="JA23" s="40">
        <f t="shared" si="25"/>
        <v>0</v>
      </c>
      <c r="JB23" s="40">
        <f t="shared" si="25"/>
        <v>0</v>
      </c>
      <c r="JC23" s="40">
        <f t="shared" si="25"/>
        <v>0</v>
      </c>
      <c r="JD23" s="40">
        <f t="shared" si="25"/>
        <v>0</v>
      </c>
      <c r="JE23" s="40">
        <f t="shared" si="25"/>
        <v>0</v>
      </c>
      <c r="JF23" s="40">
        <f t="shared" si="25"/>
        <v>0</v>
      </c>
      <c r="JG23" s="40">
        <f t="shared" si="25"/>
        <v>0</v>
      </c>
      <c r="JH23" s="40">
        <f t="shared" ref="JH23:JP23" si="26">JH14*100/$B$3</f>
        <v>0</v>
      </c>
      <c r="JI23" s="40">
        <f t="shared" si="26"/>
        <v>0</v>
      </c>
      <c r="JJ23" s="40">
        <f t="shared" si="26"/>
        <v>0</v>
      </c>
      <c r="JK23" s="40">
        <f t="shared" si="26"/>
        <v>0</v>
      </c>
      <c r="JL23" s="40">
        <f t="shared" si="26"/>
        <v>0</v>
      </c>
      <c r="JM23" s="40">
        <f t="shared" si="26"/>
        <v>0</v>
      </c>
      <c r="JN23" s="40">
        <f t="shared" si="26"/>
        <v>0</v>
      </c>
      <c r="JO23" s="40">
        <f t="shared" si="26"/>
        <v>0</v>
      </c>
      <c r="JP23" s="40">
        <f t="shared" si="26"/>
        <v>0</v>
      </c>
    </row>
    <row r="24" spans="1:276" ht="15.75">
      <c r="A24" s="37" t="str">
        <f t="shared" si="5"/>
        <v>Sb</v>
      </c>
      <c r="B24" s="38">
        <f>'分析用质控图-初始阶段'!B60</f>
        <v>4.58598198366996</v>
      </c>
      <c r="C24" s="38">
        <f>'分析用质控图-初始阶段'!C60</f>
        <v>93.5165333333333</v>
      </c>
      <c r="D24" s="38">
        <f>'分析用质控图-初始阶段'!D60</f>
        <v>107.27447928434319</v>
      </c>
      <c r="E24" s="38">
        <f>'分析用质控图-初始阶段'!E60</f>
        <v>102.68849730067322</v>
      </c>
      <c r="F24" s="38">
        <f>'分析用质控图-初始阶段'!F60</f>
        <v>84.34456936599338</v>
      </c>
      <c r="G24" s="38">
        <f>'分析用质控图-初始阶段'!G60</f>
        <v>79.758587382323412</v>
      </c>
      <c r="H24" s="40">
        <f t="shared" si="6"/>
        <v>96.388999999999996</v>
      </c>
      <c r="I24" s="40">
        <f t="shared" si="6"/>
        <v>98.282000000000011</v>
      </c>
      <c r="J24" s="40">
        <f t="shared" si="6"/>
        <v>100.886</v>
      </c>
      <c r="K24" s="40">
        <f t="shared" si="6"/>
        <v>113.819</v>
      </c>
      <c r="L24" s="40">
        <f t="shared" ref="L24:BW24" si="27">L15*100/$B$3</f>
        <v>108.76200000000001</v>
      </c>
      <c r="M24" s="40">
        <f t="shared" si="27"/>
        <v>110.83199999999999</v>
      </c>
      <c r="N24" s="40">
        <f t="shared" si="27"/>
        <v>101.839</v>
      </c>
      <c r="O24" s="40">
        <f t="shared" si="27"/>
        <v>101.619</v>
      </c>
      <c r="P24" s="40">
        <f t="shared" si="27"/>
        <v>94.198000000000008</v>
      </c>
      <c r="Q24" s="40">
        <f t="shared" si="27"/>
        <v>96.421999999999997</v>
      </c>
      <c r="R24" s="40">
        <f t="shared" si="27"/>
        <v>94.581999999999994</v>
      </c>
      <c r="S24" s="40">
        <f t="shared" si="27"/>
        <v>99.262</v>
      </c>
      <c r="T24" s="40">
        <f t="shared" si="27"/>
        <v>95.462000000000018</v>
      </c>
      <c r="U24" s="40">
        <f t="shared" si="27"/>
        <v>91.394000000000005</v>
      </c>
      <c r="V24" s="40">
        <f t="shared" si="27"/>
        <v>90.935000000000002</v>
      </c>
      <c r="W24" s="40">
        <f t="shared" si="27"/>
        <v>100.453</v>
      </c>
      <c r="X24" s="40">
        <f t="shared" si="27"/>
        <v>107.24600000000001</v>
      </c>
      <c r="Y24" s="40">
        <f t="shared" si="27"/>
        <v>94.636999999999986</v>
      </c>
      <c r="Z24" s="40">
        <f t="shared" si="27"/>
        <v>93.216999999999999</v>
      </c>
      <c r="AA24" s="40">
        <f t="shared" si="27"/>
        <v>95.556999999999988</v>
      </c>
      <c r="AB24" s="40">
        <f t="shared" si="27"/>
        <v>95.574999999999989</v>
      </c>
      <c r="AC24" s="40">
        <f t="shared" si="27"/>
        <v>98.861000000000018</v>
      </c>
      <c r="AD24" s="40">
        <f t="shared" si="27"/>
        <v>97.847000000000008</v>
      </c>
      <c r="AE24" s="40">
        <f t="shared" si="27"/>
        <v>94.724999999999994</v>
      </c>
      <c r="AF24" s="40">
        <f t="shared" si="27"/>
        <v>97.98299999999999</v>
      </c>
      <c r="AG24" s="40">
        <f t="shared" si="27"/>
        <v>90.100999999999999</v>
      </c>
      <c r="AH24" s="40">
        <f t="shared" si="27"/>
        <v>91.561999999999998</v>
      </c>
      <c r="AI24" s="40">
        <f t="shared" si="27"/>
        <v>90.510999999999996</v>
      </c>
      <c r="AJ24" s="40">
        <f t="shared" si="27"/>
        <v>90.906000000000006</v>
      </c>
      <c r="AK24" s="40">
        <f t="shared" si="27"/>
        <v>98.143999999999991</v>
      </c>
      <c r="AL24" s="40">
        <f t="shared" si="27"/>
        <v>89.766999999999996</v>
      </c>
      <c r="AM24" s="40">
        <f t="shared" si="27"/>
        <v>90.119</v>
      </c>
      <c r="AN24" s="40">
        <f t="shared" si="27"/>
        <v>91.489000000000004</v>
      </c>
      <c r="AO24" s="40">
        <f t="shared" si="27"/>
        <v>94.381</v>
      </c>
      <c r="AP24" s="40">
        <f t="shared" si="27"/>
        <v>86.609000000000009</v>
      </c>
      <c r="AQ24" s="40">
        <f t="shared" si="27"/>
        <v>90.455000000000013</v>
      </c>
      <c r="AR24" s="40">
        <f t="shared" si="27"/>
        <v>89.361000000000004</v>
      </c>
      <c r="AS24" s="40">
        <f t="shared" si="27"/>
        <v>84.3</v>
      </c>
      <c r="AT24" s="40">
        <f t="shared" si="27"/>
        <v>88.838000000000008</v>
      </c>
      <c r="AU24" s="40">
        <f t="shared" si="27"/>
        <v>91.571999999999989</v>
      </c>
      <c r="AV24" s="40">
        <f t="shared" si="27"/>
        <v>98.055000000000007</v>
      </c>
      <c r="AW24" s="40">
        <f t="shared" si="27"/>
        <v>95.756</v>
      </c>
      <c r="AX24" s="40">
        <f t="shared" si="27"/>
        <v>91.674000000000007</v>
      </c>
      <c r="AY24" s="40">
        <f t="shared" si="27"/>
        <v>110.745</v>
      </c>
      <c r="AZ24" s="40">
        <f t="shared" si="27"/>
        <v>107.55499999999999</v>
      </c>
      <c r="BA24" s="40">
        <f t="shared" si="27"/>
        <v>96.408000000000001</v>
      </c>
      <c r="BB24" s="40">
        <f t="shared" si="27"/>
        <v>88.917999999999992</v>
      </c>
      <c r="BC24" s="40">
        <f t="shared" si="27"/>
        <v>95.680999999999997</v>
      </c>
      <c r="BD24" s="40">
        <f t="shared" si="27"/>
        <v>91.507000000000005</v>
      </c>
      <c r="BE24" s="40">
        <f t="shared" si="27"/>
        <v>87.83</v>
      </c>
      <c r="BF24" s="40">
        <f t="shared" si="27"/>
        <v>88.24</v>
      </c>
      <c r="BG24" s="40">
        <f t="shared" si="27"/>
        <v>90.408000000000001</v>
      </c>
      <c r="BH24" s="40">
        <f t="shared" si="27"/>
        <v>91.094000000000008</v>
      </c>
      <c r="BI24" s="40">
        <f t="shared" si="27"/>
        <v>90.227000000000004</v>
      </c>
      <c r="BJ24" s="40">
        <f t="shared" si="27"/>
        <v>86.335999999999984</v>
      </c>
      <c r="BK24" s="40">
        <f t="shared" si="27"/>
        <v>94.644999999999996</v>
      </c>
      <c r="BL24" s="40">
        <f t="shared" si="27"/>
        <v>94.626000000000005</v>
      </c>
      <c r="BM24" s="40">
        <f t="shared" si="27"/>
        <v>86.193000000000012</v>
      </c>
      <c r="BN24" s="40">
        <f t="shared" si="27"/>
        <v>93.640000000000015</v>
      </c>
      <c r="BO24" s="40">
        <f t="shared" si="27"/>
        <v>89.337000000000003</v>
      </c>
      <c r="BP24" s="40">
        <f t="shared" si="27"/>
        <v>91.171000000000006</v>
      </c>
      <c r="BQ24" s="40">
        <f t="shared" si="27"/>
        <v>89.876000000000005</v>
      </c>
      <c r="BR24" s="40">
        <f t="shared" si="27"/>
        <v>108.449</v>
      </c>
      <c r="BS24" s="40">
        <f t="shared" si="27"/>
        <v>92.088999999999999</v>
      </c>
      <c r="BT24" s="40">
        <f t="shared" si="27"/>
        <v>93.317999999999998</v>
      </c>
      <c r="BU24" s="40">
        <f t="shared" si="27"/>
        <v>89.774999999999991</v>
      </c>
      <c r="BV24" s="40">
        <f t="shared" si="27"/>
        <v>84.93</v>
      </c>
      <c r="BW24" s="40">
        <f t="shared" si="27"/>
        <v>83.647999999999996</v>
      </c>
      <c r="BX24" s="40">
        <f t="shared" ref="BX24:EI24" si="28">BX15*100/$B$3</f>
        <v>85.564999999999998</v>
      </c>
      <c r="BY24" s="40">
        <f t="shared" si="28"/>
        <v>95.799000000000007</v>
      </c>
      <c r="BZ24" s="40">
        <f t="shared" si="28"/>
        <v>83.009</v>
      </c>
      <c r="CA24" s="40">
        <f t="shared" si="28"/>
        <v>87.953000000000003</v>
      </c>
      <c r="CB24" s="40">
        <f t="shared" si="28"/>
        <v>83.614999999999995</v>
      </c>
      <c r="CC24" s="40">
        <f t="shared" si="28"/>
        <v>86.713999999999999</v>
      </c>
      <c r="CD24" s="40">
        <f t="shared" si="28"/>
        <v>87.867999999999995</v>
      </c>
      <c r="CE24" s="40">
        <f t="shared" si="28"/>
        <v>79.455999999999989</v>
      </c>
      <c r="CF24" s="40">
        <f t="shared" si="28"/>
        <v>78.882000000000005</v>
      </c>
      <c r="CG24" s="40">
        <f t="shared" si="28"/>
        <v>78.371000000000009</v>
      </c>
      <c r="CH24" s="40">
        <f t="shared" si="28"/>
        <v>88.527000000000015</v>
      </c>
      <c r="CI24" s="40">
        <f t="shared" si="28"/>
        <v>101.833</v>
      </c>
      <c r="CJ24" s="40">
        <f t="shared" si="28"/>
        <v>101.79600000000001</v>
      </c>
      <c r="CK24" s="40">
        <f t="shared" si="28"/>
        <v>102.37500000000001</v>
      </c>
      <c r="CL24" s="40">
        <f t="shared" si="28"/>
        <v>107.06799999999998</v>
      </c>
      <c r="CM24" s="40">
        <f t="shared" si="28"/>
        <v>92.589000000000013</v>
      </c>
      <c r="CN24" s="40">
        <f t="shared" si="28"/>
        <v>89.133999999999986</v>
      </c>
      <c r="CO24" s="40">
        <f t="shared" si="28"/>
        <v>98.096999999999994</v>
      </c>
      <c r="CP24" s="40">
        <f t="shared" si="28"/>
        <v>120.614</v>
      </c>
      <c r="CQ24" s="40">
        <f t="shared" si="28"/>
        <v>95.034999999999997</v>
      </c>
      <c r="CR24" s="40">
        <f t="shared" si="28"/>
        <v>92.23</v>
      </c>
      <c r="CS24" s="40">
        <f t="shared" si="28"/>
        <v>89.566000000000003</v>
      </c>
      <c r="CT24" s="40">
        <f t="shared" si="28"/>
        <v>101.011</v>
      </c>
      <c r="CU24" s="40">
        <f t="shared" si="28"/>
        <v>102.114</v>
      </c>
      <c r="CV24" s="40">
        <f t="shared" si="28"/>
        <v>100.84899999999999</v>
      </c>
      <c r="CW24" s="40">
        <f t="shared" si="28"/>
        <v>97.676000000000002</v>
      </c>
      <c r="CX24" s="40">
        <f t="shared" si="28"/>
        <v>0</v>
      </c>
      <c r="CY24" s="40">
        <f t="shared" si="28"/>
        <v>0</v>
      </c>
      <c r="CZ24" s="40">
        <f t="shared" si="28"/>
        <v>0</v>
      </c>
      <c r="DA24" s="40">
        <f t="shared" si="28"/>
        <v>0</v>
      </c>
      <c r="DB24" s="40">
        <f t="shared" si="28"/>
        <v>0</v>
      </c>
      <c r="DC24" s="40">
        <f t="shared" si="28"/>
        <v>0</v>
      </c>
      <c r="DD24" s="40">
        <f t="shared" si="28"/>
        <v>0</v>
      </c>
      <c r="DE24" s="40">
        <f t="shared" si="28"/>
        <v>0</v>
      </c>
      <c r="DF24" s="40">
        <f t="shared" si="28"/>
        <v>0</v>
      </c>
      <c r="DG24" s="40">
        <f t="shared" si="28"/>
        <v>0</v>
      </c>
      <c r="DH24" s="40">
        <f t="shared" si="28"/>
        <v>0</v>
      </c>
      <c r="DI24" s="40">
        <f t="shared" si="28"/>
        <v>0</v>
      </c>
      <c r="DJ24" s="40">
        <f t="shared" si="28"/>
        <v>0</v>
      </c>
      <c r="DK24" s="40">
        <f t="shared" si="28"/>
        <v>0</v>
      </c>
      <c r="DL24" s="40">
        <f t="shared" si="28"/>
        <v>0</v>
      </c>
      <c r="DM24" s="40">
        <f t="shared" si="28"/>
        <v>0</v>
      </c>
      <c r="DN24" s="40">
        <f t="shared" si="28"/>
        <v>0</v>
      </c>
      <c r="DO24" s="40">
        <f t="shared" si="28"/>
        <v>0</v>
      </c>
      <c r="DP24" s="40">
        <f t="shared" si="28"/>
        <v>0</v>
      </c>
      <c r="DQ24" s="40">
        <f t="shared" si="28"/>
        <v>0</v>
      </c>
      <c r="DR24" s="40">
        <f t="shared" si="28"/>
        <v>0</v>
      </c>
      <c r="DS24" s="40">
        <f t="shared" si="28"/>
        <v>0</v>
      </c>
      <c r="DT24" s="40">
        <f t="shared" si="28"/>
        <v>0</v>
      </c>
      <c r="DU24" s="40">
        <f t="shared" si="28"/>
        <v>0</v>
      </c>
      <c r="DV24" s="40">
        <f t="shared" si="28"/>
        <v>0</v>
      </c>
      <c r="DW24" s="40">
        <f t="shared" si="28"/>
        <v>0</v>
      </c>
      <c r="DX24" s="40">
        <f t="shared" si="28"/>
        <v>0</v>
      </c>
      <c r="DY24" s="40">
        <f t="shared" si="28"/>
        <v>0</v>
      </c>
      <c r="DZ24" s="40">
        <f t="shared" si="28"/>
        <v>0</v>
      </c>
      <c r="EA24" s="40">
        <f t="shared" si="28"/>
        <v>0</v>
      </c>
      <c r="EB24" s="40">
        <f t="shared" si="28"/>
        <v>0</v>
      </c>
      <c r="EC24" s="40">
        <f t="shared" si="28"/>
        <v>0</v>
      </c>
      <c r="ED24" s="40">
        <f t="shared" si="28"/>
        <v>0</v>
      </c>
      <c r="EE24" s="40">
        <f t="shared" si="28"/>
        <v>0</v>
      </c>
      <c r="EF24" s="40">
        <f t="shared" si="28"/>
        <v>0</v>
      </c>
      <c r="EG24" s="40">
        <f t="shared" si="28"/>
        <v>0</v>
      </c>
      <c r="EH24" s="40">
        <f t="shared" si="28"/>
        <v>0</v>
      </c>
      <c r="EI24" s="40">
        <f t="shared" si="28"/>
        <v>0</v>
      </c>
      <c r="EJ24" s="40">
        <f t="shared" ref="EJ24:GU24" si="29">EJ15*100/$B$3</f>
        <v>0</v>
      </c>
      <c r="EK24" s="40">
        <f t="shared" si="29"/>
        <v>0</v>
      </c>
      <c r="EL24" s="40">
        <f t="shared" si="29"/>
        <v>0</v>
      </c>
      <c r="EM24" s="40">
        <f t="shared" si="29"/>
        <v>0</v>
      </c>
      <c r="EN24" s="40">
        <f t="shared" si="29"/>
        <v>0</v>
      </c>
      <c r="EO24" s="40">
        <f t="shared" si="29"/>
        <v>0</v>
      </c>
      <c r="EP24" s="40">
        <f t="shared" si="29"/>
        <v>0</v>
      </c>
      <c r="EQ24" s="40">
        <f t="shared" si="29"/>
        <v>0</v>
      </c>
      <c r="ER24" s="40">
        <f t="shared" si="29"/>
        <v>0</v>
      </c>
      <c r="ES24" s="40">
        <f t="shared" si="29"/>
        <v>0</v>
      </c>
      <c r="ET24" s="40">
        <f t="shared" si="29"/>
        <v>0</v>
      </c>
      <c r="EU24" s="40">
        <f t="shared" si="29"/>
        <v>0</v>
      </c>
      <c r="EV24" s="40">
        <f t="shared" si="29"/>
        <v>0</v>
      </c>
      <c r="EW24" s="40">
        <f t="shared" si="29"/>
        <v>0</v>
      </c>
      <c r="EX24" s="40">
        <f t="shared" si="29"/>
        <v>0</v>
      </c>
      <c r="EY24" s="40">
        <f t="shared" si="29"/>
        <v>0</v>
      </c>
      <c r="EZ24" s="40">
        <f t="shared" si="29"/>
        <v>0</v>
      </c>
      <c r="FA24" s="40">
        <f t="shared" si="29"/>
        <v>0</v>
      </c>
      <c r="FB24" s="40">
        <f t="shared" si="29"/>
        <v>0</v>
      </c>
      <c r="FC24" s="40">
        <f t="shared" si="29"/>
        <v>0</v>
      </c>
      <c r="FD24" s="40">
        <f t="shared" si="29"/>
        <v>0</v>
      </c>
      <c r="FE24" s="40">
        <f t="shared" si="29"/>
        <v>0</v>
      </c>
      <c r="FF24" s="40">
        <f t="shared" si="29"/>
        <v>0</v>
      </c>
      <c r="FG24" s="40">
        <f t="shared" si="29"/>
        <v>0</v>
      </c>
      <c r="FH24" s="40">
        <f t="shared" si="29"/>
        <v>0</v>
      </c>
      <c r="FI24" s="40">
        <f t="shared" si="29"/>
        <v>0</v>
      </c>
      <c r="FJ24" s="40">
        <f t="shared" si="29"/>
        <v>0</v>
      </c>
      <c r="FK24" s="40">
        <f t="shared" si="29"/>
        <v>0</v>
      </c>
      <c r="FL24" s="40">
        <f t="shared" si="29"/>
        <v>0</v>
      </c>
      <c r="FM24" s="40">
        <f t="shared" si="29"/>
        <v>0</v>
      </c>
      <c r="FN24" s="40">
        <f t="shared" si="29"/>
        <v>0</v>
      </c>
      <c r="FO24" s="40">
        <f t="shared" si="29"/>
        <v>0</v>
      </c>
      <c r="FP24" s="40">
        <f t="shared" si="29"/>
        <v>0</v>
      </c>
      <c r="FQ24" s="40">
        <f t="shared" si="29"/>
        <v>0</v>
      </c>
      <c r="FR24" s="40">
        <f t="shared" si="29"/>
        <v>0</v>
      </c>
      <c r="FS24" s="40">
        <f t="shared" si="29"/>
        <v>0</v>
      </c>
      <c r="FT24" s="40">
        <f t="shared" si="29"/>
        <v>0</v>
      </c>
      <c r="FU24" s="40">
        <f t="shared" si="29"/>
        <v>0</v>
      </c>
      <c r="FV24" s="40">
        <f t="shared" si="29"/>
        <v>0</v>
      </c>
      <c r="FW24" s="40">
        <f t="shared" si="29"/>
        <v>0</v>
      </c>
      <c r="FX24" s="40">
        <f t="shared" si="29"/>
        <v>0</v>
      </c>
      <c r="FY24" s="40">
        <f t="shared" si="29"/>
        <v>0</v>
      </c>
      <c r="FZ24" s="40">
        <f t="shared" si="29"/>
        <v>0</v>
      </c>
      <c r="GA24" s="40">
        <f t="shared" si="29"/>
        <v>0</v>
      </c>
      <c r="GB24" s="40">
        <f t="shared" si="29"/>
        <v>0</v>
      </c>
      <c r="GC24" s="40">
        <f t="shared" si="29"/>
        <v>0</v>
      </c>
      <c r="GD24" s="40">
        <f t="shared" si="29"/>
        <v>0</v>
      </c>
      <c r="GE24" s="40">
        <f t="shared" si="29"/>
        <v>0</v>
      </c>
      <c r="GF24" s="40">
        <f t="shared" si="29"/>
        <v>0</v>
      </c>
      <c r="GG24" s="40">
        <f t="shared" si="29"/>
        <v>0</v>
      </c>
      <c r="GH24" s="40">
        <f t="shared" si="29"/>
        <v>0</v>
      </c>
      <c r="GI24" s="40">
        <f t="shared" si="29"/>
        <v>0</v>
      </c>
      <c r="GJ24" s="40">
        <f t="shared" si="29"/>
        <v>0</v>
      </c>
      <c r="GK24" s="40">
        <f t="shared" si="29"/>
        <v>0</v>
      </c>
      <c r="GL24" s="40">
        <f t="shared" si="29"/>
        <v>0</v>
      </c>
      <c r="GM24" s="40">
        <f t="shared" si="29"/>
        <v>0</v>
      </c>
      <c r="GN24" s="40">
        <f t="shared" si="29"/>
        <v>0</v>
      </c>
      <c r="GO24" s="40">
        <f t="shared" si="29"/>
        <v>0</v>
      </c>
      <c r="GP24" s="40">
        <f t="shared" si="29"/>
        <v>0</v>
      </c>
      <c r="GQ24" s="40">
        <f t="shared" si="29"/>
        <v>0</v>
      </c>
      <c r="GR24" s="40">
        <f t="shared" si="29"/>
        <v>0</v>
      </c>
      <c r="GS24" s="40">
        <f t="shared" si="29"/>
        <v>0</v>
      </c>
      <c r="GT24" s="40">
        <f t="shared" si="29"/>
        <v>0</v>
      </c>
      <c r="GU24" s="40">
        <f t="shared" si="29"/>
        <v>0</v>
      </c>
      <c r="GV24" s="40">
        <f t="shared" ref="GV24:JG24" si="30">GV15*100/$B$3</f>
        <v>0</v>
      </c>
      <c r="GW24" s="40">
        <f t="shared" si="30"/>
        <v>0</v>
      </c>
      <c r="GX24" s="40">
        <f t="shared" si="30"/>
        <v>0</v>
      </c>
      <c r="GY24" s="40">
        <f t="shared" si="30"/>
        <v>0</v>
      </c>
      <c r="GZ24" s="40">
        <f t="shared" si="30"/>
        <v>0</v>
      </c>
      <c r="HA24" s="40">
        <f t="shared" si="30"/>
        <v>0</v>
      </c>
      <c r="HB24" s="40">
        <f t="shared" si="30"/>
        <v>0</v>
      </c>
      <c r="HC24" s="40">
        <f t="shared" si="30"/>
        <v>0</v>
      </c>
      <c r="HD24" s="40">
        <f t="shared" si="30"/>
        <v>0</v>
      </c>
      <c r="HE24" s="40">
        <f t="shared" si="30"/>
        <v>0</v>
      </c>
      <c r="HF24" s="40">
        <f t="shared" si="30"/>
        <v>0</v>
      </c>
      <c r="HG24" s="40">
        <f t="shared" si="30"/>
        <v>0</v>
      </c>
      <c r="HH24" s="40">
        <f t="shared" si="30"/>
        <v>0</v>
      </c>
      <c r="HI24" s="40">
        <f t="shared" si="30"/>
        <v>0</v>
      </c>
      <c r="HJ24" s="40">
        <f t="shared" si="30"/>
        <v>0</v>
      </c>
      <c r="HK24" s="40">
        <f t="shared" si="30"/>
        <v>0</v>
      </c>
      <c r="HL24" s="40">
        <f t="shared" si="30"/>
        <v>0</v>
      </c>
      <c r="HM24" s="40">
        <f t="shared" si="30"/>
        <v>0</v>
      </c>
      <c r="HN24" s="40">
        <f t="shared" si="30"/>
        <v>0</v>
      </c>
      <c r="HO24" s="40">
        <f t="shared" si="30"/>
        <v>0</v>
      </c>
      <c r="HP24" s="40">
        <f t="shared" si="30"/>
        <v>0</v>
      </c>
      <c r="HQ24" s="40">
        <f t="shared" si="30"/>
        <v>0</v>
      </c>
      <c r="HR24" s="40">
        <f t="shared" si="30"/>
        <v>0</v>
      </c>
      <c r="HS24" s="40">
        <f t="shared" si="30"/>
        <v>0</v>
      </c>
      <c r="HT24" s="40">
        <f t="shared" si="30"/>
        <v>0</v>
      </c>
      <c r="HU24" s="40">
        <f t="shared" si="30"/>
        <v>0</v>
      </c>
      <c r="HV24" s="40">
        <f t="shared" si="30"/>
        <v>0</v>
      </c>
      <c r="HW24" s="40">
        <f t="shared" si="30"/>
        <v>0</v>
      </c>
      <c r="HX24" s="40">
        <f t="shared" si="30"/>
        <v>0</v>
      </c>
      <c r="HY24" s="40">
        <f t="shared" si="30"/>
        <v>0</v>
      </c>
      <c r="HZ24" s="40">
        <f t="shared" si="30"/>
        <v>0</v>
      </c>
      <c r="IA24" s="40">
        <f t="shared" si="30"/>
        <v>0</v>
      </c>
      <c r="IB24" s="40">
        <f t="shared" si="30"/>
        <v>0</v>
      </c>
      <c r="IC24" s="40">
        <f t="shared" si="30"/>
        <v>0</v>
      </c>
      <c r="ID24" s="40">
        <f t="shared" si="30"/>
        <v>0</v>
      </c>
      <c r="IE24" s="40">
        <f t="shared" si="30"/>
        <v>0</v>
      </c>
      <c r="IF24" s="40">
        <f t="shared" si="30"/>
        <v>0</v>
      </c>
      <c r="IG24" s="40">
        <f t="shared" si="30"/>
        <v>0</v>
      </c>
      <c r="IH24" s="40">
        <f t="shared" si="30"/>
        <v>0</v>
      </c>
      <c r="II24" s="40">
        <f t="shared" si="30"/>
        <v>0</v>
      </c>
      <c r="IJ24" s="40">
        <f t="shared" si="30"/>
        <v>0</v>
      </c>
      <c r="IK24" s="40">
        <f t="shared" si="30"/>
        <v>0</v>
      </c>
      <c r="IL24" s="40">
        <f t="shared" si="30"/>
        <v>0</v>
      </c>
      <c r="IM24" s="40">
        <f t="shared" si="30"/>
        <v>0</v>
      </c>
      <c r="IN24" s="40">
        <f t="shared" si="30"/>
        <v>0</v>
      </c>
      <c r="IO24" s="40">
        <f t="shared" si="30"/>
        <v>0</v>
      </c>
      <c r="IP24" s="40">
        <f t="shared" si="30"/>
        <v>0</v>
      </c>
      <c r="IQ24" s="40">
        <f t="shared" si="30"/>
        <v>0</v>
      </c>
      <c r="IR24" s="40">
        <f t="shared" si="30"/>
        <v>0</v>
      </c>
      <c r="IS24" s="40">
        <f t="shared" si="30"/>
        <v>0</v>
      </c>
      <c r="IT24" s="40">
        <f t="shared" si="30"/>
        <v>0</v>
      </c>
      <c r="IU24" s="40">
        <f t="shared" si="30"/>
        <v>0</v>
      </c>
      <c r="IV24" s="40">
        <f t="shared" si="30"/>
        <v>0</v>
      </c>
      <c r="IW24" s="40">
        <f t="shared" si="30"/>
        <v>0</v>
      </c>
      <c r="IX24" s="40">
        <f t="shared" si="30"/>
        <v>0</v>
      </c>
      <c r="IY24" s="40">
        <f t="shared" si="30"/>
        <v>0</v>
      </c>
      <c r="IZ24" s="40">
        <f t="shared" si="30"/>
        <v>0</v>
      </c>
      <c r="JA24" s="40">
        <f t="shared" si="30"/>
        <v>0</v>
      </c>
      <c r="JB24" s="40">
        <f t="shared" si="30"/>
        <v>0</v>
      </c>
      <c r="JC24" s="40">
        <f t="shared" si="30"/>
        <v>0</v>
      </c>
      <c r="JD24" s="40">
        <f t="shared" si="30"/>
        <v>0</v>
      </c>
      <c r="JE24" s="40">
        <f t="shared" si="30"/>
        <v>0</v>
      </c>
      <c r="JF24" s="40">
        <f t="shared" si="30"/>
        <v>0</v>
      </c>
      <c r="JG24" s="40">
        <f t="shared" si="30"/>
        <v>0</v>
      </c>
      <c r="JH24" s="40">
        <f t="shared" ref="JH24:JP24" si="31">JH15*100/$B$3</f>
        <v>0</v>
      </c>
      <c r="JI24" s="40">
        <f t="shared" si="31"/>
        <v>0</v>
      </c>
      <c r="JJ24" s="40">
        <f t="shared" si="31"/>
        <v>0</v>
      </c>
      <c r="JK24" s="40">
        <f t="shared" si="31"/>
        <v>0</v>
      </c>
      <c r="JL24" s="40">
        <f t="shared" si="31"/>
        <v>0</v>
      </c>
      <c r="JM24" s="40">
        <f t="shared" si="31"/>
        <v>0</v>
      </c>
      <c r="JN24" s="40">
        <f t="shared" si="31"/>
        <v>0</v>
      </c>
      <c r="JO24" s="40">
        <f t="shared" si="31"/>
        <v>0</v>
      </c>
      <c r="JP24" s="40">
        <f t="shared" si="31"/>
        <v>0</v>
      </c>
    </row>
    <row r="25" spans="1:276" ht="15.75">
      <c r="A25" s="37" t="str">
        <f t="shared" si="5"/>
        <v>Pb</v>
      </c>
      <c r="B25" s="38">
        <f>'分析用质控图-初始阶段'!B61</f>
        <v>6.1601003976470157</v>
      </c>
      <c r="C25" s="38">
        <f>'分析用质控图-初始阶段'!C61</f>
        <v>94.504000000000005</v>
      </c>
      <c r="D25" s="38">
        <f>'分析用质控图-初始阶段'!D61</f>
        <v>112.98430119294105</v>
      </c>
      <c r="E25" s="38">
        <f>'分析用质控图-初始阶段'!E61</f>
        <v>106.82420079529403</v>
      </c>
      <c r="F25" s="38">
        <f>'分析用质控图-初始阶段'!F61</f>
        <v>82.183799204705977</v>
      </c>
      <c r="G25" s="38">
        <f>'分析用质控图-初始阶段'!G61</f>
        <v>76.023698807058963</v>
      </c>
      <c r="H25" s="40">
        <f t="shared" si="6"/>
        <v>102.26599999999999</v>
      </c>
      <c r="I25" s="40">
        <f t="shared" si="6"/>
        <v>97.50800000000001</v>
      </c>
      <c r="J25" s="40">
        <f t="shared" si="6"/>
        <v>99.158000000000001</v>
      </c>
      <c r="K25" s="40">
        <f t="shared" si="6"/>
        <v>110.60799999999999</v>
      </c>
      <c r="L25" s="40">
        <f t="shared" ref="L25:BW25" si="32">L16*100/$B$3</f>
        <v>102.83200000000002</v>
      </c>
      <c r="M25" s="40">
        <f t="shared" si="32"/>
        <v>114.825</v>
      </c>
      <c r="N25" s="40">
        <f t="shared" si="32"/>
        <v>99.548000000000002</v>
      </c>
      <c r="O25" s="40">
        <f t="shared" si="32"/>
        <v>104.64400000000001</v>
      </c>
      <c r="P25" s="40">
        <f t="shared" si="32"/>
        <v>97.108000000000004</v>
      </c>
      <c r="Q25" s="40">
        <f t="shared" si="32"/>
        <v>97.528000000000006</v>
      </c>
      <c r="R25" s="40">
        <f t="shared" si="32"/>
        <v>95.051999999999992</v>
      </c>
      <c r="S25" s="40">
        <f t="shared" si="32"/>
        <v>94.65</v>
      </c>
      <c r="T25" s="40">
        <f t="shared" si="32"/>
        <v>102.468</v>
      </c>
      <c r="U25" s="40">
        <f t="shared" si="32"/>
        <v>100.63300000000001</v>
      </c>
      <c r="V25" s="40">
        <f t="shared" si="32"/>
        <v>100.976</v>
      </c>
      <c r="W25" s="40">
        <f t="shared" si="32"/>
        <v>108.84499999999998</v>
      </c>
      <c r="X25" s="40">
        <f t="shared" si="32"/>
        <v>112.43499999999999</v>
      </c>
      <c r="Y25" s="40">
        <f t="shared" si="32"/>
        <v>105.81300000000002</v>
      </c>
      <c r="Z25" s="40">
        <f t="shared" si="32"/>
        <v>100.36199999999999</v>
      </c>
      <c r="AA25" s="40">
        <f t="shared" si="32"/>
        <v>94.388000000000005</v>
      </c>
      <c r="AB25" s="40">
        <f t="shared" si="32"/>
        <v>94.056999999999988</v>
      </c>
      <c r="AC25" s="40">
        <f t="shared" si="32"/>
        <v>99.128000000000014</v>
      </c>
      <c r="AD25" s="40">
        <f t="shared" si="32"/>
        <v>96.599000000000004</v>
      </c>
      <c r="AE25" s="40">
        <f t="shared" si="32"/>
        <v>87.058999999999997</v>
      </c>
      <c r="AF25" s="40">
        <f t="shared" si="32"/>
        <v>97.816000000000003</v>
      </c>
      <c r="AG25" s="40">
        <f t="shared" si="32"/>
        <v>90.157000000000011</v>
      </c>
      <c r="AH25" s="40">
        <f t="shared" si="32"/>
        <v>92.543000000000006</v>
      </c>
      <c r="AI25" s="40">
        <f t="shared" si="32"/>
        <v>94.85</v>
      </c>
      <c r="AJ25" s="40">
        <f t="shared" si="32"/>
        <v>91.298999999999992</v>
      </c>
      <c r="AK25" s="40">
        <f t="shared" si="32"/>
        <v>97.413000000000011</v>
      </c>
      <c r="AL25" s="40">
        <f t="shared" si="32"/>
        <v>91.521000000000001</v>
      </c>
      <c r="AM25" s="40">
        <f t="shared" si="32"/>
        <v>92.715000000000003</v>
      </c>
      <c r="AN25" s="40">
        <f t="shared" si="32"/>
        <v>94.587999999999994</v>
      </c>
      <c r="AO25" s="40">
        <f t="shared" si="32"/>
        <v>90.721000000000004</v>
      </c>
      <c r="AP25" s="40">
        <f t="shared" si="32"/>
        <v>89.061000000000007</v>
      </c>
      <c r="AQ25" s="40">
        <f t="shared" si="32"/>
        <v>94.673000000000002</v>
      </c>
      <c r="AR25" s="40">
        <f t="shared" si="32"/>
        <v>90.188999999999993</v>
      </c>
      <c r="AS25" s="40">
        <f t="shared" si="32"/>
        <v>90.265999999999991</v>
      </c>
      <c r="AT25" s="40">
        <f t="shared" si="32"/>
        <v>108.18199999999999</v>
      </c>
      <c r="AU25" s="40">
        <f t="shared" si="32"/>
        <v>96.397999999999996</v>
      </c>
      <c r="AV25" s="40">
        <f t="shared" si="32"/>
        <v>102.72799999999999</v>
      </c>
      <c r="AW25" s="40">
        <f t="shared" si="32"/>
        <v>91.613000000000014</v>
      </c>
      <c r="AX25" s="40">
        <f t="shared" si="32"/>
        <v>96.606999999999999</v>
      </c>
      <c r="AY25" s="40">
        <f t="shared" si="32"/>
        <v>104.94500000000001</v>
      </c>
      <c r="AZ25" s="40">
        <f t="shared" si="32"/>
        <v>106.43800000000002</v>
      </c>
      <c r="BA25" s="40">
        <f t="shared" si="32"/>
        <v>95.513999999999982</v>
      </c>
      <c r="BB25" s="40">
        <f t="shared" si="32"/>
        <v>92.646999999999991</v>
      </c>
      <c r="BC25" s="40">
        <f t="shared" si="32"/>
        <v>94.054999999999993</v>
      </c>
      <c r="BD25" s="40">
        <f t="shared" si="32"/>
        <v>91.856999999999999</v>
      </c>
      <c r="BE25" s="40">
        <f t="shared" si="32"/>
        <v>91.046999999999997</v>
      </c>
      <c r="BF25" s="40">
        <f t="shared" si="32"/>
        <v>90.623999999999995</v>
      </c>
      <c r="BG25" s="40">
        <f t="shared" si="32"/>
        <v>87.498000000000005</v>
      </c>
      <c r="BH25" s="40">
        <f t="shared" si="32"/>
        <v>74.86699999999999</v>
      </c>
      <c r="BI25" s="40">
        <f t="shared" si="32"/>
        <v>76.510000000000005</v>
      </c>
      <c r="BJ25" s="40">
        <f t="shared" si="32"/>
        <v>89.283000000000001</v>
      </c>
      <c r="BK25" s="40">
        <f t="shared" si="32"/>
        <v>88.446999999999989</v>
      </c>
      <c r="BL25" s="40">
        <f t="shared" si="32"/>
        <v>90.344999999999999</v>
      </c>
      <c r="BM25" s="40">
        <f t="shared" si="32"/>
        <v>80.61</v>
      </c>
      <c r="BN25" s="40">
        <f t="shared" si="32"/>
        <v>98.432999999999993</v>
      </c>
      <c r="BO25" s="40">
        <f t="shared" si="32"/>
        <v>91.458999999999989</v>
      </c>
      <c r="BP25" s="40">
        <f t="shared" si="32"/>
        <v>94.549000000000007</v>
      </c>
      <c r="BQ25" s="40">
        <f t="shared" si="32"/>
        <v>86.591000000000008</v>
      </c>
      <c r="BR25" s="40">
        <f t="shared" si="32"/>
        <v>103.375</v>
      </c>
      <c r="BS25" s="40">
        <f t="shared" si="32"/>
        <v>90.212999999999994</v>
      </c>
      <c r="BT25" s="40">
        <f t="shared" si="32"/>
        <v>89.85</v>
      </c>
      <c r="BU25" s="40">
        <f t="shared" si="32"/>
        <v>95.361999999999995</v>
      </c>
      <c r="BV25" s="40">
        <f t="shared" si="32"/>
        <v>82.830999999999989</v>
      </c>
      <c r="BW25" s="40">
        <f t="shared" si="32"/>
        <v>85.665999999999997</v>
      </c>
      <c r="BX25" s="40">
        <f t="shared" ref="BX25:EI25" si="33">BX16*100/$B$3</f>
        <v>81.437000000000012</v>
      </c>
      <c r="BY25" s="40">
        <f t="shared" si="33"/>
        <v>100.253</v>
      </c>
      <c r="BZ25" s="40">
        <f t="shared" si="33"/>
        <v>75.566000000000003</v>
      </c>
      <c r="CA25" s="40">
        <f t="shared" si="33"/>
        <v>77.512</v>
      </c>
      <c r="CB25" s="40">
        <f t="shared" si="33"/>
        <v>75.003999999999991</v>
      </c>
      <c r="CC25" s="40">
        <f t="shared" si="33"/>
        <v>73.864999999999995</v>
      </c>
      <c r="CD25" s="40">
        <f t="shared" si="33"/>
        <v>83.88</v>
      </c>
      <c r="CE25" s="40">
        <f t="shared" si="33"/>
        <v>84.316999999999993</v>
      </c>
      <c r="CF25" s="40">
        <f t="shared" si="33"/>
        <v>77.912000000000006</v>
      </c>
      <c r="CG25" s="40">
        <f t="shared" si="33"/>
        <v>80.989999999999995</v>
      </c>
      <c r="CH25" s="40">
        <f t="shared" si="33"/>
        <v>84.238</v>
      </c>
      <c r="CI25" s="40">
        <f t="shared" si="33"/>
        <v>86.367999999999995</v>
      </c>
      <c r="CJ25" s="40">
        <f t="shared" si="33"/>
        <v>96.921999999999997</v>
      </c>
      <c r="CK25" s="40">
        <f t="shared" si="33"/>
        <v>93.282000000000011</v>
      </c>
      <c r="CL25" s="40">
        <f t="shared" si="33"/>
        <v>76.161000000000001</v>
      </c>
      <c r="CM25" s="40">
        <f t="shared" si="33"/>
        <v>90.046999999999997</v>
      </c>
      <c r="CN25" s="40">
        <f t="shared" si="33"/>
        <v>84.314999999999998</v>
      </c>
      <c r="CO25" s="40">
        <f t="shared" si="33"/>
        <v>80.679999999999993</v>
      </c>
      <c r="CP25" s="40">
        <f t="shared" si="33"/>
        <v>112.10800000000002</v>
      </c>
      <c r="CQ25" s="40">
        <f t="shared" si="33"/>
        <v>74.652000000000001</v>
      </c>
      <c r="CR25" s="40">
        <f t="shared" si="33"/>
        <v>70.921000000000006</v>
      </c>
      <c r="CS25" s="40">
        <f t="shared" si="33"/>
        <v>70.436000000000007</v>
      </c>
      <c r="CT25" s="40">
        <f t="shared" si="33"/>
        <v>95.831999999999994</v>
      </c>
      <c r="CU25" s="40">
        <f t="shared" si="33"/>
        <v>74.394000000000005</v>
      </c>
      <c r="CV25" s="40">
        <f t="shared" si="33"/>
        <v>72.554999999999993</v>
      </c>
      <c r="CW25" s="40">
        <f t="shared" si="33"/>
        <v>82.233000000000004</v>
      </c>
      <c r="CX25" s="40">
        <f t="shared" si="33"/>
        <v>0</v>
      </c>
      <c r="CY25" s="40">
        <f t="shared" si="33"/>
        <v>0</v>
      </c>
      <c r="CZ25" s="40">
        <f t="shared" si="33"/>
        <v>0</v>
      </c>
      <c r="DA25" s="40">
        <f t="shared" si="33"/>
        <v>0</v>
      </c>
      <c r="DB25" s="40">
        <f t="shared" si="33"/>
        <v>0</v>
      </c>
      <c r="DC25" s="40">
        <f t="shared" si="33"/>
        <v>0</v>
      </c>
      <c r="DD25" s="40">
        <f t="shared" si="33"/>
        <v>0</v>
      </c>
      <c r="DE25" s="40">
        <f t="shared" si="33"/>
        <v>0</v>
      </c>
      <c r="DF25" s="40">
        <f t="shared" si="33"/>
        <v>0</v>
      </c>
      <c r="DG25" s="40">
        <f t="shared" si="33"/>
        <v>0</v>
      </c>
      <c r="DH25" s="40">
        <f t="shared" si="33"/>
        <v>0</v>
      </c>
      <c r="DI25" s="40">
        <f t="shared" si="33"/>
        <v>0</v>
      </c>
      <c r="DJ25" s="40">
        <f t="shared" si="33"/>
        <v>0</v>
      </c>
      <c r="DK25" s="40">
        <f t="shared" si="33"/>
        <v>0</v>
      </c>
      <c r="DL25" s="40">
        <f t="shared" si="33"/>
        <v>0</v>
      </c>
      <c r="DM25" s="40">
        <f t="shared" si="33"/>
        <v>0</v>
      </c>
      <c r="DN25" s="40">
        <f t="shared" si="33"/>
        <v>0</v>
      </c>
      <c r="DO25" s="40">
        <f t="shared" si="33"/>
        <v>0</v>
      </c>
      <c r="DP25" s="40">
        <f t="shared" si="33"/>
        <v>0</v>
      </c>
      <c r="DQ25" s="40">
        <f t="shared" si="33"/>
        <v>0</v>
      </c>
      <c r="DR25" s="40">
        <f t="shared" si="33"/>
        <v>0</v>
      </c>
      <c r="DS25" s="40">
        <f t="shared" si="33"/>
        <v>0</v>
      </c>
      <c r="DT25" s="40">
        <f t="shared" si="33"/>
        <v>0</v>
      </c>
      <c r="DU25" s="40">
        <f t="shared" si="33"/>
        <v>0</v>
      </c>
      <c r="DV25" s="40">
        <f t="shared" si="33"/>
        <v>0</v>
      </c>
      <c r="DW25" s="40">
        <f t="shared" si="33"/>
        <v>0</v>
      </c>
      <c r="DX25" s="40">
        <f t="shared" si="33"/>
        <v>0</v>
      </c>
      <c r="DY25" s="40">
        <f t="shared" si="33"/>
        <v>0</v>
      </c>
      <c r="DZ25" s="40">
        <f t="shared" si="33"/>
        <v>0</v>
      </c>
      <c r="EA25" s="40">
        <f t="shared" si="33"/>
        <v>0</v>
      </c>
      <c r="EB25" s="40">
        <f t="shared" si="33"/>
        <v>0</v>
      </c>
      <c r="EC25" s="40">
        <f t="shared" si="33"/>
        <v>0</v>
      </c>
      <c r="ED25" s="40">
        <f t="shared" si="33"/>
        <v>0</v>
      </c>
      <c r="EE25" s="40">
        <f t="shared" si="33"/>
        <v>0</v>
      </c>
      <c r="EF25" s="40">
        <f t="shared" si="33"/>
        <v>0</v>
      </c>
      <c r="EG25" s="40">
        <f t="shared" si="33"/>
        <v>0</v>
      </c>
      <c r="EH25" s="40">
        <f t="shared" si="33"/>
        <v>0</v>
      </c>
      <c r="EI25" s="40">
        <f t="shared" si="33"/>
        <v>0</v>
      </c>
      <c r="EJ25" s="40">
        <f t="shared" ref="EJ25:GU25" si="34">EJ16*100/$B$3</f>
        <v>0</v>
      </c>
      <c r="EK25" s="40">
        <f t="shared" si="34"/>
        <v>0</v>
      </c>
      <c r="EL25" s="40">
        <f t="shared" si="34"/>
        <v>0</v>
      </c>
      <c r="EM25" s="40">
        <f t="shared" si="34"/>
        <v>0</v>
      </c>
      <c r="EN25" s="40">
        <f t="shared" si="34"/>
        <v>0</v>
      </c>
      <c r="EO25" s="40">
        <f t="shared" si="34"/>
        <v>0</v>
      </c>
      <c r="EP25" s="40">
        <f t="shared" si="34"/>
        <v>0</v>
      </c>
      <c r="EQ25" s="40">
        <f t="shared" si="34"/>
        <v>0</v>
      </c>
      <c r="ER25" s="40">
        <f t="shared" si="34"/>
        <v>0</v>
      </c>
      <c r="ES25" s="40">
        <f t="shared" si="34"/>
        <v>0</v>
      </c>
      <c r="ET25" s="40">
        <f t="shared" si="34"/>
        <v>0</v>
      </c>
      <c r="EU25" s="40">
        <f t="shared" si="34"/>
        <v>0</v>
      </c>
      <c r="EV25" s="40">
        <f t="shared" si="34"/>
        <v>0</v>
      </c>
      <c r="EW25" s="40">
        <f t="shared" si="34"/>
        <v>0</v>
      </c>
      <c r="EX25" s="40">
        <f t="shared" si="34"/>
        <v>0</v>
      </c>
      <c r="EY25" s="40">
        <f t="shared" si="34"/>
        <v>0</v>
      </c>
      <c r="EZ25" s="40">
        <f t="shared" si="34"/>
        <v>0</v>
      </c>
      <c r="FA25" s="40">
        <f t="shared" si="34"/>
        <v>0</v>
      </c>
      <c r="FB25" s="40">
        <f t="shared" si="34"/>
        <v>0</v>
      </c>
      <c r="FC25" s="40">
        <f t="shared" si="34"/>
        <v>0</v>
      </c>
      <c r="FD25" s="40">
        <f t="shared" si="34"/>
        <v>0</v>
      </c>
      <c r="FE25" s="40">
        <f t="shared" si="34"/>
        <v>0</v>
      </c>
      <c r="FF25" s="40">
        <f t="shared" si="34"/>
        <v>0</v>
      </c>
      <c r="FG25" s="40">
        <f t="shared" si="34"/>
        <v>0</v>
      </c>
      <c r="FH25" s="40">
        <f t="shared" si="34"/>
        <v>0</v>
      </c>
      <c r="FI25" s="40">
        <f t="shared" si="34"/>
        <v>0</v>
      </c>
      <c r="FJ25" s="40">
        <f t="shared" si="34"/>
        <v>0</v>
      </c>
      <c r="FK25" s="40">
        <f t="shared" si="34"/>
        <v>0</v>
      </c>
      <c r="FL25" s="40">
        <f t="shared" si="34"/>
        <v>0</v>
      </c>
      <c r="FM25" s="40">
        <f t="shared" si="34"/>
        <v>0</v>
      </c>
      <c r="FN25" s="40">
        <f t="shared" si="34"/>
        <v>0</v>
      </c>
      <c r="FO25" s="40">
        <f t="shared" si="34"/>
        <v>0</v>
      </c>
      <c r="FP25" s="40">
        <f t="shared" si="34"/>
        <v>0</v>
      </c>
      <c r="FQ25" s="40">
        <f t="shared" si="34"/>
        <v>0</v>
      </c>
      <c r="FR25" s="40">
        <f t="shared" si="34"/>
        <v>0</v>
      </c>
      <c r="FS25" s="40">
        <f t="shared" si="34"/>
        <v>0</v>
      </c>
      <c r="FT25" s="40">
        <f t="shared" si="34"/>
        <v>0</v>
      </c>
      <c r="FU25" s="40">
        <f t="shared" si="34"/>
        <v>0</v>
      </c>
      <c r="FV25" s="40">
        <f t="shared" si="34"/>
        <v>0</v>
      </c>
      <c r="FW25" s="40">
        <f t="shared" si="34"/>
        <v>0</v>
      </c>
      <c r="FX25" s="40">
        <f t="shared" si="34"/>
        <v>0</v>
      </c>
      <c r="FY25" s="40">
        <f t="shared" si="34"/>
        <v>0</v>
      </c>
      <c r="FZ25" s="40">
        <f t="shared" si="34"/>
        <v>0</v>
      </c>
      <c r="GA25" s="40">
        <f t="shared" si="34"/>
        <v>0</v>
      </c>
      <c r="GB25" s="40">
        <f t="shared" si="34"/>
        <v>0</v>
      </c>
      <c r="GC25" s="40">
        <f t="shared" si="34"/>
        <v>0</v>
      </c>
      <c r="GD25" s="40">
        <f t="shared" si="34"/>
        <v>0</v>
      </c>
      <c r="GE25" s="40">
        <f t="shared" si="34"/>
        <v>0</v>
      </c>
      <c r="GF25" s="40">
        <f t="shared" si="34"/>
        <v>0</v>
      </c>
      <c r="GG25" s="40">
        <f t="shared" si="34"/>
        <v>0</v>
      </c>
      <c r="GH25" s="40">
        <f t="shared" si="34"/>
        <v>0</v>
      </c>
      <c r="GI25" s="40">
        <f t="shared" si="34"/>
        <v>0</v>
      </c>
      <c r="GJ25" s="40">
        <f t="shared" si="34"/>
        <v>0</v>
      </c>
      <c r="GK25" s="40">
        <f t="shared" si="34"/>
        <v>0</v>
      </c>
      <c r="GL25" s="40">
        <f t="shared" si="34"/>
        <v>0</v>
      </c>
      <c r="GM25" s="40">
        <f t="shared" si="34"/>
        <v>0</v>
      </c>
      <c r="GN25" s="40">
        <f t="shared" si="34"/>
        <v>0</v>
      </c>
      <c r="GO25" s="40">
        <f t="shared" si="34"/>
        <v>0</v>
      </c>
      <c r="GP25" s="40">
        <f t="shared" si="34"/>
        <v>0</v>
      </c>
      <c r="GQ25" s="40">
        <f t="shared" si="34"/>
        <v>0</v>
      </c>
      <c r="GR25" s="40">
        <f t="shared" si="34"/>
        <v>0</v>
      </c>
      <c r="GS25" s="40">
        <f t="shared" si="34"/>
        <v>0</v>
      </c>
      <c r="GT25" s="40">
        <f t="shared" si="34"/>
        <v>0</v>
      </c>
      <c r="GU25" s="40">
        <f t="shared" si="34"/>
        <v>0</v>
      </c>
      <c r="GV25" s="40">
        <f t="shared" ref="GV25:JG25" si="35">GV16*100/$B$3</f>
        <v>0</v>
      </c>
      <c r="GW25" s="40">
        <f t="shared" si="35"/>
        <v>0</v>
      </c>
      <c r="GX25" s="40">
        <f t="shared" si="35"/>
        <v>0</v>
      </c>
      <c r="GY25" s="40">
        <f t="shared" si="35"/>
        <v>0</v>
      </c>
      <c r="GZ25" s="40">
        <f t="shared" si="35"/>
        <v>0</v>
      </c>
      <c r="HA25" s="40">
        <f t="shared" si="35"/>
        <v>0</v>
      </c>
      <c r="HB25" s="40">
        <f t="shared" si="35"/>
        <v>0</v>
      </c>
      <c r="HC25" s="40">
        <f t="shared" si="35"/>
        <v>0</v>
      </c>
      <c r="HD25" s="40">
        <f t="shared" si="35"/>
        <v>0</v>
      </c>
      <c r="HE25" s="40">
        <f t="shared" si="35"/>
        <v>0</v>
      </c>
      <c r="HF25" s="40">
        <f t="shared" si="35"/>
        <v>0</v>
      </c>
      <c r="HG25" s="40">
        <f t="shared" si="35"/>
        <v>0</v>
      </c>
      <c r="HH25" s="40">
        <f t="shared" si="35"/>
        <v>0</v>
      </c>
      <c r="HI25" s="40">
        <f t="shared" si="35"/>
        <v>0</v>
      </c>
      <c r="HJ25" s="40">
        <f t="shared" si="35"/>
        <v>0</v>
      </c>
      <c r="HK25" s="40">
        <f t="shared" si="35"/>
        <v>0</v>
      </c>
      <c r="HL25" s="40">
        <f t="shared" si="35"/>
        <v>0</v>
      </c>
      <c r="HM25" s="40">
        <f t="shared" si="35"/>
        <v>0</v>
      </c>
      <c r="HN25" s="40">
        <f t="shared" si="35"/>
        <v>0</v>
      </c>
      <c r="HO25" s="40">
        <f t="shared" si="35"/>
        <v>0</v>
      </c>
      <c r="HP25" s="40">
        <f t="shared" si="35"/>
        <v>0</v>
      </c>
      <c r="HQ25" s="40">
        <f t="shared" si="35"/>
        <v>0</v>
      </c>
      <c r="HR25" s="40">
        <f t="shared" si="35"/>
        <v>0</v>
      </c>
      <c r="HS25" s="40">
        <f t="shared" si="35"/>
        <v>0</v>
      </c>
      <c r="HT25" s="40">
        <f t="shared" si="35"/>
        <v>0</v>
      </c>
      <c r="HU25" s="40">
        <f t="shared" si="35"/>
        <v>0</v>
      </c>
      <c r="HV25" s="40">
        <f t="shared" si="35"/>
        <v>0</v>
      </c>
      <c r="HW25" s="40">
        <f t="shared" si="35"/>
        <v>0</v>
      </c>
      <c r="HX25" s="40">
        <f t="shared" si="35"/>
        <v>0</v>
      </c>
      <c r="HY25" s="40">
        <f t="shared" si="35"/>
        <v>0</v>
      </c>
      <c r="HZ25" s="40">
        <f t="shared" si="35"/>
        <v>0</v>
      </c>
      <c r="IA25" s="40">
        <f t="shared" si="35"/>
        <v>0</v>
      </c>
      <c r="IB25" s="40">
        <f t="shared" si="35"/>
        <v>0</v>
      </c>
      <c r="IC25" s="40">
        <f t="shared" si="35"/>
        <v>0</v>
      </c>
      <c r="ID25" s="40">
        <f t="shared" si="35"/>
        <v>0</v>
      </c>
      <c r="IE25" s="40">
        <f t="shared" si="35"/>
        <v>0</v>
      </c>
      <c r="IF25" s="40">
        <f t="shared" si="35"/>
        <v>0</v>
      </c>
      <c r="IG25" s="40">
        <f t="shared" si="35"/>
        <v>0</v>
      </c>
      <c r="IH25" s="40">
        <f t="shared" si="35"/>
        <v>0</v>
      </c>
      <c r="II25" s="40">
        <f t="shared" si="35"/>
        <v>0</v>
      </c>
      <c r="IJ25" s="40">
        <f t="shared" si="35"/>
        <v>0</v>
      </c>
      <c r="IK25" s="40">
        <f t="shared" si="35"/>
        <v>0</v>
      </c>
      <c r="IL25" s="40">
        <f t="shared" si="35"/>
        <v>0</v>
      </c>
      <c r="IM25" s="40">
        <f t="shared" si="35"/>
        <v>0</v>
      </c>
      <c r="IN25" s="40">
        <f t="shared" si="35"/>
        <v>0</v>
      </c>
      <c r="IO25" s="40">
        <f t="shared" si="35"/>
        <v>0</v>
      </c>
      <c r="IP25" s="40">
        <f t="shared" si="35"/>
        <v>0</v>
      </c>
      <c r="IQ25" s="40">
        <f t="shared" si="35"/>
        <v>0</v>
      </c>
      <c r="IR25" s="40">
        <f t="shared" si="35"/>
        <v>0</v>
      </c>
      <c r="IS25" s="40">
        <f t="shared" si="35"/>
        <v>0</v>
      </c>
      <c r="IT25" s="40">
        <f t="shared" si="35"/>
        <v>0</v>
      </c>
      <c r="IU25" s="40">
        <f t="shared" si="35"/>
        <v>0</v>
      </c>
      <c r="IV25" s="40">
        <f t="shared" si="35"/>
        <v>0</v>
      </c>
      <c r="IW25" s="40">
        <f t="shared" si="35"/>
        <v>0</v>
      </c>
      <c r="IX25" s="40">
        <f t="shared" si="35"/>
        <v>0</v>
      </c>
      <c r="IY25" s="40">
        <f t="shared" si="35"/>
        <v>0</v>
      </c>
      <c r="IZ25" s="40">
        <f t="shared" si="35"/>
        <v>0</v>
      </c>
      <c r="JA25" s="40">
        <f t="shared" si="35"/>
        <v>0</v>
      </c>
      <c r="JB25" s="40">
        <f t="shared" si="35"/>
        <v>0</v>
      </c>
      <c r="JC25" s="40">
        <f t="shared" si="35"/>
        <v>0</v>
      </c>
      <c r="JD25" s="40">
        <f t="shared" si="35"/>
        <v>0</v>
      </c>
      <c r="JE25" s="40">
        <f t="shared" si="35"/>
        <v>0</v>
      </c>
      <c r="JF25" s="40">
        <f t="shared" si="35"/>
        <v>0</v>
      </c>
      <c r="JG25" s="40">
        <f t="shared" si="35"/>
        <v>0</v>
      </c>
      <c r="JH25" s="40">
        <f t="shared" ref="JH25:JP25" si="36">JH16*100/$B$3</f>
        <v>0</v>
      </c>
      <c r="JI25" s="40">
        <f t="shared" si="36"/>
        <v>0</v>
      </c>
      <c r="JJ25" s="40">
        <f t="shared" si="36"/>
        <v>0</v>
      </c>
      <c r="JK25" s="40">
        <f t="shared" si="36"/>
        <v>0</v>
      </c>
      <c r="JL25" s="40">
        <f t="shared" si="36"/>
        <v>0</v>
      </c>
      <c r="JM25" s="40">
        <f t="shared" si="36"/>
        <v>0</v>
      </c>
      <c r="JN25" s="40">
        <f t="shared" si="36"/>
        <v>0</v>
      </c>
      <c r="JO25" s="40">
        <f t="shared" si="36"/>
        <v>0</v>
      </c>
      <c r="JP25" s="40">
        <f t="shared" si="36"/>
        <v>0</v>
      </c>
    </row>
    <row r="26" spans="1:276">
      <c r="A26">
        <v>3</v>
      </c>
    </row>
    <row r="27" spans="1:276">
      <c r="A27" s="44" t="str">
        <f ca="1">OFFSET(A19,A26,0,1,1)</f>
        <v>Ni</v>
      </c>
      <c r="B27" s="44">
        <f ca="1">VLOOKUP(A27,A17:G25,2,0)</f>
        <v>8.4207825506093226</v>
      </c>
      <c r="C27" s="44">
        <f t="shared" ref="C27:P27" ca="1" si="37">VLOOKUP(B27,B18:H25,2,0)</f>
        <v>98.135311111111108</v>
      </c>
      <c r="D27" s="44">
        <f t="shared" ca="1" si="37"/>
        <v>123.39765876293907</v>
      </c>
      <c r="E27" s="44">
        <f t="shared" ca="1" si="37"/>
        <v>114.97687621232976</v>
      </c>
      <c r="F27" s="44">
        <f t="shared" ca="1" si="37"/>
        <v>81.293746009892459</v>
      </c>
      <c r="G27" s="44">
        <f t="shared" ca="1" si="37"/>
        <v>72.872963459283142</v>
      </c>
      <c r="H27" s="44">
        <f t="shared" ca="1" si="37"/>
        <v>93.712000000000003</v>
      </c>
      <c r="I27" s="44">
        <f t="shared" ca="1" si="37"/>
        <v>101.84100000000001</v>
      </c>
      <c r="J27" s="44">
        <f t="shared" ca="1" si="37"/>
        <v>100.502</v>
      </c>
      <c r="K27" s="44">
        <f t="shared" ca="1" si="37"/>
        <v>109.76699999999998</v>
      </c>
      <c r="L27" s="44">
        <f t="shared" ca="1" si="37"/>
        <v>76.795000000000002</v>
      </c>
      <c r="M27" s="44">
        <f t="shared" ca="1" si="37"/>
        <v>113.06800000000001</v>
      </c>
      <c r="N27" s="44">
        <f t="shared" ca="1" si="37"/>
        <v>102.66600000000001</v>
      </c>
      <c r="O27" s="44">
        <f t="shared" ca="1" si="37"/>
        <v>107.40799999999999</v>
      </c>
      <c r="P27" s="44">
        <f t="shared" ca="1" si="37"/>
        <v>98.969000000000008</v>
      </c>
      <c r="Q27" s="44">
        <f t="shared" ref="Q27:AJ27" ca="1" si="38">VLOOKUP(P27,P18:V25,2,0)</f>
        <v>100.84400000000001</v>
      </c>
      <c r="R27" s="44">
        <f t="shared" ca="1" si="38"/>
        <v>94.106999999999999</v>
      </c>
      <c r="S27" s="44">
        <f t="shared" ca="1" si="38"/>
        <v>90.846000000000004</v>
      </c>
      <c r="T27" s="44">
        <f t="shared" ca="1" si="38"/>
        <v>92.777000000000001</v>
      </c>
      <c r="U27" s="44">
        <f t="shared" ca="1" si="38"/>
        <v>109.524</v>
      </c>
      <c r="V27" s="44">
        <f t="shared" ca="1" si="38"/>
        <v>110.46</v>
      </c>
      <c r="W27" s="44">
        <f t="shared" ca="1" si="38"/>
        <v>104.66599999999998</v>
      </c>
      <c r="X27" s="44">
        <f t="shared" ca="1" si="38"/>
        <v>111.6378</v>
      </c>
      <c r="Y27" s="44">
        <f t="shared" ca="1" si="38"/>
        <v>111.869</v>
      </c>
      <c r="Z27" s="44">
        <f t="shared" ca="1" si="38"/>
        <v>106.126</v>
      </c>
      <c r="AA27" s="44">
        <f t="shared" ca="1" si="38"/>
        <v>104.49000000000001</v>
      </c>
      <c r="AB27" s="44">
        <f t="shared" ca="1" si="38"/>
        <v>101.878</v>
      </c>
      <c r="AC27" s="44">
        <f t="shared" ca="1" si="38"/>
        <v>105.55199999999999</v>
      </c>
      <c r="AD27" s="44">
        <f t="shared" ca="1" si="38"/>
        <v>101.03400000000001</v>
      </c>
      <c r="AE27" s="44">
        <f t="shared" ca="1" si="38"/>
        <v>104.623</v>
      </c>
      <c r="AF27" s="44">
        <f t="shared" ca="1" si="38"/>
        <v>98.241</v>
      </c>
      <c r="AG27" s="44">
        <f t="shared" ca="1" si="38"/>
        <v>92.205999999999989</v>
      </c>
      <c r="AH27" s="44">
        <f t="shared" ca="1" si="38"/>
        <v>106.26899999999998</v>
      </c>
      <c r="AI27" s="44">
        <f t="shared" ca="1" si="38"/>
        <v>97.757000000000005</v>
      </c>
      <c r="AJ27" s="44">
        <f t="shared" ca="1" si="38"/>
        <v>96.265999999999991</v>
      </c>
      <c r="AK27" s="44">
        <f ca="1">VLOOKUP(AJ27,AJ18:AO25,2,0)</f>
        <v>100.92999999999999</v>
      </c>
      <c r="AL27" s="44">
        <f ca="1">VLOOKUP(AK27,AK18:AP25,2,0)</f>
        <v>90.318000000000012</v>
      </c>
      <c r="AM27" s="44">
        <f ca="1">VLOOKUP(AL27,AL18:AQ25,2,0)</f>
        <v>93.238</v>
      </c>
      <c r="AN27" s="44">
        <f ca="1">VLOOKUP(AM27,AM18:AR25,2,0)</f>
        <v>91.929000000000002</v>
      </c>
      <c r="AO27" s="44">
        <f ca="1">VLOOKUP(AN27,AN18:AS25,2,0)</f>
        <v>91.553000000000011</v>
      </c>
      <c r="AP27" s="44">
        <f t="shared" ref="AP27:DA27" ca="1" si="39">VLOOKUP(AO27,AO18:AT25,2,0)</f>
        <v>82.768000000000001</v>
      </c>
      <c r="AQ27" s="44">
        <f t="shared" ca="1" si="39"/>
        <v>92.828000000000003</v>
      </c>
      <c r="AR27" s="44">
        <f t="shared" ca="1" si="39"/>
        <v>90.675000000000011</v>
      </c>
      <c r="AS27" s="44">
        <f t="shared" ca="1" si="39"/>
        <v>85.972000000000008</v>
      </c>
      <c r="AT27" s="44">
        <f t="shared" ca="1" si="39"/>
        <v>90.933999999999997</v>
      </c>
      <c r="AU27" s="44">
        <f t="shared" ca="1" si="39"/>
        <v>98.080999999999989</v>
      </c>
      <c r="AV27" s="44">
        <f t="shared" ca="1" si="39"/>
        <v>114.83</v>
      </c>
      <c r="AW27" s="44">
        <f t="shared" ca="1" si="39"/>
        <v>104.646</v>
      </c>
      <c r="AX27" s="44">
        <f t="shared" ca="1" si="39"/>
        <v>92.393000000000001</v>
      </c>
      <c r="AY27" s="44">
        <f t="shared" ca="1" si="39"/>
        <v>111.825</v>
      </c>
      <c r="AZ27" s="44">
        <f t="shared" ca="1" si="39"/>
        <v>115.101</v>
      </c>
      <c r="BA27" s="44">
        <f t="shared" ca="1" si="39"/>
        <v>103.979</v>
      </c>
      <c r="BB27" s="44">
        <f t="shared" ca="1" si="39"/>
        <v>93.278999999999996</v>
      </c>
      <c r="BC27" s="44">
        <f t="shared" ca="1" si="39"/>
        <v>94.603999999999999</v>
      </c>
      <c r="BD27" s="44">
        <f t="shared" ca="1" si="39"/>
        <v>91.290999999999997</v>
      </c>
      <c r="BE27" s="44">
        <f t="shared" ca="1" si="39"/>
        <v>93.815000000000012</v>
      </c>
      <c r="BF27" s="44">
        <f t="shared" ca="1" si="39"/>
        <v>93.638000000000005</v>
      </c>
      <c r="BG27" s="44">
        <f t="shared" ca="1" si="39"/>
        <v>116.08800000000001</v>
      </c>
      <c r="BH27" s="44">
        <f t="shared" ca="1" si="39"/>
        <v>114.654</v>
      </c>
      <c r="BI27" s="44">
        <f t="shared" ca="1" si="39"/>
        <v>105.60899999999999</v>
      </c>
      <c r="BJ27" s="44">
        <f t="shared" ca="1" si="39"/>
        <v>74.465999999999994</v>
      </c>
      <c r="BK27" s="44">
        <f t="shared" ca="1" si="39"/>
        <v>95.272999999999996</v>
      </c>
      <c r="BL27" s="44">
        <f t="shared" ca="1" si="39"/>
        <v>91.591000000000008</v>
      </c>
      <c r="BM27" s="44">
        <f t="shared" ca="1" si="39"/>
        <v>87.222999999999999</v>
      </c>
      <c r="BN27" s="44">
        <f t="shared" ca="1" si="39"/>
        <v>91.462999999999994</v>
      </c>
      <c r="BO27" s="44">
        <f t="shared" ca="1" si="39"/>
        <v>84.492999999999995</v>
      </c>
      <c r="BP27" s="44">
        <f t="shared" ca="1" si="39"/>
        <v>104.13500000000002</v>
      </c>
      <c r="BQ27" s="44">
        <f t="shared" ca="1" si="39"/>
        <v>90.888000000000005</v>
      </c>
      <c r="BR27" s="44">
        <f t="shared" ca="1" si="39"/>
        <v>101.038</v>
      </c>
      <c r="BS27" s="44">
        <f t="shared" ca="1" si="39"/>
        <v>89.099000000000004</v>
      </c>
      <c r="BT27" s="44">
        <f t="shared" ca="1" si="39"/>
        <v>97.390000000000015</v>
      </c>
      <c r="BU27" s="44">
        <f t="shared" ca="1" si="39"/>
        <v>89.548000000000002</v>
      </c>
      <c r="BV27" s="44">
        <f t="shared" ca="1" si="39"/>
        <v>91.146999999999991</v>
      </c>
      <c r="BW27" s="44">
        <f t="shared" ca="1" si="39"/>
        <v>89.192999999999998</v>
      </c>
      <c r="BX27" s="44">
        <f t="shared" ca="1" si="39"/>
        <v>89.811999999999983</v>
      </c>
      <c r="BY27" s="44">
        <f t="shared" ca="1" si="39"/>
        <v>103.099</v>
      </c>
      <c r="BZ27" s="44">
        <f t="shared" ca="1" si="39"/>
        <v>82.624999999999986</v>
      </c>
      <c r="CA27" s="44">
        <f t="shared" ca="1" si="39"/>
        <v>81.784000000000006</v>
      </c>
      <c r="CB27" s="44">
        <f t="shared" ca="1" si="39"/>
        <v>84.674000000000007</v>
      </c>
      <c r="CC27" s="44">
        <f t="shared" ca="1" si="39"/>
        <v>82.871000000000009</v>
      </c>
      <c r="CD27" s="44">
        <f t="shared" ca="1" si="39"/>
        <v>116.35799999999999</v>
      </c>
      <c r="CE27" s="44">
        <f t="shared" ca="1" si="39"/>
        <v>77.338999999999999</v>
      </c>
      <c r="CF27" s="44">
        <f t="shared" ca="1" si="39"/>
        <v>76.544999999999987</v>
      </c>
      <c r="CG27" s="44">
        <f t="shared" ca="1" si="39"/>
        <v>79.603999999999999</v>
      </c>
      <c r="CH27" s="44">
        <f t="shared" ca="1" si="39"/>
        <v>89.907000000000011</v>
      </c>
      <c r="CI27" s="44">
        <f t="shared" ca="1" si="39"/>
        <v>100.572</v>
      </c>
      <c r="CJ27" s="44">
        <f t="shared" ca="1" si="39"/>
        <v>109.425</v>
      </c>
      <c r="CK27" s="44">
        <f t="shared" ca="1" si="39"/>
        <v>108.59</v>
      </c>
      <c r="CL27" s="44">
        <f t="shared" ca="1" si="39"/>
        <v>106.90299999999999</v>
      </c>
      <c r="CM27" s="44">
        <f t="shared" ca="1" si="39"/>
        <v>103.99600000000001</v>
      </c>
      <c r="CN27" s="44">
        <f t="shared" ca="1" si="39"/>
        <v>94.967000000000013</v>
      </c>
      <c r="CO27" s="44">
        <f t="shared" ca="1" si="39"/>
        <v>103.27200000000001</v>
      </c>
      <c r="CP27" s="44">
        <f t="shared" ca="1" si="39"/>
        <v>121.82000000000001</v>
      </c>
      <c r="CQ27" s="44">
        <f t="shared" ca="1" si="39"/>
        <v>83.172999999999988</v>
      </c>
      <c r="CR27" s="44">
        <f t="shared" ca="1" si="39"/>
        <v>82.835000000000008</v>
      </c>
      <c r="CS27" s="44">
        <f t="shared" ca="1" si="39"/>
        <v>87.353000000000009</v>
      </c>
      <c r="CT27" s="44">
        <f t="shared" ca="1" si="39"/>
        <v>94.853000000000009</v>
      </c>
      <c r="CU27" s="44">
        <f t="shared" ca="1" si="39"/>
        <v>96.951999999999998</v>
      </c>
      <c r="CV27" s="44">
        <f t="shared" ca="1" si="39"/>
        <v>95.852000000000004</v>
      </c>
      <c r="CW27" s="44">
        <f t="shared" ca="1" si="39"/>
        <v>92.655000000000001</v>
      </c>
      <c r="CX27" s="44">
        <f t="shared" ca="1" si="39"/>
        <v>0</v>
      </c>
      <c r="CY27" s="44">
        <f t="shared" ca="1" si="39"/>
        <v>0</v>
      </c>
      <c r="CZ27" s="44">
        <f t="shared" ca="1" si="39"/>
        <v>0</v>
      </c>
      <c r="DA27" s="44">
        <f t="shared" ca="1" si="39"/>
        <v>0</v>
      </c>
      <c r="DB27" s="44">
        <f t="shared" ref="DB27:FM27" ca="1" si="40">VLOOKUP(DA27,DA18:DF25,2,0)</f>
        <v>0</v>
      </c>
      <c r="DC27" s="44">
        <f t="shared" ca="1" si="40"/>
        <v>0</v>
      </c>
      <c r="DD27" s="44">
        <f t="shared" ca="1" si="40"/>
        <v>0</v>
      </c>
      <c r="DE27" s="44">
        <f t="shared" ca="1" si="40"/>
        <v>0</v>
      </c>
      <c r="DF27" s="44">
        <f t="shared" ca="1" si="40"/>
        <v>0</v>
      </c>
      <c r="DG27" s="44">
        <f t="shared" ca="1" si="40"/>
        <v>0</v>
      </c>
      <c r="DH27" s="44">
        <f t="shared" ca="1" si="40"/>
        <v>0</v>
      </c>
      <c r="DI27" s="44">
        <f t="shared" ca="1" si="40"/>
        <v>0</v>
      </c>
      <c r="DJ27" s="44">
        <f t="shared" ca="1" si="40"/>
        <v>0</v>
      </c>
      <c r="DK27" s="44">
        <f t="shared" ca="1" si="40"/>
        <v>0</v>
      </c>
      <c r="DL27" s="44">
        <f t="shared" ca="1" si="40"/>
        <v>0</v>
      </c>
      <c r="DM27" s="44">
        <f t="shared" ca="1" si="40"/>
        <v>0</v>
      </c>
      <c r="DN27" s="44">
        <f t="shared" ca="1" si="40"/>
        <v>0</v>
      </c>
      <c r="DO27" s="44">
        <f t="shared" ca="1" si="40"/>
        <v>0</v>
      </c>
      <c r="DP27" s="44">
        <f t="shared" ca="1" si="40"/>
        <v>0</v>
      </c>
      <c r="DQ27" s="44">
        <f t="shared" ca="1" si="40"/>
        <v>0</v>
      </c>
      <c r="DR27" s="44">
        <f t="shared" ca="1" si="40"/>
        <v>0</v>
      </c>
      <c r="DS27" s="44">
        <f t="shared" ca="1" si="40"/>
        <v>0</v>
      </c>
      <c r="DT27" s="44">
        <f t="shared" ca="1" si="40"/>
        <v>0</v>
      </c>
      <c r="DU27" s="44">
        <f t="shared" ca="1" si="40"/>
        <v>0</v>
      </c>
      <c r="DV27" s="44">
        <f t="shared" ca="1" si="40"/>
        <v>0</v>
      </c>
      <c r="DW27" s="44">
        <f t="shared" ca="1" si="40"/>
        <v>0</v>
      </c>
      <c r="DX27" s="44">
        <f t="shared" ca="1" si="40"/>
        <v>0</v>
      </c>
      <c r="DY27" s="44">
        <f t="shared" ca="1" si="40"/>
        <v>0</v>
      </c>
      <c r="DZ27" s="44">
        <f t="shared" ca="1" si="40"/>
        <v>0</v>
      </c>
      <c r="EA27" s="44">
        <f t="shared" ca="1" si="40"/>
        <v>0</v>
      </c>
      <c r="EB27" s="44">
        <f t="shared" ca="1" si="40"/>
        <v>0</v>
      </c>
      <c r="EC27" s="44">
        <f t="shared" ca="1" si="40"/>
        <v>0</v>
      </c>
      <c r="ED27" s="44">
        <f t="shared" ca="1" si="40"/>
        <v>0</v>
      </c>
      <c r="EE27" s="44">
        <f t="shared" ca="1" si="40"/>
        <v>0</v>
      </c>
      <c r="EF27" s="44">
        <f t="shared" ca="1" si="40"/>
        <v>0</v>
      </c>
      <c r="EG27" s="44">
        <f t="shared" ca="1" si="40"/>
        <v>0</v>
      </c>
      <c r="EH27" s="44">
        <f t="shared" ca="1" si="40"/>
        <v>0</v>
      </c>
      <c r="EI27" s="44">
        <f t="shared" ca="1" si="40"/>
        <v>0</v>
      </c>
      <c r="EJ27" s="44">
        <f t="shared" ca="1" si="40"/>
        <v>0</v>
      </c>
      <c r="EK27" s="44">
        <f t="shared" ca="1" si="40"/>
        <v>0</v>
      </c>
      <c r="EL27" s="44">
        <f t="shared" ca="1" si="40"/>
        <v>0</v>
      </c>
      <c r="EM27" s="44">
        <f t="shared" ca="1" si="40"/>
        <v>0</v>
      </c>
      <c r="EN27" s="44">
        <f t="shared" ca="1" si="40"/>
        <v>0</v>
      </c>
      <c r="EO27" s="44">
        <f t="shared" ca="1" si="40"/>
        <v>0</v>
      </c>
      <c r="EP27" s="44">
        <f t="shared" ca="1" si="40"/>
        <v>0</v>
      </c>
      <c r="EQ27" s="44">
        <f t="shared" ca="1" si="40"/>
        <v>0</v>
      </c>
      <c r="ER27" s="44">
        <f t="shared" ca="1" si="40"/>
        <v>0</v>
      </c>
      <c r="ES27" s="44">
        <f t="shared" ca="1" si="40"/>
        <v>0</v>
      </c>
      <c r="ET27" s="44">
        <f t="shared" ca="1" si="40"/>
        <v>0</v>
      </c>
      <c r="EU27" s="44">
        <f t="shared" ca="1" si="40"/>
        <v>0</v>
      </c>
      <c r="EV27" s="44">
        <f t="shared" ca="1" si="40"/>
        <v>0</v>
      </c>
      <c r="EW27" s="44">
        <f t="shared" ca="1" si="40"/>
        <v>0</v>
      </c>
      <c r="EX27" s="44">
        <f t="shared" ca="1" si="40"/>
        <v>0</v>
      </c>
      <c r="EY27" s="44">
        <f t="shared" ca="1" si="40"/>
        <v>0</v>
      </c>
      <c r="EZ27" s="44">
        <f t="shared" ca="1" si="40"/>
        <v>0</v>
      </c>
      <c r="FA27" s="44">
        <f t="shared" ca="1" si="40"/>
        <v>0</v>
      </c>
      <c r="FB27" s="44">
        <f t="shared" ca="1" si="40"/>
        <v>0</v>
      </c>
      <c r="FC27" s="44">
        <f t="shared" ca="1" si="40"/>
        <v>0</v>
      </c>
      <c r="FD27" s="44">
        <f t="shared" ca="1" si="40"/>
        <v>0</v>
      </c>
      <c r="FE27" s="44">
        <f t="shared" ca="1" si="40"/>
        <v>0</v>
      </c>
      <c r="FF27" s="44">
        <f t="shared" ca="1" si="40"/>
        <v>0</v>
      </c>
      <c r="FG27" s="44">
        <f t="shared" ca="1" si="40"/>
        <v>0</v>
      </c>
      <c r="FH27" s="44">
        <f t="shared" ca="1" si="40"/>
        <v>0</v>
      </c>
      <c r="FI27" s="44">
        <f t="shared" ca="1" si="40"/>
        <v>0</v>
      </c>
      <c r="FJ27" s="44">
        <f t="shared" ca="1" si="40"/>
        <v>0</v>
      </c>
      <c r="FK27" s="44">
        <f t="shared" ca="1" si="40"/>
        <v>0</v>
      </c>
      <c r="FL27" s="44">
        <f t="shared" ca="1" si="40"/>
        <v>0</v>
      </c>
      <c r="FM27" s="44">
        <f t="shared" ca="1" si="40"/>
        <v>0</v>
      </c>
      <c r="FN27" s="44">
        <f t="shared" ref="FN27:HY27" ca="1" si="41">VLOOKUP(FM27,FM18:FR25,2,0)</f>
        <v>0</v>
      </c>
      <c r="FO27" s="44">
        <f t="shared" ca="1" si="41"/>
        <v>0</v>
      </c>
      <c r="FP27" s="44">
        <f t="shared" ca="1" si="41"/>
        <v>0</v>
      </c>
      <c r="FQ27" s="44">
        <f t="shared" ca="1" si="41"/>
        <v>0</v>
      </c>
      <c r="FR27" s="44">
        <f t="shared" ca="1" si="41"/>
        <v>0</v>
      </c>
      <c r="FS27" s="44">
        <f t="shared" ca="1" si="41"/>
        <v>0</v>
      </c>
      <c r="FT27" s="44">
        <f t="shared" ca="1" si="41"/>
        <v>0</v>
      </c>
      <c r="FU27" s="44">
        <f t="shared" ca="1" si="41"/>
        <v>0</v>
      </c>
      <c r="FV27" s="44">
        <f t="shared" ca="1" si="41"/>
        <v>0</v>
      </c>
      <c r="FW27" s="44">
        <f t="shared" ca="1" si="41"/>
        <v>0</v>
      </c>
      <c r="FX27" s="44">
        <f t="shared" ca="1" si="41"/>
        <v>0</v>
      </c>
      <c r="FY27" s="44">
        <f t="shared" ca="1" si="41"/>
        <v>0</v>
      </c>
      <c r="FZ27" s="44">
        <f t="shared" ca="1" si="41"/>
        <v>0</v>
      </c>
      <c r="GA27" s="44">
        <f t="shared" ca="1" si="41"/>
        <v>0</v>
      </c>
      <c r="GB27" s="44">
        <f t="shared" ca="1" si="41"/>
        <v>0</v>
      </c>
      <c r="GC27" s="44">
        <f t="shared" ca="1" si="41"/>
        <v>0</v>
      </c>
      <c r="GD27" s="44">
        <f t="shared" ca="1" si="41"/>
        <v>0</v>
      </c>
      <c r="GE27" s="44">
        <f t="shared" ca="1" si="41"/>
        <v>0</v>
      </c>
      <c r="GF27" s="44">
        <f t="shared" ca="1" si="41"/>
        <v>0</v>
      </c>
      <c r="GG27" s="44">
        <f t="shared" ca="1" si="41"/>
        <v>0</v>
      </c>
      <c r="GH27" s="44">
        <f t="shared" ca="1" si="41"/>
        <v>0</v>
      </c>
      <c r="GI27" s="44">
        <f t="shared" ca="1" si="41"/>
        <v>0</v>
      </c>
      <c r="GJ27" s="44">
        <f t="shared" ca="1" si="41"/>
        <v>0</v>
      </c>
      <c r="GK27" s="44">
        <f t="shared" ca="1" si="41"/>
        <v>0</v>
      </c>
      <c r="GL27" s="44">
        <f t="shared" ca="1" si="41"/>
        <v>0</v>
      </c>
      <c r="GM27" s="44">
        <f t="shared" ca="1" si="41"/>
        <v>0</v>
      </c>
      <c r="GN27" s="44">
        <f t="shared" ca="1" si="41"/>
        <v>0</v>
      </c>
      <c r="GO27" s="44">
        <f t="shared" ca="1" si="41"/>
        <v>0</v>
      </c>
      <c r="GP27" s="44">
        <f t="shared" ca="1" si="41"/>
        <v>0</v>
      </c>
      <c r="GQ27" s="44">
        <f t="shared" ca="1" si="41"/>
        <v>0</v>
      </c>
      <c r="GR27" s="44">
        <f t="shared" ca="1" si="41"/>
        <v>0</v>
      </c>
      <c r="GS27" s="44">
        <f t="shared" ca="1" si="41"/>
        <v>0</v>
      </c>
      <c r="GT27" s="44">
        <f t="shared" ca="1" si="41"/>
        <v>0</v>
      </c>
      <c r="GU27" s="44">
        <f t="shared" ca="1" si="41"/>
        <v>0</v>
      </c>
      <c r="GV27" s="44">
        <f t="shared" ca="1" si="41"/>
        <v>0</v>
      </c>
      <c r="GW27" s="44">
        <f t="shared" ca="1" si="41"/>
        <v>0</v>
      </c>
      <c r="GX27" s="44">
        <f t="shared" ca="1" si="41"/>
        <v>0</v>
      </c>
      <c r="GY27" s="44">
        <f t="shared" ca="1" si="41"/>
        <v>0</v>
      </c>
      <c r="GZ27" s="44">
        <f t="shared" ca="1" si="41"/>
        <v>0</v>
      </c>
      <c r="HA27" s="44">
        <f t="shared" ca="1" si="41"/>
        <v>0</v>
      </c>
      <c r="HB27" s="44">
        <f t="shared" ca="1" si="41"/>
        <v>0</v>
      </c>
      <c r="HC27" s="44">
        <f t="shared" ca="1" si="41"/>
        <v>0</v>
      </c>
      <c r="HD27" s="44">
        <f t="shared" ca="1" si="41"/>
        <v>0</v>
      </c>
      <c r="HE27" s="44">
        <f t="shared" ca="1" si="41"/>
        <v>0</v>
      </c>
      <c r="HF27" s="44">
        <f t="shared" ca="1" si="41"/>
        <v>0</v>
      </c>
      <c r="HG27" s="44">
        <f t="shared" ca="1" si="41"/>
        <v>0</v>
      </c>
      <c r="HH27" s="44">
        <f t="shared" ca="1" si="41"/>
        <v>0</v>
      </c>
      <c r="HI27" s="44">
        <f t="shared" ca="1" si="41"/>
        <v>0</v>
      </c>
      <c r="HJ27" s="44">
        <f t="shared" ca="1" si="41"/>
        <v>0</v>
      </c>
      <c r="HK27" s="44">
        <f t="shared" ca="1" si="41"/>
        <v>0</v>
      </c>
      <c r="HL27" s="44">
        <f t="shared" ca="1" si="41"/>
        <v>0</v>
      </c>
      <c r="HM27" s="44">
        <f t="shared" ca="1" si="41"/>
        <v>0</v>
      </c>
      <c r="HN27" s="44">
        <f t="shared" ca="1" si="41"/>
        <v>0</v>
      </c>
      <c r="HO27" s="44">
        <f t="shared" ca="1" si="41"/>
        <v>0</v>
      </c>
      <c r="HP27" s="44">
        <f t="shared" ca="1" si="41"/>
        <v>0</v>
      </c>
      <c r="HQ27" s="44">
        <f t="shared" ca="1" si="41"/>
        <v>0</v>
      </c>
      <c r="HR27" s="44">
        <f t="shared" ca="1" si="41"/>
        <v>0</v>
      </c>
      <c r="HS27" s="44">
        <f t="shared" ca="1" si="41"/>
        <v>0</v>
      </c>
      <c r="HT27" s="44">
        <f t="shared" ca="1" si="41"/>
        <v>0</v>
      </c>
      <c r="HU27" s="44">
        <f t="shared" ca="1" si="41"/>
        <v>0</v>
      </c>
      <c r="HV27" s="44">
        <f t="shared" ca="1" si="41"/>
        <v>0</v>
      </c>
      <c r="HW27" s="44">
        <f t="shared" ca="1" si="41"/>
        <v>0</v>
      </c>
      <c r="HX27" s="44">
        <f t="shared" ca="1" si="41"/>
        <v>0</v>
      </c>
      <c r="HY27" s="44">
        <f t="shared" ca="1" si="41"/>
        <v>0</v>
      </c>
      <c r="HZ27" s="44">
        <f t="shared" ref="HZ27:JP27" ca="1" si="42">VLOOKUP(HY27,HY18:ID25,2,0)</f>
        <v>0</v>
      </c>
      <c r="IA27" s="44">
        <f t="shared" ca="1" si="42"/>
        <v>0</v>
      </c>
      <c r="IB27" s="44">
        <f t="shared" ca="1" si="42"/>
        <v>0</v>
      </c>
      <c r="IC27" s="44">
        <f t="shared" ca="1" si="42"/>
        <v>0</v>
      </c>
      <c r="ID27" s="44">
        <f t="shared" ca="1" si="42"/>
        <v>0</v>
      </c>
      <c r="IE27" s="44">
        <f t="shared" ca="1" si="42"/>
        <v>0</v>
      </c>
      <c r="IF27" s="44">
        <f t="shared" ca="1" si="42"/>
        <v>0</v>
      </c>
      <c r="IG27" s="44">
        <f t="shared" ca="1" si="42"/>
        <v>0</v>
      </c>
      <c r="IH27" s="44">
        <f t="shared" ca="1" si="42"/>
        <v>0</v>
      </c>
      <c r="II27" s="44">
        <f t="shared" ca="1" si="42"/>
        <v>0</v>
      </c>
      <c r="IJ27" s="44">
        <f t="shared" ca="1" si="42"/>
        <v>0</v>
      </c>
      <c r="IK27" s="44">
        <f t="shared" ca="1" si="42"/>
        <v>0</v>
      </c>
      <c r="IL27" s="44">
        <f t="shared" ca="1" si="42"/>
        <v>0</v>
      </c>
      <c r="IM27" s="44">
        <f t="shared" ca="1" si="42"/>
        <v>0</v>
      </c>
      <c r="IN27" s="44">
        <f t="shared" ca="1" si="42"/>
        <v>0</v>
      </c>
      <c r="IO27" s="44">
        <f t="shared" ca="1" si="42"/>
        <v>0</v>
      </c>
      <c r="IP27" s="44">
        <f t="shared" ca="1" si="42"/>
        <v>0</v>
      </c>
      <c r="IQ27" s="44">
        <f t="shared" ca="1" si="42"/>
        <v>0</v>
      </c>
      <c r="IR27" s="44">
        <f t="shared" ca="1" si="42"/>
        <v>0</v>
      </c>
      <c r="IS27" s="44">
        <f t="shared" ca="1" si="42"/>
        <v>0</v>
      </c>
      <c r="IT27" s="44">
        <f t="shared" ca="1" si="42"/>
        <v>0</v>
      </c>
      <c r="IU27" s="44">
        <f t="shared" ca="1" si="42"/>
        <v>0</v>
      </c>
      <c r="IV27" s="44">
        <f t="shared" ca="1" si="42"/>
        <v>0</v>
      </c>
      <c r="IW27" s="44">
        <f t="shared" ca="1" si="42"/>
        <v>0</v>
      </c>
      <c r="IX27" s="44">
        <f t="shared" ca="1" si="42"/>
        <v>0</v>
      </c>
      <c r="IY27" s="44">
        <f t="shared" ca="1" si="42"/>
        <v>0</v>
      </c>
      <c r="IZ27" s="44">
        <f t="shared" ca="1" si="42"/>
        <v>0</v>
      </c>
      <c r="JA27" s="44">
        <f t="shared" ca="1" si="42"/>
        <v>0</v>
      </c>
      <c r="JB27" s="44">
        <f t="shared" ca="1" si="42"/>
        <v>0</v>
      </c>
      <c r="JC27" s="44">
        <f t="shared" ca="1" si="42"/>
        <v>0</v>
      </c>
      <c r="JD27" s="44">
        <f t="shared" ca="1" si="42"/>
        <v>0</v>
      </c>
      <c r="JE27" s="44">
        <f t="shared" ca="1" si="42"/>
        <v>0</v>
      </c>
      <c r="JF27" s="44">
        <f t="shared" ca="1" si="42"/>
        <v>0</v>
      </c>
      <c r="JG27" s="44">
        <f t="shared" ca="1" si="42"/>
        <v>0</v>
      </c>
      <c r="JH27" s="44">
        <f t="shared" ca="1" si="42"/>
        <v>0</v>
      </c>
      <c r="JI27" s="44">
        <f t="shared" ca="1" si="42"/>
        <v>0</v>
      </c>
      <c r="JJ27" s="44">
        <f t="shared" ca="1" si="42"/>
        <v>0</v>
      </c>
      <c r="JK27" s="44">
        <f t="shared" ca="1" si="42"/>
        <v>0</v>
      </c>
      <c r="JL27" s="44">
        <f t="shared" ca="1" si="42"/>
        <v>0</v>
      </c>
      <c r="JM27" s="44">
        <f t="shared" ca="1" si="42"/>
        <v>0</v>
      </c>
      <c r="JN27" s="44">
        <f t="shared" ca="1" si="42"/>
        <v>0</v>
      </c>
      <c r="JO27" s="44">
        <f t="shared" ca="1" si="42"/>
        <v>0</v>
      </c>
      <c r="JP27" s="44">
        <f t="shared" ca="1" si="42"/>
        <v>0</v>
      </c>
    </row>
    <row r="28" spans="1:276" s="48" customFormat="1" ht="30" customHeight="1">
      <c r="A28" s="73" t="s">
        <v>124</v>
      </c>
      <c r="B28" s="73"/>
      <c r="C28" s="73"/>
      <c r="D28" s="73"/>
      <c r="E28" s="73"/>
      <c r="F28" s="73"/>
      <c r="G28" s="73"/>
      <c r="H28" s="54" t="s">
        <v>125</v>
      </c>
      <c r="I28" s="54" t="s">
        <v>125</v>
      </c>
      <c r="J28" s="54" t="s">
        <v>125</v>
      </c>
      <c r="K28" s="54" t="s">
        <v>126</v>
      </c>
      <c r="L28" s="54" t="s">
        <v>126</v>
      </c>
      <c r="M28" s="54" t="s">
        <v>126</v>
      </c>
      <c r="N28" s="54" t="s">
        <v>125</v>
      </c>
      <c r="O28" s="54" t="s">
        <v>125</v>
      </c>
      <c r="P28" s="54" t="s">
        <v>125</v>
      </c>
      <c r="Q28" s="54" t="s">
        <v>125</v>
      </c>
      <c r="R28" s="54" t="s">
        <v>125</v>
      </c>
      <c r="S28" s="54" t="s">
        <v>125</v>
      </c>
      <c r="T28" s="54" t="s">
        <v>125</v>
      </c>
      <c r="U28" s="54" t="s">
        <v>126</v>
      </c>
      <c r="V28" s="54" t="s">
        <v>125</v>
      </c>
      <c r="W28" s="54" t="s">
        <v>126</v>
      </c>
      <c r="X28" s="54" t="s">
        <v>126</v>
      </c>
      <c r="Y28" s="54" t="s">
        <v>126</v>
      </c>
      <c r="Z28" s="54" t="s">
        <v>125</v>
      </c>
      <c r="AA28" s="54" t="s">
        <v>125</v>
      </c>
      <c r="AB28" s="54" t="s">
        <v>126</v>
      </c>
      <c r="AC28" s="54" t="s">
        <v>125</v>
      </c>
      <c r="AD28" s="54" t="s">
        <v>126</v>
      </c>
      <c r="AE28" s="54" t="s">
        <v>125</v>
      </c>
      <c r="AF28" s="54" t="s">
        <v>125</v>
      </c>
      <c r="AG28" s="54" t="s">
        <v>125</v>
      </c>
      <c r="AH28" s="54" t="s">
        <v>125</v>
      </c>
      <c r="AI28" s="54" t="s">
        <v>125</v>
      </c>
      <c r="AJ28" s="54" t="s">
        <v>125</v>
      </c>
      <c r="AK28" s="54" t="s">
        <v>125</v>
      </c>
      <c r="AL28" s="54" t="s">
        <v>125</v>
      </c>
      <c r="AM28" s="54" t="s">
        <v>125</v>
      </c>
      <c r="AN28" s="54" t="s">
        <v>125</v>
      </c>
      <c r="AO28" s="54" t="s">
        <v>126</v>
      </c>
      <c r="AP28" s="54" t="s">
        <v>125</v>
      </c>
      <c r="AQ28" s="54" t="s">
        <v>125</v>
      </c>
      <c r="AR28" s="54" t="s">
        <v>125</v>
      </c>
      <c r="AS28" s="54" t="s">
        <v>125</v>
      </c>
      <c r="AT28" s="54" t="s">
        <v>126</v>
      </c>
      <c r="AU28" s="54" t="s">
        <v>125</v>
      </c>
      <c r="AV28" s="54" t="s">
        <v>126</v>
      </c>
      <c r="AW28" s="54" t="s">
        <v>125</v>
      </c>
      <c r="AX28" s="54" t="s">
        <v>125</v>
      </c>
      <c r="AY28" s="54" t="s">
        <v>126</v>
      </c>
      <c r="AZ28" s="54" t="s">
        <v>126</v>
      </c>
      <c r="BA28" s="54" t="s">
        <v>125</v>
      </c>
      <c r="BB28" s="54" t="s">
        <v>125</v>
      </c>
      <c r="BC28" s="54" t="s">
        <v>125</v>
      </c>
      <c r="BD28" s="54" t="s">
        <v>125</v>
      </c>
      <c r="BE28" s="54" t="s">
        <v>125</v>
      </c>
      <c r="BF28" s="54" t="s">
        <v>125</v>
      </c>
      <c r="BG28" s="54" t="s">
        <v>126</v>
      </c>
      <c r="BH28" s="54" t="s">
        <v>126</v>
      </c>
      <c r="BI28" s="54" t="s">
        <v>126</v>
      </c>
      <c r="BJ28" s="54" t="s">
        <v>126</v>
      </c>
      <c r="BK28" s="54" t="s">
        <v>125</v>
      </c>
      <c r="BL28" s="54" t="s">
        <v>125</v>
      </c>
      <c r="BM28" s="54" t="s">
        <v>126</v>
      </c>
      <c r="BN28" s="54" t="s">
        <v>125</v>
      </c>
      <c r="BO28" s="54" t="s">
        <v>125</v>
      </c>
      <c r="BP28" s="54" t="s">
        <v>125</v>
      </c>
      <c r="BQ28" s="54" t="s">
        <v>125</v>
      </c>
      <c r="BR28" s="54" t="s">
        <v>125</v>
      </c>
      <c r="BS28" s="54" t="s">
        <v>125</v>
      </c>
      <c r="BT28" s="54" t="s">
        <v>125</v>
      </c>
      <c r="BU28" s="54" t="s">
        <v>125</v>
      </c>
      <c r="BV28" s="54" t="s">
        <v>126</v>
      </c>
      <c r="BW28" s="54" t="s">
        <v>125</v>
      </c>
      <c r="BX28" s="54" t="s">
        <v>125</v>
      </c>
      <c r="BY28" s="54" t="s">
        <v>126</v>
      </c>
      <c r="BZ28" s="54" t="s">
        <v>126</v>
      </c>
      <c r="CA28" s="54" t="s">
        <v>126</v>
      </c>
      <c r="CB28" s="54" t="s">
        <v>126</v>
      </c>
      <c r="CC28" s="54" t="s">
        <v>126</v>
      </c>
      <c r="CD28" s="54" t="s">
        <v>126</v>
      </c>
      <c r="CE28" s="54" t="s">
        <v>126</v>
      </c>
      <c r="CF28" s="54" t="s">
        <v>126</v>
      </c>
      <c r="CG28" s="54" t="s">
        <v>126</v>
      </c>
      <c r="CH28" s="54" t="s">
        <v>126</v>
      </c>
      <c r="CI28" s="54" t="s">
        <v>126</v>
      </c>
      <c r="CJ28" s="54" t="s">
        <v>126</v>
      </c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</row>
    <row r="29" spans="1:276" s="48" customFormat="1" ht="22.9" customHeight="1">
      <c r="A29" s="73" t="s">
        <v>127</v>
      </c>
      <c r="B29" s="73"/>
      <c r="C29" s="73"/>
      <c r="D29" s="73"/>
      <c r="E29" s="73"/>
      <c r="F29" s="73"/>
      <c r="G29" s="73"/>
      <c r="H29" s="54" t="s">
        <v>128</v>
      </c>
      <c r="I29" s="54" t="s">
        <v>128</v>
      </c>
      <c r="J29" s="54" t="s">
        <v>128</v>
      </c>
      <c r="K29" s="54" t="s">
        <v>129</v>
      </c>
      <c r="L29" s="54" t="s">
        <v>149</v>
      </c>
      <c r="M29" s="54" t="s">
        <v>149</v>
      </c>
      <c r="N29" s="54" t="s">
        <v>128</v>
      </c>
      <c r="O29" s="54" t="s">
        <v>130</v>
      </c>
      <c r="P29" s="54" t="s">
        <v>128</v>
      </c>
      <c r="Q29" s="54" t="s">
        <v>130</v>
      </c>
      <c r="R29" s="54" t="s">
        <v>130</v>
      </c>
      <c r="S29" s="54" t="s">
        <v>128</v>
      </c>
      <c r="T29" s="54" t="s">
        <v>128</v>
      </c>
      <c r="U29" s="54" t="s">
        <v>129</v>
      </c>
      <c r="V29" s="54" t="s">
        <v>128</v>
      </c>
      <c r="W29" s="54" t="s">
        <v>149</v>
      </c>
      <c r="X29" s="54" t="s">
        <v>149</v>
      </c>
      <c r="Y29" s="54" t="s">
        <v>149</v>
      </c>
      <c r="Z29" s="54" t="s">
        <v>128</v>
      </c>
      <c r="AA29" s="54"/>
      <c r="AB29" s="54" t="s">
        <v>129</v>
      </c>
      <c r="AC29" s="54"/>
      <c r="AD29" s="54" t="s">
        <v>129</v>
      </c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 t="s">
        <v>129</v>
      </c>
      <c r="AU29" s="54" t="s">
        <v>128</v>
      </c>
      <c r="AV29" s="54" t="s">
        <v>149</v>
      </c>
      <c r="AW29" s="54" t="s">
        <v>128</v>
      </c>
      <c r="AX29" s="54" t="s">
        <v>128</v>
      </c>
      <c r="AY29" s="54" t="s">
        <v>129</v>
      </c>
      <c r="AZ29" s="54" t="s">
        <v>149</v>
      </c>
      <c r="BA29" s="54" t="s">
        <v>128</v>
      </c>
      <c r="BB29" s="54" t="s">
        <v>128</v>
      </c>
      <c r="BC29" s="54" t="s">
        <v>128</v>
      </c>
      <c r="BD29" s="54" t="s">
        <v>128</v>
      </c>
      <c r="BE29" s="54" t="s">
        <v>128</v>
      </c>
      <c r="BF29" s="54" t="s">
        <v>128</v>
      </c>
      <c r="BG29" s="54" t="s">
        <v>129</v>
      </c>
      <c r="BH29" s="54" t="s">
        <v>149</v>
      </c>
      <c r="BI29" s="54" t="s">
        <v>149</v>
      </c>
      <c r="BJ29" s="54" t="s">
        <v>149</v>
      </c>
      <c r="BK29" s="54"/>
      <c r="BL29" s="54"/>
      <c r="BM29" s="54" t="s">
        <v>129</v>
      </c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  <c r="CC29" s="54"/>
      <c r="CD29" s="54"/>
      <c r="CE29" s="54"/>
      <c r="CF29" s="54"/>
      <c r="CG29" s="54"/>
      <c r="CH29" s="54"/>
      <c r="CI29" s="54"/>
      <c r="CJ29" s="54"/>
      <c r="CK29" s="54"/>
      <c r="CL29" s="54"/>
      <c r="CM29" s="54"/>
      <c r="CN29" s="54"/>
      <c r="CO29" s="54"/>
      <c r="CP29" s="54"/>
      <c r="CQ29" s="54"/>
      <c r="CR29" s="54"/>
      <c r="CS29" s="54"/>
      <c r="CT29" s="54"/>
      <c r="CU29" s="54"/>
      <c r="CV29" s="54"/>
      <c r="CW29" s="54"/>
      <c r="CX29" s="54"/>
      <c r="CY29" s="54"/>
      <c r="CZ29" s="54"/>
      <c r="DA29" s="54"/>
      <c r="DB29" s="54"/>
      <c r="DC29" s="54"/>
      <c r="DD29" s="54"/>
      <c r="DE29" s="54"/>
      <c r="DF29" s="54"/>
      <c r="DG29" s="54"/>
      <c r="DH29" s="54"/>
      <c r="DI29" s="54"/>
      <c r="DJ29" s="54"/>
      <c r="DK29" s="54"/>
      <c r="DL29" s="54"/>
      <c r="DM29" s="54"/>
      <c r="DN29" s="54"/>
      <c r="DO29" s="54"/>
      <c r="DP29" s="54"/>
      <c r="DQ29" s="54"/>
      <c r="DR29" s="54"/>
      <c r="DS29" s="54"/>
      <c r="DT29" s="54"/>
      <c r="DU29" s="54"/>
      <c r="DV29" s="54"/>
      <c r="DW29" s="54"/>
      <c r="DX29" s="54"/>
      <c r="DY29" s="54"/>
      <c r="DZ29" s="54"/>
      <c r="EA29" s="54"/>
      <c r="EB29" s="54"/>
      <c r="EC29" s="54"/>
      <c r="ED29" s="54"/>
      <c r="EE29" s="54"/>
      <c r="EF29" s="54"/>
      <c r="EG29" s="54"/>
      <c r="EH29" s="54"/>
      <c r="EI29" s="54"/>
      <c r="EJ29" s="54"/>
      <c r="EK29" s="54"/>
      <c r="EL29" s="54"/>
      <c r="EM29" s="54"/>
      <c r="EN29" s="54"/>
      <c r="EO29" s="54"/>
      <c r="EP29" s="54"/>
      <c r="EQ29" s="54"/>
      <c r="ER29" s="54"/>
      <c r="ES29" s="54"/>
      <c r="ET29" s="54"/>
      <c r="EU29" s="54"/>
      <c r="EV29" s="54"/>
      <c r="EW29" s="54"/>
      <c r="EX29" s="54"/>
      <c r="EY29" s="54"/>
      <c r="EZ29" s="54"/>
      <c r="FA29" s="54"/>
      <c r="FB29" s="54"/>
      <c r="FC29" s="54"/>
      <c r="FD29" s="54"/>
      <c r="FE29" s="54"/>
      <c r="FF29" s="54"/>
      <c r="FG29" s="54"/>
      <c r="FH29" s="54"/>
      <c r="FI29" s="54"/>
      <c r="FJ29" s="54"/>
      <c r="FK29" s="54"/>
      <c r="FL29" s="54"/>
      <c r="FM29" s="54"/>
      <c r="FN29" s="54"/>
      <c r="FO29" s="54"/>
      <c r="FP29" s="54"/>
      <c r="FQ29" s="54"/>
      <c r="FR29" s="54"/>
      <c r="FS29" s="54"/>
      <c r="FT29" s="54"/>
      <c r="FU29" s="54"/>
      <c r="FV29" s="54"/>
      <c r="FW29" s="54"/>
      <c r="FX29" s="54"/>
      <c r="FY29" s="54"/>
      <c r="FZ29" s="54"/>
      <c r="GA29" s="54"/>
      <c r="GB29" s="54"/>
      <c r="GC29" s="54"/>
      <c r="GD29" s="54"/>
      <c r="GE29" s="54"/>
      <c r="GF29" s="54"/>
      <c r="GG29" s="54"/>
      <c r="GH29" s="54"/>
      <c r="GI29" s="54"/>
      <c r="GJ29" s="54"/>
      <c r="GK29" s="54"/>
      <c r="GL29" s="54"/>
      <c r="GM29" s="54"/>
      <c r="GN29" s="54"/>
      <c r="GO29" s="54"/>
      <c r="GP29" s="54"/>
      <c r="GQ29" s="54"/>
      <c r="GR29" s="54"/>
      <c r="GS29" s="54"/>
      <c r="GT29" s="54"/>
      <c r="GU29" s="54"/>
      <c r="GV29" s="54"/>
      <c r="GW29" s="54"/>
      <c r="GX29" s="54"/>
      <c r="GY29" s="54"/>
      <c r="GZ29" s="54"/>
      <c r="HA29" s="54"/>
      <c r="HB29" s="54"/>
      <c r="HC29" s="54"/>
      <c r="HD29" s="54"/>
      <c r="HE29" s="54"/>
      <c r="HF29" s="54"/>
      <c r="HG29" s="54"/>
      <c r="HH29" s="54"/>
      <c r="HI29" s="54"/>
      <c r="HJ29" s="54"/>
      <c r="HK29" s="54"/>
      <c r="HL29" s="54"/>
      <c r="HM29" s="54"/>
      <c r="HN29" s="54"/>
      <c r="HO29" s="54"/>
      <c r="HP29" s="54"/>
      <c r="HQ29" s="54"/>
      <c r="HR29" s="54"/>
      <c r="HS29" s="54"/>
      <c r="HT29" s="54"/>
      <c r="HU29" s="54"/>
      <c r="HV29" s="54"/>
      <c r="HW29" s="54"/>
      <c r="HX29" s="54"/>
      <c r="HY29" s="54"/>
      <c r="HZ29" s="54"/>
      <c r="IA29" s="54"/>
      <c r="IB29" s="54"/>
      <c r="IC29" s="54"/>
      <c r="ID29" s="54"/>
      <c r="IE29" s="54"/>
      <c r="IF29" s="54"/>
      <c r="IG29" s="54"/>
      <c r="IH29" s="54"/>
      <c r="II29" s="54"/>
      <c r="IJ29" s="54"/>
      <c r="IK29" s="54"/>
      <c r="IL29" s="54"/>
      <c r="IM29" s="54"/>
      <c r="IN29" s="54"/>
      <c r="IO29" s="54"/>
      <c r="IP29" s="54"/>
      <c r="IQ29" s="54"/>
      <c r="IR29" s="54"/>
      <c r="IS29" s="54"/>
      <c r="IT29" s="54"/>
      <c r="IU29" s="54"/>
      <c r="IV29" s="54"/>
      <c r="IW29" s="54"/>
      <c r="IX29" s="54"/>
      <c r="IY29" s="54"/>
      <c r="IZ29" s="54"/>
      <c r="JA29" s="54"/>
      <c r="JB29" s="54"/>
      <c r="JC29" s="54"/>
      <c r="JD29" s="54"/>
      <c r="JE29" s="54"/>
      <c r="JF29" s="54"/>
      <c r="JG29" s="54"/>
      <c r="JH29" s="54"/>
      <c r="JI29" s="54"/>
      <c r="JJ29" s="54"/>
      <c r="JK29" s="54"/>
      <c r="JL29" s="54"/>
      <c r="JM29" s="54"/>
      <c r="JN29" s="54"/>
      <c r="JO29" s="54"/>
      <c r="JP29" s="54"/>
    </row>
    <row r="30" spans="1:276" s="48" customFormat="1" ht="80.45" customHeight="1">
      <c r="A30" s="87" t="s">
        <v>131</v>
      </c>
      <c r="B30" s="88"/>
      <c r="C30" s="88"/>
      <c r="D30" s="88"/>
      <c r="E30" s="88"/>
      <c r="F30" s="88"/>
      <c r="G30" s="89"/>
      <c r="H30" s="55"/>
      <c r="I30" s="55"/>
      <c r="J30" s="55"/>
      <c r="K30" s="55" t="s">
        <v>133</v>
      </c>
      <c r="L30" s="55" t="s">
        <v>133</v>
      </c>
      <c r="M30" s="55" t="s">
        <v>133</v>
      </c>
      <c r="N30" s="55"/>
      <c r="O30" s="55"/>
      <c r="P30" s="55"/>
      <c r="Q30" s="55"/>
      <c r="R30" s="55"/>
      <c r="S30" s="55"/>
      <c r="T30" s="55"/>
      <c r="U30" s="55" t="s">
        <v>133</v>
      </c>
      <c r="V30" s="55" t="s">
        <v>132</v>
      </c>
      <c r="W30" s="55" t="s">
        <v>150</v>
      </c>
      <c r="X30" s="55" t="s">
        <v>150</v>
      </c>
      <c r="Y30" s="55" t="s">
        <v>150</v>
      </c>
      <c r="Z30" s="55"/>
      <c r="AA30" s="55"/>
      <c r="AB30" s="55" t="s">
        <v>133</v>
      </c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  <c r="CD30" s="55"/>
      <c r="CE30" s="55"/>
      <c r="CF30" s="55"/>
      <c r="CG30" s="55"/>
      <c r="CH30" s="55"/>
      <c r="CI30" s="55"/>
      <c r="CJ30" s="55"/>
      <c r="CK30" s="55"/>
      <c r="CL30" s="55"/>
      <c r="CM30" s="55"/>
      <c r="CN30" s="55"/>
      <c r="CO30" s="55"/>
      <c r="CP30" s="55"/>
      <c r="CQ30" s="55"/>
      <c r="CR30" s="55"/>
      <c r="CS30" s="55"/>
      <c r="CT30" s="55"/>
      <c r="CU30" s="55"/>
      <c r="CV30" s="55"/>
      <c r="CW30" s="55"/>
      <c r="CX30" s="55"/>
      <c r="CY30" s="55"/>
      <c r="CZ30" s="55"/>
      <c r="DA30" s="55"/>
      <c r="DB30" s="55"/>
      <c r="DC30" s="55"/>
      <c r="DD30" s="55"/>
      <c r="DE30" s="55"/>
      <c r="DF30" s="55"/>
      <c r="DG30" s="55"/>
      <c r="DH30" s="55"/>
      <c r="DI30" s="55"/>
      <c r="DJ30" s="55"/>
      <c r="DK30" s="55"/>
      <c r="DL30" s="55"/>
      <c r="DM30" s="55"/>
      <c r="DN30" s="55"/>
      <c r="DO30" s="55"/>
      <c r="DP30" s="55"/>
      <c r="DQ30" s="55"/>
      <c r="DR30" s="55"/>
      <c r="DS30" s="55"/>
      <c r="DT30" s="55"/>
      <c r="DU30" s="55"/>
      <c r="DV30" s="55"/>
      <c r="DW30" s="55"/>
      <c r="DX30" s="55"/>
      <c r="DY30" s="55"/>
      <c r="DZ30" s="55"/>
      <c r="EA30" s="55"/>
      <c r="EB30" s="55"/>
      <c r="EC30" s="55"/>
      <c r="ED30" s="55"/>
      <c r="EE30" s="55"/>
      <c r="EF30" s="55"/>
      <c r="EG30" s="55"/>
      <c r="EH30" s="55"/>
      <c r="EI30" s="55"/>
      <c r="EJ30" s="55"/>
      <c r="EK30" s="55"/>
      <c r="EL30" s="55"/>
      <c r="EM30" s="55"/>
      <c r="EN30" s="55"/>
      <c r="EO30" s="55"/>
      <c r="EP30" s="55"/>
      <c r="EQ30" s="55"/>
      <c r="ER30" s="55"/>
      <c r="ES30" s="55"/>
      <c r="ET30" s="55"/>
      <c r="EU30" s="55"/>
      <c r="EV30" s="55"/>
      <c r="EW30" s="55"/>
      <c r="EX30" s="55"/>
      <c r="EY30" s="55"/>
      <c r="EZ30" s="55"/>
      <c r="FA30" s="55"/>
      <c r="FB30" s="55"/>
      <c r="FC30" s="55"/>
      <c r="FD30" s="55"/>
      <c r="FE30" s="55"/>
      <c r="FF30" s="55"/>
      <c r="FG30" s="55"/>
      <c r="FH30" s="55"/>
      <c r="FI30" s="55"/>
      <c r="FJ30" s="55"/>
      <c r="FK30" s="55"/>
      <c r="FL30" s="55"/>
      <c r="FM30" s="55"/>
      <c r="FN30" s="55"/>
      <c r="FO30" s="55"/>
      <c r="FP30" s="55"/>
      <c r="FQ30" s="55"/>
      <c r="FR30" s="55"/>
      <c r="FS30" s="55"/>
      <c r="FT30" s="55"/>
      <c r="FU30" s="55"/>
      <c r="FV30" s="55"/>
      <c r="FW30" s="55"/>
      <c r="FX30" s="55"/>
      <c r="FY30" s="55"/>
      <c r="FZ30" s="55"/>
      <c r="GA30" s="55"/>
      <c r="GB30" s="55"/>
      <c r="GC30" s="55"/>
      <c r="GD30" s="55"/>
      <c r="GE30" s="55"/>
      <c r="GF30" s="55"/>
      <c r="GG30" s="55"/>
      <c r="GH30" s="55"/>
      <c r="GI30" s="55"/>
      <c r="GJ30" s="55"/>
      <c r="GK30" s="55"/>
      <c r="GL30" s="55"/>
      <c r="GM30" s="55"/>
      <c r="GN30" s="55"/>
      <c r="GO30" s="55"/>
      <c r="GP30" s="55"/>
      <c r="GQ30" s="55"/>
      <c r="GR30" s="55"/>
      <c r="GS30" s="55"/>
      <c r="GT30" s="55"/>
      <c r="GU30" s="55"/>
      <c r="GV30" s="55"/>
      <c r="GW30" s="55"/>
      <c r="GX30" s="55"/>
      <c r="GY30" s="55"/>
      <c r="GZ30" s="55"/>
      <c r="HA30" s="55"/>
      <c r="HB30" s="55"/>
      <c r="HC30" s="55"/>
      <c r="HD30" s="55"/>
      <c r="HE30" s="55"/>
      <c r="HF30" s="55"/>
      <c r="HG30" s="55"/>
      <c r="HH30" s="55"/>
      <c r="HI30" s="55"/>
      <c r="HJ30" s="55"/>
      <c r="HK30" s="55"/>
      <c r="HL30" s="55"/>
      <c r="HM30" s="55"/>
      <c r="HN30" s="55"/>
      <c r="HO30" s="55"/>
      <c r="HP30" s="55"/>
      <c r="HQ30" s="55"/>
      <c r="HR30" s="55"/>
      <c r="HS30" s="55"/>
      <c r="HT30" s="55"/>
      <c r="HU30" s="55"/>
      <c r="HV30" s="55"/>
      <c r="HW30" s="55"/>
      <c r="HX30" s="55"/>
      <c r="HY30" s="55"/>
      <c r="HZ30" s="55"/>
      <c r="IA30" s="55"/>
      <c r="IB30" s="55"/>
      <c r="IC30" s="55"/>
      <c r="ID30" s="55"/>
      <c r="IE30" s="55"/>
      <c r="IF30" s="55"/>
      <c r="IG30" s="55"/>
      <c r="IH30" s="55"/>
      <c r="II30" s="55"/>
      <c r="IJ30" s="55"/>
      <c r="IK30" s="55"/>
      <c r="IL30" s="55"/>
      <c r="IM30" s="55"/>
      <c r="IN30" s="55"/>
      <c r="IO30" s="55"/>
      <c r="IP30" s="55"/>
      <c r="IQ30" s="55"/>
      <c r="IR30" s="55"/>
      <c r="IS30" s="55"/>
      <c r="IT30" s="55"/>
      <c r="IU30" s="55"/>
      <c r="IV30" s="55"/>
      <c r="IW30" s="55"/>
      <c r="IX30" s="55"/>
      <c r="IY30" s="55"/>
      <c r="IZ30" s="55"/>
      <c r="JA30" s="55"/>
      <c r="JB30" s="55"/>
      <c r="JC30" s="55"/>
      <c r="JD30" s="55"/>
      <c r="JE30" s="55"/>
      <c r="JF30" s="55"/>
      <c r="JG30" s="55"/>
      <c r="JH30" s="55"/>
      <c r="JI30" s="55"/>
      <c r="JJ30" s="55"/>
      <c r="JK30" s="55"/>
      <c r="JL30" s="55"/>
      <c r="JM30" s="55"/>
      <c r="JN30" s="55"/>
      <c r="JO30" s="55"/>
      <c r="JP30" s="55"/>
    </row>
    <row r="31" spans="1:276" s="48" customFormat="1" ht="97.15" customHeight="1">
      <c r="A31" s="90"/>
      <c r="B31" s="91"/>
      <c r="C31" s="91"/>
      <c r="D31" s="91"/>
      <c r="E31" s="91"/>
      <c r="F31" s="91"/>
      <c r="G31" s="92"/>
      <c r="H31" s="55"/>
      <c r="I31" s="55"/>
      <c r="J31" s="56"/>
      <c r="K31" s="57" t="s">
        <v>135</v>
      </c>
      <c r="L31" s="57" t="s">
        <v>135</v>
      </c>
      <c r="M31" s="57" t="s">
        <v>151</v>
      </c>
      <c r="N31" s="54"/>
      <c r="O31" s="54"/>
      <c r="P31" s="54"/>
      <c r="Q31" s="54"/>
      <c r="R31" s="54"/>
      <c r="S31" s="54"/>
      <c r="T31" s="54"/>
      <c r="U31" s="57" t="s">
        <v>152</v>
      </c>
      <c r="V31" s="54"/>
      <c r="W31" s="58" t="s">
        <v>151</v>
      </c>
      <c r="X31" s="58" t="s">
        <v>151</v>
      </c>
      <c r="Y31" s="58" t="s">
        <v>151</v>
      </c>
      <c r="Z31" s="54"/>
      <c r="AA31" s="54"/>
      <c r="AB31" s="57" t="s">
        <v>135</v>
      </c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  <c r="CC31" s="54"/>
      <c r="CD31" s="54"/>
      <c r="CE31" s="54"/>
      <c r="CF31" s="54"/>
      <c r="CG31" s="54"/>
      <c r="CH31" s="54"/>
      <c r="CI31" s="54"/>
      <c r="CJ31" s="54"/>
      <c r="CK31" s="54"/>
      <c r="CL31" s="54"/>
      <c r="CM31" s="54"/>
      <c r="CN31" s="54"/>
      <c r="CO31" s="54"/>
      <c r="CP31" s="54"/>
      <c r="CQ31" s="54"/>
      <c r="CR31" s="54"/>
      <c r="CS31" s="54"/>
      <c r="CT31" s="54"/>
      <c r="CU31" s="54"/>
      <c r="CV31" s="54"/>
      <c r="CW31" s="54"/>
      <c r="CX31" s="54"/>
      <c r="CY31" s="54"/>
      <c r="CZ31" s="54"/>
      <c r="DA31" s="54"/>
      <c r="DB31" s="54"/>
      <c r="DC31" s="54"/>
      <c r="DD31" s="54"/>
      <c r="DE31" s="54"/>
      <c r="DF31" s="54"/>
      <c r="DG31" s="54"/>
      <c r="DH31" s="54"/>
      <c r="DI31" s="54"/>
      <c r="DJ31" s="54"/>
      <c r="DK31" s="54"/>
      <c r="DL31" s="54"/>
      <c r="DM31" s="54"/>
      <c r="DN31" s="54"/>
      <c r="DO31" s="54"/>
      <c r="DP31" s="54"/>
      <c r="DQ31" s="54"/>
      <c r="DR31" s="54"/>
      <c r="DS31" s="54"/>
      <c r="DT31" s="54"/>
      <c r="DU31" s="54"/>
      <c r="DV31" s="54"/>
      <c r="DW31" s="54"/>
      <c r="DX31" s="54"/>
      <c r="DY31" s="54"/>
      <c r="DZ31" s="54"/>
      <c r="EA31" s="54"/>
      <c r="EB31" s="54"/>
      <c r="EC31" s="54"/>
      <c r="ED31" s="54"/>
      <c r="EE31" s="54"/>
      <c r="EF31" s="54"/>
      <c r="EG31" s="54"/>
      <c r="EH31" s="54"/>
      <c r="EI31" s="54"/>
      <c r="EJ31" s="54"/>
      <c r="EK31" s="54"/>
      <c r="EL31" s="54"/>
      <c r="EM31" s="54"/>
      <c r="EN31" s="54"/>
      <c r="EO31" s="54"/>
      <c r="EP31" s="54"/>
      <c r="EQ31" s="54"/>
      <c r="ER31" s="54"/>
      <c r="ES31" s="54"/>
      <c r="ET31" s="54"/>
      <c r="EU31" s="54"/>
      <c r="EV31" s="54"/>
      <c r="EW31" s="54"/>
      <c r="EX31" s="54"/>
      <c r="EY31" s="54"/>
      <c r="EZ31" s="54"/>
      <c r="FA31" s="54"/>
      <c r="FB31" s="54"/>
      <c r="FC31" s="54"/>
      <c r="FD31" s="54"/>
      <c r="FE31" s="54"/>
      <c r="FF31" s="54"/>
      <c r="FG31" s="54"/>
      <c r="FH31" s="54"/>
      <c r="FI31" s="54"/>
      <c r="FJ31" s="54"/>
      <c r="FK31" s="54"/>
      <c r="FL31" s="54"/>
      <c r="FM31" s="54"/>
      <c r="FN31" s="54"/>
      <c r="FO31" s="54"/>
      <c r="FP31" s="54"/>
      <c r="FQ31" s="54"/>
      <c r="FR31" s="54"/>
      <c r="FS31" s="54"/>
      <c r="FT31" s="54"/>
      <c r="FU31" s="54"/>
      <c r="FV31" s="54"/>
      <c r="FW31" s="54"/>
      <c r="FX31" s="54"/>
      <c r="FY31" s="54"/>
      <c r="FZ31" s="54"/>
      <c r="GA31" s="54"/>
      <c r="GB31" s="54"/>
      <c r="GC31" s="54"/>
      <c r="GD31" s="54"/>
      <c r="GE31" s="54"/>
      <c r="GF31" s="54"/>
      <c r="GG31" s="54"/>
      <c r="GH31" s="54"/>
      <c r="GI31" s="54"/>
      <c r="GJ31" s="54"/>
      <c r="GK31" s="54"/>
      <c r="GL31" s="54"/>
      <c r="GM31" s="54"/>
      <c r="GN31" s="54"/>
      <c r="GO31" s="54"/>
      <c r="GP31" s="54"/>
      <c r="GQ31" s="54"/>
      <c r="GR31" s="54"/>
      <c r="GS31" s="54"/>
      <c r="GT31" s="54"/>
      <c r="GU31" s="54"/>
      <c r="GV31" s="54"/>
      <c r="GW31" s="54"/>
      <c r="GX31" s="54"/>
      <c r="GY31" s="54"/>
      <c r="GZ31" s="54"/>
      <c r="HA31" s="54"/>
      <c r="HB31" s="54"/>
      <c r="HC31" s="54"/>
      <c r="HD31" s="54"/>
      <c r="HE31" s="54"/>
      <c r="HF31" s="54"/>
      <c r="HG31" s="54"/>
      <c r="HH31" s="54"/>
      <c r="HI31" s="54"/>
      <c r="HJ31" s="54"/>
      <c r="HK31" s="54"/>
      <c r="HL31" s="54"/>
      <c r="HM31" s="54"/>
      <c r="HN31" s="54"/>
      <c r="HO31" s="54"/>
      <c r="HP31" s="54"/>
      <c r="HQ31" s="54"/>
      <c r="HR31" s="54"/>
      <c r="HS31" s="54"/>
      <c r="HT31" s="54"/>
      <c r="HU31" s="54"/>
      <c r="HV31" s="54"/>
      <c r="HW31" s="54"/>
      <c r="HX31" s="54"/>
      <c r="HY31" s="54"/>
      <c r="HZ31" s="54"/>
      <c r="IA31" s="54"/>
      <c r="IB31" s="54"/>
      <c r="IC31" s="54"/>
      <c r="ID31" s="54"/>
      <c r="IE31" s="54"/>
      <c r="IF31" s="54"/>
      <c r="IG31" s="54"/>
      <c r="IH31" s="54"/>
      <c r="II31" s="54"/>
      <c r="IJ31" s="54"/>
      <c r="IK31" s="54"/>
      <c r="IL31" s="54"/>
      <c r="IM31" s="54"/>
      <c r="IN31" s="54"/>
      <c r="IO31" s="54"/>
      <c r="IP31" s="54"/>
      <c r="IQ31" s="54"/>
      <c r="IR31" s="54"/>
      <c r="IS31" s="54"/>
      <c r="IT31" s="54"/>
      <c r="IU31" s="54"/>
      <c r="IV31" s="54"/>
      <c r="IW31" s="54"/>
      <c r="IX31" s="54"/>
      <c r="IY31" s="54"/>
      <c r="IZ31" s="54"/>
      <c r="JA31" s="54"/>
      <c r="JB31" s="54"/>
      <c r="JC31" s="54"/>
      <c r="JD31" s="54"/>
      <c r="JE31" s="54"/>
      <c r="JF31" s="54"/>
      <c r="JG31" s="54"/>
      <c r="JH31" s="54"/>
      <c r="JI31" s="54"/>
      <c r="JJ31" s="54"/>
      <c r="JK31" s="54"/>
      <c r="JL31" s="54"/>
      <c r="JM31" s="54"/>
      <c r="JN31" s="54"/>
      <c r="JO31" s="54"/>
      <c r="JP31" s="54"/>
    </row>
    <row r="32" spans="1:276" s="48" customFormat="1" ht="22.9" customHeight="1">
      <c r="A32" s="73" t="s">
        <v>136</v>
      </c>
      <c r="B32" s="73"/>
      <c r="C32" s="73"/>
      <c r="D32" s="73"/>
      <c r="E32" s="73"/>
      <c r="F32" s="73"/>
      <c r="G32" s="73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</row>
    <row r="56" spans="1:12">
      <c r="A56" s="93" t="s">
        <v>138</v>
      </c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5"/>
    </row>
    <row r="57" spans="1:12">
      <c r="A57" s="96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8"/>
    </row>
    <row r="58" spans="1:12">
      <c r="A58" s="74" t="s">
        <v>139</v>
      </c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6"/>
    </row>
    <row r="59" spans="1:12">
      <c r="A59" s="77" t="s">
        <v>140</v>
      </c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9"/>
    </row>
    <row r="60" spans="1:12">
      <c r="A60" s="80" t="s">
        <v>141</v>
      </c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</row>
    <row r="61" spans="1:12" s="49" customFormat="1">
      <c r="A61" s="81" t="s">
        <v>142</v>
      </c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</row>
    <row r="62" spans="1:12">
      <c r="A62" s="80" t="s">
        <v>143</v>
      </c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</row>
    <row r="63" spans="1:12">
      <c r="A63" s="80" t="s">
        <v>144</v>
      </c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</row>
    <row r="64" spans="1:12">
      <c r="A64" s="74" t="s">
        <v>145</v>
      </c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6"/>
    </row>
    <row r="65" spans="1:12">
      <c r="A65" s="77" t="s">
        <v>146</v>
      </c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9"/>
    </row>
    <row r="66" spans="1:12">
      <c r="A66" s="77" t="s">
        <v>147</v>
      </c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9"/>
    </row>
    <row r="67" spans="1:12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</row>
    <row r="68" spans="1:12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</row>
  </sheetData>
  <mergeCells count="26">
    <mergeCell ref="A65:L65"/>
    <mergeCell ref="A66:L66"/>
    <mergeCell ref="A17:A18"/>
    <mergeCell ref="B17:B18"/>
    <mergeCell ref="C17:C18"/>
    <mergeCell ref="D17:D18"/>
    <mergeCell ref="E17:E18"/>
    <mergeCell ref="F17:F18"/>
    <mergeCell ref="G17:G18"/>
    <mergeCell ref="A30:G31"/>
    <mergeCell ref="A56:L57"/>
    <mergeCell ref="A60:L60"/>
    <mergeCell ref="A61:L61"/>
    <mergeCell ref="A62:L62"/>
    <mergeCell ref="A63:L63"/>
    <mergeCell ref="A64:L64"/>
    <mergeCell ref="A28:G28"/>
    <mergeCell ref="A29:G29"/>
    <mergeCell ref="A32:G32"/>
    <mergeCell ref="A58:L58"/>
    <mergeCell ref="A59:L59"/>
    <mergeCell ref="A1:XFD1"/>
    <mergeCell ref="A5:K5"/>
    <mergeCell ref="A6:F6"/>
    <mergeCell ref="B10:G10"/>
    <mergeCell ref="B19:G19"/>
  </mergeCells>
  <conditionalFormatting sqref="H20:JP25">
    <cfRule type="cellIs" dxfId="21" priority="1" operator="lessThan">
      <formula>$G$20</formula>
    </cfRule>
    <cfRule type="cellIs" dxfId="20" priority="2" operator="greaterThan">
      <formula>$D$20</formula>
    </cfRule>
    <cfRule type="cellIs" dxfId="19" priority="3" operator="between">
      <formula>$G$20</formula>
      <formula>$F$20</formula>
    </cfRule>
    <cfRule type="cellIs" dxfId="18" priority="4" operator="between">
      <formula>$E$20</formula>
      <formula>$D$20</formula>
    </cfRule>
  </conditionalFormatting>
  <dataValidations count="3">
    <dataValidation type="list" allowBlank="1" showInputMessage="1" showErrorMessage="1" sqref="H28:JP28" xr:uid="{00000000-0002-0000-0300-000000000000}">
      <formula1>"A,B,C"</formula1>
    </dataValidation>
    <dataValidation type="list" allowBlank="1" showInputMessage="1" showErrorMessage="1" sqref="H29:JP29" xr:uid="{00000000-0002-0000-0300-000001000000}">
      <formula1>"A.1,A.2,B.1,B.2,C.1,C.2"</formula1>
    </dataValidation>
    <dataValidation type="list" allowBlank="1" showInputMessage="1" showErrorMessage="1" sqref="H30:JP30" xr:uid="{00000000-0002-0000-0300-000002000000}">
      <formula1>"A可以报告分析结果,B可以报告分析结果但问题在发展,C1不可报告结果，因粗大误差需重新分析,C2不可报告结果，因系统误差需重新分析结果,C3不得分析报告结果，需改善流程精密度后重新分析数据"</formula1>
    </dataValidation>
  </dataValidations>
  <pageMargins left="0.69930555555555596" right="0.69930555555555596" top="0.75" bottom="0.75" header="0.3" footer="0.3"/>
  <pageSetup paperSize="9" orientation="portrait" horizontalDpi="720" verticalDpi="720"/>
  <headerFooter>
    <oddFooter>&amp;LRevision: 0
Effective: 2015-01-01
Page         of   &amp;CID-Number: TC_XMN_CHM_F_Q.67E
Author: Chace Yan
Developed: 2014-11-26&amp;RTUV SUD Xia Men Branch
TUV SUD Group
Chace.Yan@tuv-sud.cn</oddFoot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Drop Down 1">
              <controlPr defaultSize="0" autoPict="0">
                <anchor moveWithCells="1">
                  <from>
                    <xdr:col>11</xdr:col>
                    <xdr:colOff>209550</xdr:colOff>
                    <xdr:row>34</xdr:row>
                    <xdr:rowOff>28575</xdr:rowOff>
                  </from>
                  <to>
                    <xdr:col>12</xdr:col>
                    <xdr:colOff>238125</xdr:colOff>
                    <xdr:row>35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65"/>
  <sheetViews>
    <sheetView topLeftCell="AA52" zoomScale="85" zoomScaleNormal="85" workbookViewId="0">
      <selection activeCell="K23" sqref="K23"/>
    </sheetView>
  </sheetViews>
  <sheetFormatPr defaultColWidth="9" defaultRowHeight="15"/>
  <cols>
    <col min="1" max="1" width="48.28515625" customWidth="1"/>
    <col min="8" max="8" width="9.7109375" customWidth="1"/>
    <col min="9" max="20" width="12.7109375" customWidth="1"/>
  </cols>
  <sheetData>
    <row r="1" spans="1:49" s="68" customFormat="1" ht="120" customHeight="1">
      <c r="A1" s="68" t="s">
        <v>153</v>
      </c>
    </row>
    <row r="2" spans="1:49" s="1" customFormat="1" ht="16.149999999999999" customHeight="1">
      <c r="A2" s="29" t="s">
        <v>154</v>
      </c>
      <c r="B2" s="1" t="s">
        <v>106</v>
      </c>
      <c r="C2" s="30" t="s">
        <v>155</v>
      </c>
    </row>
    <row r="3" spans="1:49" s="1" customFormat="1" ht="16.149999999999999" customHeight="1">
      <c r="A3" s="29" t="s">
        <v>107</v>
      </c>
      <c r="B3" s="1">
        <v>1</v>
      </c>
      <c r="C3" s="1" t="s">
        <v>108</v>
      </c>
    </row>
    <row r="4" spans="1:49" s="1" customFormat="1" ht="16.149999999999999" customHeight="1">
      <c r="A4" s="31" t="s">
        <v>156</v>
      </c>
    </row>
    <row r="5" spans="1:49" s="1" customFormat="1" ht="16.149999999999999" customHeight="1">
      <c r="A5" s="69" t="s">
        <v>157</v>
      </c>
      <c r="B5" s="69"/>
      <c r="C5" s="69"/>
      <c r="D5" s="69"/>
      <c r="E5" s="69"/>
      <c r="F5" s="69"/>
      <c r="G5" s="69"/>
      <c r="H5" s="69"/>
      <c r="I5" s="69"/>
      <c r="J5" s="69"/>
      <c r="K5" s="69"/>
    </row>
    <row r="6" spans="1:49" s="1" customFormat="1" ht="16.149999999999999" customHeight="1">
      <c r="A6" s="69" t="s">
        <v>112</v>
      </c>
      <c r="B6" s="69"/>
      <c r="C6" s="69"/>
      <c r="D6" s="69"/>
      <c r="E6" s="69"/>
      <c r="F6" s="69"/>
      <c r="G6" s="32"/>
      <c r="H6" s="32"/>
      <c r="I6" s="32"/>
      <c r="J6" s="32"/>
      <c r="K6" s="32"/>
    </row>
    <row r="7" spans="1:49" s="1" customFormat="1" ht="16.149999999999999" customHeight="1">
      <c r="I7" s="45">
        <v>1</v>
      </c>
      <c r="J7" s="45">
        <v>2</v>
      </c>
      <c r="K7" s="45">
        <v>3</v>
      </c>
      <c r="L7" s="45">
        <v>5</v>
      </c>
      <c r="M7" s="45">
        <v>8</v>
      </c>
      <c r="N7" s="45">
        <v>10</v>
      </c>
      <c r="O7" s="45">
        <v>11</v>
      </c>
      <c r="P7" s="45">
        <v>12</v>
      </c>
      <c r="Q7" s="45">
        <v>13</v>
      </c>
      <c r="R7" s="45">
        <v>15</v>
      </c>
      <c r="S7" s="45">
        <v>18</v>
      </c>
      <c r="T7" s="45">
        <v>19</v>
      </c>
    </row>
    <row r="8" spans="1:49" s="28" customFormat="1" ht="15.75">
      <c r="A8" s="33" t="s">
        <v>113</v>
      </c>
    </row>
    <row r="9" spans="1:49" ht="31.5">
      <c r="A9" s="34" t="s">
        <v>114</v>
      </c>
      <c r="B9" s="35" t="s">
        <v>115</v>
      </c>
      <c r="C9" s="35" t="s">
        <v>116</v>
      </c>
      <c r="D9" s="35" t="s">
        <v>117</v>
      </c>
      <c r="E9" s="35" t="s">
        <v>118</v>
      </c>
      <c r="F9" s="35" t="s">
        <v>119</v>
      </c>
      <c r="G9" s="35" t="s">
        <v>120</v>
      </c>
      <c r="H9" s="36" t="s">
        <v>158</v>
      </c>
      <c r="I9" s="46" t="s">
        <v>3</v>
      </c>
      <c r="J9" s="46" t="s">
        <v>4</v>
      </c>
      <c r="K9" s="46" t="s">
        <v>5</v>
      </c>
      <c r="L9" s="46" t="s">
        <v>7</v>
      </c>
      <c r="M9" s="46" t="s">
        <v>10</v>
      </c>
      <c r="N9" s="46" t="s">
        <v>12</v>
      </c>
      <c r="O9" s="46" t="s">
        <v>13</v>
      </c>
      <c r="P9" s="46" t="s">
        <v>14</v>
      </c>
      <c r="Q9" s="46" t="s">
        <v>15</v>
      </c>
      <c r="R9" s="46" t="s">
        <v>17</v>
      </c>
      <c r="S9" s="46" t="s">
        <v>20</v>
      </c>
      <c r="T9" s="46" t="s">
        <v>21</v>
      </c>
      <c r="U9" s="46" t="s">
        <v>25</v>
      </c>
      <c r="V9" s="46" t="s">
        <v>26</v>
      </c>
      <c r="W9" s="46" t="s">
        <v>27</v>
      </c>
      <c r="X9" s="46" t="s">
        <v>28</v>
      </c>
      <c r="Y9" s="46" t="s">
        <v>30</v>
      </c>
      <c r="Z9" s="46" t="s">
        <v>31</v>
      </c>
      <c r="AA9" s="46" t="s">
        <v>32</v>
      </c>
      <c r="AB9" s="46" t="s">
        <v>33</v>
      </c>
      <c r="AC9" s="46" t="s">
        <v>34</v>
      </c>
      <c r="AD9" s="46" t="s">
        <v>35</v>
      </c>
      <c r="AE9" s="46" t="s">
        <v>36</v>
      </c>
      <c r="AF9" s="46" t="s">
        <v>37</v>
      </c>
      <c r="AG9" s="46" t="s">
        <v>38</v>
      </c>
      <c r="AH9" s="46" t="s">
        <v>39</v>
      </c>
      <c r="AI9" s="46" t="s">
        <v>40</v>
      </c>
      <c r="AJ9" s="46" t="s">
        <v>41</v>
      </c>
      <c r="AK9" s="46" t="s">
        <v>42</v>
      </c>
      <c r="AL9" s="46" t="s">
        <v>43</v>
      </c>
      <c r="AM9" s="46" t="s">
        <v>44</v>
      </c>
      <c r="AN9" s="46" t="s">
        <v>45</v>
      </c>
      <c r="AO9" s="46" t="s">
        <v>46</v>
      </c>
      <c r="AP9" s="46" t="s">
        <v>48</v>
      </c>
      <c r="AQ9" s="46" t="s">
        <v>49</v>
      </c>
      <c r="AR9" s="46" t="s">
        <v>50</v>
      </c>
      <c r="AS9" s="46" t="s">
        <v>53</v>
      </c>
      <c r="AT9" s="46" t="s">
        <v>54</v>
      </c>
      <c r="AU9" s="46" t="s">
        <v>55</v>
      </c>
      <c r="AV9" s="46" t="s">
        <v>56</v>
      </c>
      <c r="AW9" s="46" t="s">
        <v>57</v>
      </c>
    </row>
    <row r="10" spans="1:49" ht="15.75">
      <c r="A10" s="37" t="s">
        <v>95</v>
      </c>
      <c r="B10" s="38">
        <f>STDEV(I10:T10)</f>
        <v>0.15645651806637664</v>
      </c>
      <c r="C10" s="39">
        <f>AVERAGE(I10:T10)</f>
        <v>0.96742500000000009</v>
      </c>
      <c r="D10" s="38">
        <f t="shared" ref="D10:D15" si="0">C10+3*B10</f>
        <v>1.43679455419913</v>
      </c>
      <c r="E10" s="38">
        <f t="shared" ref="E10:E15" si="1">C10+2*B10</f>
        <v>1.2803380361327534</v>
      </c>
      <c r="F10" s="38">
        <f t="shared" ref="F10:F15" si="2">C10-2*B10</f>
        <v>0.65451196386724675</v>
      </c>
      <c r="G10" s="38">
        <f t="shared" ref="G10:G15" si="3">C10-3*B10</f>
        <v>0.49805544580087013</v>
      </c>
      <c r="H10" s="40">
        <f>'AD计算模板 '!J59</f>
        <v>0.74992711219604047</v>
      </c>
      <c r="I10" s="10">
        <v>1.0952999999999999</v>
      </c>
      <c r="J10" s="10">
        <v>1.0271999999999999</v>
      </c>
      <c r="K10" s="10">
        <v>1.0813999999999999</v>
      </c>
      <c r="L10" s="10">
        <v>0.91410000000000002</v>
      </c>
      <c r="M10" s="10">
        <v>1.2813000000000001</v>
      </c>
      <c r="N10" s="10">
        <v>0.82410000000000005</v>
      </c>
      <c r="O10" s="10">
        <v>0.97089999999999999</v>
      </c>
      <c r="P10" s="10">
        <v>0.83840000000000003</v>
      </c>
      <c r="Q10" s="10">
        <v>0.8276</v>
      </c>
      <c r="R10" s="10">
        <v>0.73609999999999998</v>
      </c>
      <c r="S10" s="10">
        <v>0.9022</v>
      </c>
      <c r="T10" s="10">
        <v>1.1105</v>
      </c>
      <c r="U10" s="10">
        <v>1.0546</v>
      </c>
      <c r="V10" s="10">
        <v>0.89770000000000005</v>
      </c>
      <c r="W10" s="10">
        <v>0.96579999999999999</v>
      </c>
      <c r="X10" s="10">
        <v>0.93010000000000004</v>
      </c>
      <c r="Y10" s="10">
        <v>1.0243</v>
      </c>
      <c r="Z10" s="10">
        <v>0.9617</v>
      </c>
      <c r="AA10" s="10">
        <v>0.87470000000000003</v>
      </c>
      <c r="AB10" s="10">
        <v>0.90490000000000004</v>
      </c>
      <c r="AC10" s="10">
        <v>0.91320000000000001</v>
      </c>
      <c r="AD10" s="10">
        <v>0.82979999999999998</v>
      </c>
      <c r="AE10" s="10">
        <v>0.90480000000000005</v>
      </c>
      <c r="AF10" s="10">
        <v>1.1051</v>
      </c>
      <c r="AG10" s="10">
        <v>0.91059999999999997</v>
      </c>
      <c r="AH10" s="10">
        <v>1.0404</v>
      </c>
      <c r="AI10" s="10">
        <v>0.86519999999999997</v>
      </c>
      <c r="AJ10" s="10">
        <v>0.85470000000000002</v>
      </c>
      <c r="AK10" s="10">
        <v>0.9012</v>
      </c>
      <c r="AL10" s="10">
        <v>0.80379999999999996</v>
      </c>
      <c r="AM10" s="10">
        <v>0.86450000000000005</v>
      </c>
      <c r="AN10" s="10">
        <v>0.64800000000000002</v>
      </c>
      <c r="AO10" s="10">
        <v>0.92110000000000003</v>
      </c>
      <c r="AP10" s="10">
        <v>0.97109999999999996</v>
      </c>
      <c r="AQ10" s="10">
        <v>0.75980000000000003</v>
      </c>
      <c r="AR10" s="10">
        <v>1.0765</v>
      </c>
      <c r="AS10" s="10">
        <v>1.0298</v>
      </c>
      <c r="AT10" s="10">
        <v>1.1427</v>
      </c>
      <c r="AU10" s="10">
        <v>0.85089999999999999</v>
      </c>
      <c r="AV10" s="10">
        <v>0.7964</v>
      </c>
      <c r="AW10" s="10">
        <v>0.86599999999999999</v>
      </c>
    </row>
    <row r="11" spans="1:49" ht="15.75">
      <c r="A11" s="37" t="s">
        <v>96</v>
      </c>
      <c r="B11" s="38">
        <f>STDEV(I11:T11)</f>
        <v>0.10339806574593106</v>
      </c>
      <c r="C11" s="39">
        <f>AVERAGE(I11:T11)</f>
        <v>0.97789999999999999</v>
      </c>
      <c r="D11" s="38">
        <f t="shared" si="0"/>
        <v>1.2880941972377933</v>
      </c>
      <c r="E11" s="38">
        <f t="shared" si="1"/>
        <v>1.184696131491862</v>
      </c>
      <c r="F11" s="38">
        <f t="shared" si="2"/>
        <v>0.77110386850813784</v>
      </c>
      <c r="G11" s="38">
        <f t="shared" si="3"/>
        <v>0.66770580276220681</v>
      </c>
      <c r="H11" s="40">
        <f>'AD计算模板 '!U59</f>
        <v>0.65887765103667562</v>
      </c>
      <c r="I11" s="10">
        <v>0.95699999999999996</v>
      </c>
      <c r="J11" s="10">
        <v>1.1714</v>
      </c>
      <c r="K11" s="10">
        <v>1.0476000000000001</v>
      </c>
      <c r="L11" s="10">
        <v>0.98939999999999995</v>
      </c>
      <c r="M11" s="10">
        <v>1.0996999999999999</v>
      </c>
      <c r="N11" s="10">
        <v>0.84709999999999996</v>
      </c>
      <c r="O11" s="10">
        <v>1.0011000000000001</v>
      </c>
      <c r="P11" s="10">
        <v>1.0136000000000001</v>
      </c>
      <c r="Q11" s="10">
        <v>0.92579999999999996</v>
      </c>
      <c r="R11" s="10">
        <v>0.81420000000000003</v>
      </c>
      <c r="S11" s="10">
        <v>0.99560000000000004</v>
      </c>
      <c r="T11" s="10">
        <v>0.87229999999999996</v>
      </c>
      <c r="U11" s="10">
        <v>0.90449999999999997</v>
      </c>
      <c r="V11" s="10">
        <v>0.95050000000000001</v>
      </c>
      <c r="W11" s="10">
        <v>1.0392999999999999</v>
      </c>
      <c r="X11" s="10">
        <v>0.85209999999999997</v>
      </c>
      <c r="Y11" s="10">
        <v>0.87370000000000003</v>
      </c>
      <c r="Z11" s="10">
        <v>1.0648</v>
      </c>
      <c r="AA11" s="10">
        <v>0.99019999999999997</v>
      </c>
      <c r="AB11" s="10">
        <v>0.90280000000000005</v>
      </c>
      <c r="AC11" s="10">
        <v>0.76419999999999999</v>
      </c>
      <c r="AD11" s="10">
        <v>0.75890000000000002</v>
      </c>
      <c r="AE11" s="10">
        <v>0.73329999999999995</v>
      </c>
      <c r="AF11" s="10">
        <v>1.2961</v>
      </c>
      <c r="AG11" s="10">
        <v>0.8165</v>
      </c>
      <c r="AH11" s="10">
        <v>0.90410000000000001</v>
      </c>
      <c r="AI11" s="10">
        <v>0.95420000000000005</v>
      </c>
      <c r="AJ11" s="10">
        <v>0.76549999999999996</v>
      </c>
      <c r="AK11" s="10">
        <v>0.97140000000000004</v>
      </c>
      <c r="AL11" s="10">
        <v>0.90400000000000003</v>
      </c>
      <c r="AM11" s="10">
        <v>1.0449999999999999</v>
      </c>
      <c r="AN11" s="10">
        <v>0.92320000000000002</v>
      </c>
      <c r="AO11" s="10">
        <v>0.96819999999999995</v>
      </c>
      <c r="AP11" s="10">
        <v>1.1057999999999999</v>
      </c>
      <c r="AQ11" s="10">
        <v>0.93410000000000004</v>
      </c>
      <c r="AR11" s="10">
        <v>0.90969999999999995</v>
      </c>
      <c r="AS11" s="10">
        <v>0.91169999999999995</v>
      </c>
      <c r="AT11" s="10">
        <v>0.84379999999999999</v>
      </c>
      <c r="AU11" s="10">
        <v>0.82040000000000002</v>
      </c>
      <c r="AV11" s="10">
        <v>0.92049999999999998</v>
      </c>
      <c r="AW11" s="10">
        <v>0.87239999999999995</v>
      </c>
    </row>
    <row r="12" spans="1:49" ht="16.149999999999999" customHeight="1">
      <c r="A12" s="101" t="s">
        <v>122</v>
      </c>
      <c r="B12" s="84" t="s">
        <v>115</v>
      </c>
      <c r="C12" s="84" t="s">
        <v>116</v>
      </c>
      <c r="D12" s="84" t="s">
        <v>117</v>
      </c>
      <c r="E12" s="84" t="s">
        <v>118</v>
      </c>
      <c r="F12" s="84" t="s">
        <v>119</v>
      </c>
      <c r="G12" s="84" t="s">
        <v>120</v>
      </c>
      <c r="H12" s="103" t="str">
        <f t="shared" ref="H12:T12" si="4">H9</f>
        <v>A2(s)</v>
      </c>
      <c r="I12" s="36" t="str">
        <f t="shared" si="4"/>
        <v>220508-2</v>
      </c>
      <c r="J12" s="36" t="str">
        <f t="shared" si="4"/>
        <v>220507-106</v>
      </c>
      <c r="K12" s="36" t="str">
        <f t="shared" si="4"/>
        <v>220507-105</v>
      </c>
      <c r="L12" s="36" t="str">
        <f t="shared" si="4"/>
        <v>220509-46</v>
      </c>
      <c r="M12" s="36" t="str">
        <f t="shared" si="4"/>
        <v>220509-83</v>
      </c>
      <c r="N12" s="36" t="str">
        <f t="shared" si="4"/>
        <v>220510-53</v>
      </c>
      <c r="O12" s="36" t="str">
        <f t="shared" si="4"/>
        <v>220510-185</v>
      </c>
      <c r="P12" s="36" t="str">
        <f t="shared" si="4"/>
        <v>220510-118</v>
      </c>
      <c r="Q12" s="36" t="str">
        <f t="shared" si="4"/>
        <v>220511-18</v>
      </c>
      <c r="R12" s="36" t="str">
        <f t="shared" si="4"/>
        <v>220511-82</v>
      </c>
      <c r="S12" s="36" t="str">
        <f t="shared" si="4"/>
        <v>220512-88</v>
      </c>
      <c r="T12" s="36" t="str">
        <f t="shared" si="4"/>
        <v>220512-149</v>
      </c>
      <c r="U12" s="36" t="str">
        <f t="shared" ref="U12:AW12" si="5">U9</f>
        <v>220515-21</v>
      </c>
      <c r="V12" s="36" t="str">
        <f t="shared" si="5"/>
        <v>220515-23</v>
      </c>
      <c r="W12" s="36" t="str">
        <f t="shared" si="5"/>
        <v>220516-125</v>
      </c>
      <c r="X12" s="36" t="str">
        <f t="shared" si="5"/>
        <v>220516-186</v>
      </c>
      <c r="Y12" s="36" t="str">
        <f t="shared" si="5"/>
        <v>220517-64</v>
      </c>
      <c r="Z12" s="36" t="str">
        <f t="shared" si="5"/>
        <v>220517-99</v>
      </c>
      <c r="AA12" s="36" t="str">
        <f t="shared" si="5"/>
        <v>0517-180</v>
      </c>
      <c r="AB12" s="36" t="str">
        <f t="shared" si="5"/>
        <v>0518-77</v>
      </c>
      <c r="AC12" s="36" t="str">
        <f t="shared" si="5"/>
        <v>0518-121</v>
      </c>
      <c r="AD12" s="36" t="str">
        <f t="shared" si="5"/>
        <v>0518-157</v>
      </c>
      <c r="AE12" s="36" t="str">
        <f t="shared" si="5"/>
        <v>0519-62</v>
      </c>
      <c r="AF12" s="36" t="str">
        <f t="shared" si="5"/>
        <v>0518-161</v>
      </c>
      <c r="AG12" s="36" t="str">
        <f t="shared" si="5"/>
        <v>0519-171</v>
      </c>
      <c r="AH12" s="36" t="str">
        <f t="shared" si="5"/>
        <v>0520-85</v>
      </c>
      <c r="AI12" s="36" t="str">
        <f t="shared" si="5"/>
        <v>0520-103</v>
      </c>
      <c r="AJ12" s="36" t="str">
        <f t="shared" si="5"/>
        <v>0521-26</v>
      </c>
      <c r="AK12" s="36" t="str">
        <f t="shared" si="5"/>
        <v>0521-1</v>
      </c>
      <c r="AL12" s="36" t="str">
        <f t="shared" si="5"/>
        <v>0521-3</v>
      </c>
      <c r="AM12" s="36" t="str">
        <f t="shared" si="5"/>
        <v>0521-2</v>
      </c>
      <c r="AN12" s="36" t="str">
        <f t="shared" si="5"/>
        <v>0521-4</v>
      </c>
      <c r="AO12" s="36" t="str">
        <f t="shared" si="5"/>
        <v>0521-28</v>
      </c>
      <c r="AP12" s="36" t="str">
        <f t="shared" si="5"/>
        <v>0522-3</v>
      </c>
      <c r="AQ12" s="36" t="str">
        <f t="shared" si="5"/>
        <v>0522-4</v>
      </c>
      <c r="AR12" s="36" t="str">
        <f t="shared" si="5"/>
        <v>0523-104</v>
      </c>
      <c r="AS12" s="36" t="str">
        <f t="shared" si="5"/>
        <v>0523-186</v>
      </c>
      <c r="AT12" s="36" t="str">
        <f t="shared" si="5"/>
        <v>0524-40</v>
      </c>
      <c r="AU12" s="36" t="str">
        <f t="shared" si="5"/>
        <v>0524-121</v>
      </c>
      <c r="AV12" s="36" t="str">
        <f t="shared" si="5"/>
        <v>0524-143</v>
      </c>
      <c r="AW12" s="36" t="str">
        <f t="shared" si="5"/>
        <v>0525-57</v>
      </c>
    </row>
    <row r="13" spans="1:49">
      <c r="A13" s="102"/>
      <c r="B13" s="85"/>
      <c r="C13" s="85"/>
      <c r="D13" s="86"/>
      <c r="E13" s="86"/>
      <c r="F13" s="86"/>
      <c r="G13" s="86"/>
      <c r="H13" s="104"/>
      <c r="I13" s="47" t="s">
        <v>123</v>
      </c>
      <c r="J13" s="47" t="s">
        <v>123</v>
      </c>
      <c r="K13" s="47" t="s">
        <v>123</v>
      </c>
      <c r="L13" s="47" t="s">
        <v>123</v>
      </c>
      <c r="M13" s="47" t="s">
        <v>123</v>
      </c>
      <c r="N13" s="47" t="s">
        <v>123</v>
      </c>
      <c r="O13" s="47" t="s">
        <v>123</v>
      </c>
      <c r="P13" s="47" t="s">
        <v>123</v>
      </c>
      <c r="Q13" s="47" t="s">
        <v>123</v>
      </c>
      <c r="R13" s="47" t="s">
        <v>123</v>
      </c>
      <c r="S13" s="47" t="s">
        <v>123</v>
      </c>
      <c r="T13" s="47" t="s">
        <v>123</v>
      </c>
      <c r="U13" s="47" t="s">
        <v>123</v>
      </c>
      <c r="V13" s="47" t="s">
        <v>123</v>
      </c>
      <c r="W13" s="47" t="s">
        <v>123</v>
      </c>
      <c r="X13" s="47" t="s">
        <v>123</v>
      </c>
      <c r="Y13" s="47" t="s">
        <v>123</v>
      </c>
      <c r="Z13" s="47" t="s">
        <v>123</v>
      </c>
      <c r="AA13" s="47" t="s">
        <v>123</v>
      </c>
      <c r="AB13" s="47" t="s">
        <v>123</v>
      </c>
      <c r="AC13" s="47" t="s">
        <v>123</v>
      </c>
      <c r="AD13" s="47" t="s">
        <v>123</v>
      </c>
      <c r="AE13" s="47" t="s">
        <v>123</v>
      </c>
      <c r="AF13" s="47" t="s">
        <v>123</v>
      </c>
      <c r="AG13" s="47" t="s">
        <v>123</v>
      </c>
      <c r="AH13" s="47" t="s">
        <v>123</v>
      </c>
      <c r="AI13" s="47" t="s">
        <v>123</v>
      </c>
      <c r="AJ13" s="47" t="s">
        <v>123</v>
      </c>
      <c r="AK13" s="47" t="s">
        <v>123</v>
      </c>
      <c r="AL13" s="47" t="s">
        <v>123</v>
      </c>
      <c r="AM13" s="47" t="s">
        <v>123</v>
      </c>
      <c r="AN13" s="47" t="s">
        <v>123</v>
      </c>
      <c r="AO13" s="47" t="s">
        <v>123</v>
      </c>
      <c r="AP13" s="47" t="s">
        <v>123</v>
      </c>
      <c r="AQ13" s="47" t="s">
        <v>123</v>
      </c>
      <c r="AR13" s="47" t="s">
        <v>123</v>
      </c>
      <c r="AS13" s="47" t="s">
        <v>123</v>
      </c>
      <c r="AT13" s="47" t="s">
        <v>123</v>
      </c>
      <c r="AU13" s="47" t="s">
        <v>123</v>
      </c>
      <c r="AV13" s="47" t="s">
        <v>123</v>
      </c>
      <c r="AW13" s="47" t="s">
        <v>123</v>
      </c>
    </row>
    <row r="14" spans="1:49" ht="31.15" customHeight="1">
      <c r="A14" s="37" t="str">
        <f>A10</f>
        <v>As</v>
      </c>
      <c r="B14" s="38">
        <f>STDEV(I14:T14)</f>
        <v>15.64565180663781</v>
      </c>
      <c r="C14" s="38">
        <f>AVERAGE(I14:T14)</f>
        <v>96.742499999999993</v>
      </c>
      <c r="D14" s="41">
        <f t="shared" si="0"/>
        <v>143.67945541991344</v>
      </c>
      <c r="E14" s="41">
        <f t="shared" si="1"/>
        <v>128.03380361327561</v>
      </c>
      <c r="F14" s="41">
        <f t="shared" si="2"/>
        <v>65.451196386724376</v>
      </c>
      <c r="G14" s="41">
        <f t="shared" si="3"/>
        <v>49.805544580086561</v>
      </c>
      <c r="H14" s="40">
        <f>H10</f>
        <v>0.74992711219604047</v>
      </c>
      <c r="I14" s="40">
        <f t="shared" ref="I14:T14" si="6">I10*100/$B$3</f>
        <v>109.53</v>
      </c>
      <c r="J14" s="40">
        <f t="shared" si="6"/>
        <v>102.71999999999998</v>
      </c>
      <c r="K14" s="40">
        <f t="shared" si="6"/>
        <v>108.13999999999999</v>
      </c>
      <c r="L14" s="40">
        <f t="shared" si="6"/>
        <v>91.41</v>
      </c>
      <c r="M14" s="40">
        <f t="shared" si="6"/>
        <v>128.13000000000002</v>
      </c>
      <c r="N14" s="40">
        <f t="shared" si="6"/>
        <v>82.410000000000011</v>
      </c>
      <c r="O14" s="40">
        <f t="shared" si="6"/>
        <v>97.09</v>
      </c>
      <c r="P14" s="40">
        <f t="shared" si="6"/>
        <v>83.84</v>
      </c>
      <c r="Q14" s="40">
        <f t="shared" si="6"/>
        <v>82.76</v>
      </c>
      <c r="R14" s="40">
        <f t="shared" si="6"/>
        <v>73.61</v>
      </c>
      <c r="S14" s="40">
        <f t="shared" si="6"/>
        <v>90.22</v>
      </c>
      <c r="T14" s="40">
        <f t="shared" si="6"/>
        <v>111.05000000000001</v>
      </c>
      <c r="U14" s="40">
        <f t="shared" ref="U14:AW14" si="7">U10*100/$B$3</f>
        <v>105.46</v>
      </c>
      <c r="V14" s="40">
        <f t="shared" si="7"/>
        <v>89.77000000000001</v>
      </c>
      <c r="W14" s="40">
        <f t="shared" si="7"/>
        <v>96.58</v>
      </c>
      <c r="X14" s="40">
        <f t="shared" si="7"/>
        <v>93.01</v>
      </c>
      <c r="Y14" s="40">
        <f t="shared" si="7"/>
        <v>102.42999999999999</v>
      </c>
      <c r="Z14" s="40">
        <f t="shared" si="7"/>
        <v>96.17</v>
      </c>
      <c r="AA14" s="40">
        <f t="shared" si="7"/>
        <v>87.47</v>
      </c>
      <c r="AB14" s="40">
        <f t="shared" si="7"/>
        <v>90.490000000000009</v>
      </c>
      <c r="AC14" s="40">
        <f t="shared" si="7"/>
        <v>91.320000000000007</v>
      </c>
      <c r="AD14" s="40">
        <f t="shared" si="7"/>
        <v>82.98</v>
      </c>
      <c r="AE14" s="40">
        <f t="shared" si="7"/>
        <v>90.48</v>
      </c>
      <c r="AF14" s="40">
        <f t="shared" si="7"/>
        <v>110.50999999999999</v>
      </c>
      <c r="AG14" s="40">
        <f t="shared" si="7"/>
        <v>91.06</v>
      </c>
      <c r="AH14" s="40">
        <f t="shared" si="7"/>
        <v>104.03999999999999</v>
      </c>
      <c r="AI14" s="40">
        <f t="shared" si="7"/>
        <v>86.52</v>
      </c>
      <c r="AJ14" s="40">
        <f t="shared" si="7"/>
        <v>85.47</v>
      </c>
      <c r="AK14" s="40">
        <f t="shared" si="7"/>
        <v>90.12</v>
      </c>
      <c r="AL14" s="40">
        <f t="shared" si="7"/>
        <v>80.38</v>
      </c>
      <c r="AM14" s="40">
        <f t="shared" si="7"/>
        <v>86.45</v>
      </c>
      <c r="AN14" s="40">
        <f t="shared" si="7"/>
        <v>64.8</v>
      </c>
      <c r="AO14" s="40">
        <f t="shared" si="7"/>
        <v>92.11</v>
      </c>
      <c r="AP14" s="40">
        <f t="shared" si="7"/>
        <v>97.11</v>
      </c>
      <c r="AQ14" s="40">
        <f t="shared" si="7"/>
        <v>75.98</v>
      </c>
      <c r="AR14" s="40">
        <f t="shared" si="7"/>
        <v>107.65</v>
      </c>
      <c r="AS14" s="40">
        <f t="shared" si="7"/>
        <v>102.98</v>
      </c>
      <c r="AT14" s="40">
        <f t="shared" si="7"/>
        <v>114.27000000000001</v>
      </c>
      <c r="AU14" s="40">
        <f t="shared" si="7"/>
        <v>85.09</v>
      </c>
      <c r="AV14" s="40">
        <f t="shared" si="7"/>
        <v>79.64</v>
      </c>
      <c r="AW14" s="40">
        <f t="shared" si="7"/>
        <v>86.6</v>
      </c>
    </row>
    <row r="15" spans="1:49" ht="28.9" customHeight="1">
      <c r="A15" s="37" t="str">
        <f>A11</f>
        <v>Cd</v>
      </c>
      <c r="B15" s="38">
        <f>STDEV(I15:T15)</f>
        <v>10.339806574593105</v>
      </c>
      <c r="C15" s="38">
        <f>AVERAGE(I15:T15)</f>
        <v>97.79</v>
      </c>
      <c r="D15" s="41">
        <f t="shared" si="0"/>
        <v>128.80941972377931</v>
      </c>
      <c r="E15" s="41">
        <f t="shared" si="1"/>
        <v>118.46961314918622</v>
      </c>
      <c r="F15" s="41">
        <f t="shared" si="2"/>
        <v>77.110386850813796</v>
      </c>
      <c r="G15" s="41">
        <f t="shared" si="3"/>
        <v>66.770580276220699</v>
      </c>
      <c r="H15" s="40">
        <f>H11</f>
        <v>0.65887765103667562</v>
      </c>
      <c r="I15" s="40">
        <f t="shared" ref="I15:T15" si="8">I11*100/$B$3</f>
        <v>95.7</v>
      </c>
      <c r="J15" s="40">
        <f t="shared" si="8"/>
        <v>117.14</v>
      </c>
      <c r="K15" s="40">
        <f t="shared" si="8"/>
        <v>104.76</v>
      </c>
      <c r="L15" s="40">
        <f t="shared" si="8"/>
        <v>98.94</v>
      </c>
      <c r="M15" s="40">
        <f t="shared" si="8"/>
        <v>109.96999999999998</v>
      </c>
      <c r="N15" s="40">
        <f t="shared" si="8"/>
        <v>84.71</v>
      </c>
      <c r="O15" s="40">
        <f t="shared" si="8"/>
        <v>100.11000000000001</v>
      </c>
      <c r="P15" s="40">
        <f t="shared" si="8"/>
        <v>101.36</v>
      </c>
      <c r="Q15" s="40">
        <f t="shared" si="8"/>
        <v>92.58</v>
      </c>
      <c r="R15" s="40">
        <f t="shared" si="8"/>
        <v>81.42</v>
      </c>
      <c r="S15" s="40">
        <f t="shared" si="8"/>
        <v>99.56</v>
      </c>
      <c r="T15" s="40">
        <f t="shared" si="8"/>
        <v>87.22999999999999</v>
      </c>
      <c r="U15" s="40">
        <f t="shared" ref="U15:AW15" si="9">U11*100/$B$3</f>
        <v>90.45</v>
      </c>
      <c r="V15" s="40">
        <f t="shared" si="9"/>
        <v>95.05</v>
      </c>
      <c r="W15" s="40">
        <f t="shared" si="9"/>
        <v>103.92999999999999</v>
      </c>
      <c r="X15" s="40">
        <f t="shared" si="9"/>
        <v>85.21</v>
      </c>
      <c r="Y15" s="40">
        <f t="shared" si="9"/>
        <v>87.37</v>
      </c>
      <c r="Z15" s="40">
        <f t="shared" si="9"/>
        <v>106.47999999999999</v>
      </c>
      <c r="AA15" s="40">
        <f t="shared" si="9"/>
        <v>99.02</v>
      </c>
      <c r="AB15" s="40">
        <f t="shared" si="9"/>
        <v>90.28</v>
      </c>
      <c r="AC15" s="40">
        <f t="shared" si="9"/>
        <v>76.42</v>
      </c>
      <c r="AD15" s="40">
        <f t="shared" si="9"/>
        <v>75.89</v>
      </c>
      <c r="AE15" s="40">
        <f t="shared" si="9"/>
        <v>73.33</v>
      </c>
      <c r="AF15" s="40">
        <f t="shared" si="9"/>
        <v>129.61000000000001</v>
      </c>
      <c r="AG15" s="40">
        <f t="shared" si="9"/>
        <v>81.650000000000006</v>
      </c>
      <c r="AH15" s="40">
        <f t="shared" si="9"/>
        <v>90.41</v>
      </c>
      <c r="AI15" s="40">
        <f t="shared" si="9"/>
        <v>95.42</v>
      </c>
      <c r="AJ15" s="40">
        <f t="shared" si="9"/>
        <v>76.55</v>
      </c>
      <c r="AK15" s="40">
        <f t="shared" si="9"/>
        <v>97.14</v>
      </c>
      <c r="AL15" s="40">
        <f t="shared" si="9"/>
        <v>90.4</v>
      </c>
      <c r="AM15" s="40">
        <f t="shared" si="9"/>
        <v>104.5</v>
      </c>
      <c r="AN15" s="40">
        <f t="shared" si="9"/>
        <v>92.320000000000007</v>
      </c>
      <c r="AO15" s="40">
        <f t="shared" si="9"/>
        <v>96.82</v>
      </c>
      <c r="AP15" s="40">
        <f t="shared" si="9"/>
        <v>110.57999999999998</v>
      </c>
      <c r="AQ15" s="40">
        <f t="shared" si="9"/>
        <v>93.410000000000011</v>
      </c>
      <c r="AR15" s="40">
        <f t="shared" si="9"/>
        <v>90.97</v>
      </c>
      <c r="AS15" s="40">
        <f t="shared" si="9"/>
        <v>91.17</v>
      </c>
      <c r="AT15" s="40">
        <f t="shared" si="9"/>
        <v>84.38</v>
      </c>
      <c r="AU15" s="40">
        <f t="shared" si="9"/>
        <v>82.04</v>
      </c>
      <c r="AV15" s="40">
        <f t="shared" si="9"/>
        <v>92.05</v>
      </c>
      <c r="AW15" s="40">
        <f t="shared" si="9"/>
        <v>87.24</v>
      </c>
    </row>
    <row r="16" spans="1:49">
      <c r="A16">
        <v>2</v>
      </c>
    </row>
    <row r="17" spans="1:49" ht="37.9" customHeight="1">
      <c r="A17" s="99" t="s">
        <v>159</v>
      </c>
      <c r="B17" s="100"/>
      <c r="C17" s="100"/>
      <c r="D17" s="100"/>
      <c r="E17" s="100"/>
      <c r="F17" s="100"/>
      <c r="G17" s="100"/>
      <c r="H17" s="100"/>
      <c r="I17" s="100"/>
      <c r="J17" s="100"/>
      <c r="K17" s="100"/>
    </row>
    <row r="18" spans="1:49" ht="37.15" customHeight="1">
      <c r="A18" s="42" t="s">
        <v>160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</row>
    <row r="22" spans="1:49" s="1" customFormat="1" ht="16.149999999999999" customHeight="1">
      <c r="A22" s="29" t="s">
        <v>154</v>
      </c>
      <c r="B22" s="1" t="s">
        <v>106</v>
      </c>
    </row>
    <row r="23" spans="1:49" s="1" customFormat="1" ht="16.149999999999999" customHeight="1">
      <c r="A23" s="29" t="s">
        <v>107</v>
      </c>
      <c r="B23" s="1">
        <v>0.4</v>
      </c>
      <c r="C23" s="1" t="s">
        <v>108</v>
      </c>
    </row>
    <row r="24" spans="1:49" s="1" customFormat="1" ht="16.149999999999999" customHeight="1">
      <c r="A24" s="31" t="s">
        <v>156</v>
      </c>
    </row>
    <row r="25" spans="1:49" s="1" customFormat="1" ht="16.149999999999999" customHeight="1">
      <c r="A25" s="69" t="s">
        <v>157</v>
      </c>
      <c r="B25" s="69"/>
      <c r="C25" s="69"/>
      <c r="D25" s="69"/>
      <c r="E25" s="69"/>
      <c r="F25" s="69"/>
      <c r="G25" s="69"/>
      <c r="H25" s="69"/>
      <c r="I25" s="69"/>
      <c r="J25" s="69"/>
      <c r="K25" s="69"/>
    </row>
    <row r="26" spans="1:49" s="1" customFormat="1" ht="16.149999999999999" customHeight="1">
      <c r="A26" s="69" t="s">
        <v>112</v>
      </c>
      <c r="B26" s="69"/>
      <c r="C26" s="69"/>
      <c r="D26" s="69"/>
      <c r="E26" s="69"/>
      <c r="F26" s="69"/>
      <c r="G26" s="32"/>
      <c r="H26" s="32"/>
      <c r="I26" s="32"/>
      <c r="J26" s="32"/>
      <c r="K26" s="32"/>
    </row>
    <row r="27" spans="1:49" s="1" customFormat="1" ht="16.149999999999999" customHeight="1">
      <c r="I27" s="45">
        <v>1</v>
      </c>
      <c r="J27" s="45">
        <v>2</v>
      </c>
      <c r="K27" s="45">
        <v>3</v>
      </c>
      <c r="L27" s="45">
        <v>5</v>
      </c>
      <c r="M27" s="45">
        <v>8</v>
      </c>
      <c r="N27" s="45">
        <v>10</v>
      </c>
      <c r="O27" s="45">
        <v>11</v>
      </c>
      <c r="P27" s="45">
        <v>12</v>
      </c>
      <c r="Q27" s="45">
        <v>13</v>
      </c>
      <c r="R27" s="45">
        <v>15</v>
      </c>
      <c r="S27" s="45">
        <v>18</v>
      </c>
      <c r="T27" s="45">
        <v>19</v>
      </c>
    </row>
    <row r="28" spans="1:49" s="28" customFormat="1" ht="15.75">
      <c r="A28" s="33" t="s">
        <v>113</v>
      </c>
    </row>
    <row r="29" spans="1:49" ht="31.5">
      <c r="A29" s="34" t="s">
        <v>114</v>
      </c>
      <c r="B29" s="35" t="s">
        <v>115</v>
      </c>
      <c r="C29" s="35" t="s">
        <v>116</v>
      </c>
      <c r="D29" s="35" t="s">
        <v>117</v>
      </c>
      <c r="E29" s="35" t="s">
        <v>118</v>
      </c>
      <c r="F29" s="35" t="s">
        <v>119</v>
      </c>
      <c r="G29" s="35" t="s">
        <v>120</v>
      </c>
      <c r="H29" s="36" t="s">
        <v>158</v>
      </c>
      <c r="I29" s="46" t="s">
        <v>3</v>
      </c>
      <c r="J29" s="46" t="s">
        <v>4</v>
      </c>
      <c r="K29" s="46" t="s">
        <v>5</v>
      </c>
      <c r="L29" s="46" t="s">
        <v>7</v>
      </c>
      <c r="M29" s="46" t="s">
        <v>10</v>
      </c>
      <c r="N29" s="46" t="s">
        <v>12</v>
      </c>
      <c r="O29" s="46" t="s">
        <v>13</v>
      </c>
      <c r="P29" s="46" t="s">
        <v>14</v>
      </c>
      <c r="Q29" s="46" t="s">
        <v>15</v>
      </c>
      <c r="R29" s="46" t="s">
        <v>17</v>
      </c>
      <c r="S29" s="46" t="s">
        <v>20</v>
      </c>
      <c r="T29" s="46" t="s">
        <v>21</v>
      </c>
      <c r="U29" s="46" t="s">
        <v>25</v>
      </c>
      <c r="V29" s="46" t="s">
        <v>26</v>
      </c>
      <c r="W29" s="46" t="s">
        <v>27</v>
      </c>
      <c r="X29" s="46" t="s">
        <v>28</v>
      </c>
      <c r="Y29" s="46" t="s">
        <v>30</v>
      </c>
      <c r="Z29" s="46" t="s">
        <v>31</v>
      </c>
      <c r="AA29" s="46" t="s">
        <v>32</v>
      </c>
      <c r="AB29" s="46" t="s">
        <v>33</v>
      </c>
      <c r="AC29" s="46" t="s">
        <v>34</v>
      </c>
      <c r="AD29" s="46" t="s">
        <v>35</v>
      </c>
      <c r="AE29" s="46" t="s">
        <v>36</v>
      </c>
      <c r="AF29" s="46" t="s">
        <v>37</v>
      </c>
      <c r="AG29" s="46" t="s">
        <v>38</v>
      </c>
      <c r="AH29" s="46" t="s">
        <v>39</v>
      </c>
      <c r="AI29" s="46" t="s">
        <v>40</v>
      </c>
      <c r="AJ29" s="46" t="s">
        <v>41</v>
      </c>
      <c r="AK29" s="46" t="s">
        <v>42</v>
      </c>
      <c r="AL29" s="46" t="s">
        <v>43</v>
      </c>
      <c r="AM29" s="46" t="s">
        <v>44</v>
      </c>
      <c r="AN29" s="46" t="s">
        <v>45</v>
      </c>
      <c r="AO29" s="46" t="s">
        <v>46</v>
      </c>
      <c r="AP29" s="46" t="s">
        <v>48</v>
      </c>
      <c r="AQ29" s="46" t="s">
        <v>49</v>
      </c>
      <c r="AR29" s="46" t="s">
        <v>50</v>
      </c>
      <c r="AS29" s="46" t="s">
        <v>53</v>
      </c>
      <c r="AT29" s="46" t="s">
        <v>54</v>
      </c>
      <c r="AU29" s="46" t="s">
        <v>55</v>
      </c>
      <c r="AV29" s="46" t="s">
        <v>56</v>
      </c>
      <c r="AW29" s="46" t="s">
        <v>57</v>
      </c>
    </row>
    <row r="30" spans="1:49" ht="15.75">
      <c r="A30" s="37" t="s">
        <v>97</v>
      </c>
      <c r="B30" s="38">
        <f>STDEV(I30:AW30)</f>
        <v>9.3377741250127155E-2</v>
      </c>
      <c r="C30" s="39">
        <f>AVERAGE(I30:AW30)</f>
        <v>0.32044878048780479</v>
      </c>
      <c r="D30" s="38">
        <f t="shared" ref="D30" si="10">C30+3*B30</f>
        <v>0.6005820042381862</v>
      </c>
      <c r="E30" s="38">
        <f t="shared" ref="E30" si="11">C30+2*B30</f>
        <v>0.5072042629880591</v>
      </c>
      <c r="F30" s="38">
        <f t="shared" ref="F30" si="12">C30-2*B30</f>
        <v>0.13369329798755047</v>
      </c>
      <c r="G30" s="38">
        <f t="shared" ref="G30" si="13">C30-3*B30</f>
        <v>4.0315556737423319E-2</v>
      </c>
      <c r="H30" s="40">
        <f>'AD计算模板 '!J120</f>
        <v>0.89759000013590651</v>
      </c>
      <c r="I30" s="10">
        <v>0.43490000000000001</v>
      </c>
      <c r="J30" s="10">
        <v>0.39179999999999998</v>
      </c>
      <c r="K30" s="10">
        <v>0.39789999999999998</v>
      </c>
      <c r="L30" s="10">
        <v>0.3357</v>
      </c>
      <c r="M30" s="10">
        <v>0.38080000000000003</v>
      </c>
      <c r="N30" s="10">
        <v>0.36530000000000001</v>
      </c>
      <c r="O30" s="10">
        <v>0.3987</v>
      </c>
      <c r="P30" s="10">
        <v>0.34910000000000002</v>
      </c>
      <c r="Q30" s="10">
        <v>0.33700000000000002</v>
      </c>
      <c r="R30" s="10">
        <v>0.19189999999999999</v>
      </c>
      <c r="S30" s="10">
        <v>0.19400000000000001</v>
      </c>
      <c r="T30" s="10">
        <v>0.1893</v>
      </c>
      <c r="U30" s="10">
        <v>0.16070000000000001</v>
      </c>
      <c r="V30" s="10">
        <v>0.3518</v>
      </c>
      <c r="W30" s="10">
        <v>0.3332</v>
      </c>
      <c r="X30" s="10">
        <v>0.22209999999999999</v>
      </c>
      <c r="Y30" s="10">
        <v>0.27360000000000001</v>
      </c>
      <c r="Z30" s="10">
        <v>0.18940000000000001</v>
      </c>
      <c r="AA30" s="10">
        <v>0.26960000000000001</v>
      </c>
      <c r="AB30" s="10">
        <v>0.23680000000000001</v>
      </c>
      <c r="AC30" s="10">
        <v>0.28060000000000002</v>
      </c>
      <c r="AD30" s="10">
        <v>0.21479999999999999</v>
      </c>
      <c r="AE30" s="10">
        <v>0.35060000000000002</v>
      </c>
      <c r="AF30" s="10">
        <v>0.23080000000000001</v>
      </c>
      <c r="AG30" s="10">
        <v>0.33660000000000001</v>
      </c>
      <c r="AH30" s="10">
        <v>0.43559999999999999</v>
      </c>
      <c r="AI30" s="10">
        <v>0.41439999999999999</v>
      </c>
      <c r="AJ30" s="10">
        <v>0.43219999999999997</v>
      </c>
      <c r="AK30" s="10">
        <v>0.3579</v>
      </c>
      <c r="AL30" s="10">
        <v>0.44700000000000001</v>
      </c>
      <c r="AM30" s="10">
        <v>0.20050000000000001</v>
      </c>
      <c r="AN30" s="10">
        <v>0.32929999999999998</v>
      </c>
      <c r="AO30" s="10">
        <v>0.40699999999999997</v>
      </c>
      <c r="AP30" s="10">
        <v>0.20899999999999999</v>
      </c>
      <c r="AQ30" s="10">
        <v>0.2099</v>
      </c>
      <c r="AR30" s="10">
        <v>0.45660000000000001</v>
      </c>
      <c r="AS30" s="10">
        <v>0.26850000000000002</v>
      </c>
      <c r="AT30" s="10">
        <v>0.52810000000000001</v>
      </c>
      <c r="AU30" s="10">
        <v>0.26619999999999999</v>
      </c>
      <c r="AV30" s="10">
        <v>0.40820000000000001</v>
      </c>
      <c r="AW30" s="10">
        <v>0.35099999999999998</v>
      </c>
    </row>
    <row r="31" spans="1:49" ht="16.149999999999999" customHeight="1">
      <c r="A31" s="101" t="s">
        <v>122</v>
      </c>
      <c r="B31" s="84" t="s">
        <v>115</v>
      </c>
      <c r="C31" s="84" t="s">
        <v>116</v>
      </c>
      <c r="D31" s="84" t="s">
        <v>117</v>
      </c>
      <c r="E31" s="84" t="s">
        <v>118</v>
      </c>
      <c r="F31" s="84" t="s">
        <v>119</v>
      </c>
      <c r="G31" s="84" t="s">
        <v>120</v>
      </c>
      <c r="H31" s="103" t="str">
        <f t="shared" ref="H31:T31" si="14">H29</f>
        <v>A2(s)</v>
      </c>
      <c r="I31" s="36" t="str">
        <f t="shared" si="14"/>
        <v>220508-2</v>
      </c>
      <c r="J31" s="36" t="str">
        <f t="shared" si="14"/>
        <v>220507-106</v>
      </c>
      <c r="K31" s="36" t="str">
        <f t="shared" si="14"/>
        <v>220507-105</v>
      </c>
      <c r="L31" s="36" t="str">
        <f t="shared" si="14"/>
        <v>220509-46</v>
      </c>
      <c r="M31" s="36" t="str">
        <f t="shared" si="14"/>
        <v>220509-83</v>
      </c>
      <c r="N31" s="36" t="str">
        <f t="shared" si="14"/>
        <v>220510-53</v>
      </c>
      <c r="O31" s="36" t="str">
        <f t="shared" si="14"/>
        <v>220510-185</v>
      </c>
      <c r="P31" s="36" t="str">
        <f t="shared" si="14"/>
        <v>220510-118</v>
      </c>
      <c r="Q31" s="36" t="str">
        <f t="shared" si="14"/>
        <v>220511-18</v>
      </c>
      <c r="R31" s="36" t="str">
        <f t="shared" si="14"/>
        <v>220511-82</v>
      </c>
      <c r="S31" s="36" t="str">
        <f t="shared" si="14"/>
        <v>220512-88</v>
      </c>
      <c r="T31" s="36" t="str">
        <f t="shared" si="14"/>
        <v>220512-149</v>
      </c>
      <c r="U31" s="36" t="str">
        <f t="shared" ref="U31:AW31" si="15">U29</f>
        <v>220515-21</v>
      </c>
      <c r="V31" s="36" t="str">
        <f t="shared" si="15"/>
        <v>220515-23</v>
      </c>
      <c r="W31" s="36" t="str">
        <f t="shared" si="15"/>
        <v>220516-125</v>
      </c>
      <c r="X31" s="36" t="str">
        <f t="shared" si="15"/>
        <v>220516-186</v>
      </c>
      <c r="Y31" s="36" t="str">
        <f t="shared" si="15"/>
        <v>220517-64</v>
      </c>
      <c r="Z31" s="36" t="str">
        <f t="shared" si="15"/>
        <v>220517-99</v>
      </c>
      <c r="AA31" s="36" t="str">
        <f t="shared" si="15"/>
        <v>0517-180</v>
      </c>
      <c r="AB31" s="36" t="str">
        <f t="shared" si="15"/>
        <v>0518-77</v>
      </c>
      <c r="AC31" s="36" t="str">
        <f t="shared" si="15"/>
        <v>0518-121</v>
      </c>
      <c r="AD31" s="36" t="str">
        <f t="shared" si="15"/>
        <v>0518-157</v>
      </c>
      <c r="AE31" s="36" t="str">
        <f t="shared" si="15"/>
        <v>0519-62</v>
      </c>
      <c r="AF31" s="36" t="str">
        <f t="shared" si="15"/>
        <v>0518-161</v>
      </c>
      <c r="AG31" s="36" t="str">
        <f t="shared" si="15"/>
        <v>0519-171</v>
      </c>
      <c r="AH31" s="36" t="str">
        <f t="shared" si="15"/>
        <v>0520-85</v>
      </c>
      <c r="AI31" s="36" t="str">
        <f t="shared" si="15"/>
        <v>0520-103</v>
      </c>
      <c r="AJ31" s="36" t="str">
        <f t="shared" si="15"/>
        <v>0521-26</v>
      </c>
      <c r="AK31" s="36" t="str">
        <f t="shared" si="15"/>
        <v>0521-1</v>
      </c>
      <c r="AL31" s="36" t="str">
        <f t="shared" si="15"/>
        <v>0521-3</v>
      </c>
      <c r="AM31" s="36" t="str">
        <f t="shared" si="15"/>
        <v>0521-2</v>
      </c>
      <c r="AN31" s="36" t="str">
        <f t="shared" si="15"/>
        <v>0521-4</v>
      </c>
      <c r="AO31" s="36" t="str">
        <f t="shared" si="15"/>
        <v>0521-28</v>
      </c>
      <c r="AP31" s="36" t="str">
        <f t="shared" si="15"/>
        <v>0522-3</v>
      </c>
      <c r="AQ31" s="36" t="str">
        <f t="shared" si="15"/>
        <v>0522-4</v>
      </c>
      <c r="AR31" s="36" t="str">
        <f t="shared" si="15"/>
        <v>0523-104</v>
      </c>
      <c r="AS31" s="36" t="str">
        <f t="shared" si="15"/>
        <v>0523-186</v>
      </c>
      <c r="AT31" s="36" t="str">
        <f t="shared" si="15"/>
        <v>0524-40</v>
      </c>
      <c r="AU31" s="36" t="str">
        <f t="shared" si="15"/>
        <v>0524-121</v>
      </c>
      <c r="AV31" s="36" t="str">
        <f t="shared" si="15"/>
        <v>0524-143</v>
      </c>
      <c r="AW31" s="36" t="str">
        <f t="shared" si="15"/>
        <v>0525-57</v>
      </c>
    </row>
    <row r="32" spans="1:49">
      <c r="A32" s="102"/>
      <c r="B32" s="85"/>
      <c r="C32" s="85"/>
      <c r="D32" s="86"/>
      <c r="E32" s="86"/>
      <c r="F32" s="86"/>
      <c r="G32" s="86"/>
      <c r="H32" s="104"/>
      <c r="I32" s="47" t="s">
        <v>123</v>
      </c>
      <c r="J32" s="47" t="s">
        <v>123</v>
      </c>
      <c r="K32" s="47" t="s">
        <v>123</v>
      </c>
      <c r="L32" s="47" t="s">
        <v>123</v>
      </c>
      <c r="M32" s="47" t="s">
        <v>123</v>
      </c>
      <c r="N32" s="47" t="s">
        <v>123</v>
      </c>
      <c r="O32" s="47" t="s">
        <v>123</v>
      </c>
      <c r="P32" s="47" t="s">
        <v>123</v>
      </c>
      <c r="Q32" s="47" t="s">
        <v>123</v>
      </c>
      <c r="R32" s="47" t="s">
        <v>123</v>
      </c>
      <c r="S32" s="47" t="s">
        <v>123</v>
      </c>
      <c r="T32" s="47" t="s">
        <v>123</v>
      </c>
      <c r="U32" s="47" t="s">
        <v>123</v>
      </c>
      <c r="V32" s="47" t="s">
        <v>123</v>
      </c>
      <c r="W32" s="47" t="s">
        <v>123</v>
      </c>
      <c r="X32" s="47" t="s">
        <v>123</v>
      </c>
      <c r="Y32" s="47" t="s">
        <v>123</v>
      </c>
      <c r="Z32" s="47" t="s">
        <v>123</v>
      </c>
      <c r="AA32" s="47" t="s">
        <v>123</v>
      </c>
      <c r="AB32" s="47" t="s">
        <v>123</v>
      </c>
      <c r="AC32" s="47" t="s">
        <v>123</v>
      </c>
      <c r="AD32" s="47" t="s">
        <v>123</v>
      </c>
      <c r="AE32" s="47" t="s">
        <v>123</v>
      </c>
      <c r="AF32" s="47" t="s">
        <v>123</v>
      </c>
      <c r="AG32" s="47" t="s">
        <v>123</v>
      </c>
      <c r="AH32" s="47" t="s">
        <v>123</v>
      </c>
      <c r="AI32" s="47" t="s">
        <v>123</v>
      </c>
      <c r="AJ32" s="47" t="s">
        <v>123</v>
      </c>
      <c r="AK32" s="47" t="s">
        <v>123</v>
      </c>
      <c r="AL32" s="47" t="s">
        <v>123</v>
      </c>
      <c r="AM32" s="47" t="s">
        <v>123</v>
      </c>
      <c r="AN32" s="47" t="s">
        <v>123</v>
      </c>
      <c r="AO32" s="47" t="s">
        <v>123</v>
      </c>
      <c r="AP32" s="47" t="s">
        <v>123</v>
      </c>
      <c r="AQ32" s="47" t="s">
        <v>123</v>
      </c>
      <c r="AR32" s="47" t="s">
        <v>123</v>
      </c>
      <c r="AS32" s="47" t="s">
        <v>123</v>
      </c>
      <c r="AT32" s="47" t="s">
        <v>123</v>
      </c>
      <c r="AU32" s="47" t="s">
        <v>123</v>
      </c>
      <c r="AV32" s="47" t="s">
        <v>123</v>
      </c>
      <c r="AW32" s="47" t="s">
        <v>123</v>
      </c>
    </row>
    <row r="33" spans="1:53" ht="31.15" customHeight="1">
      <c r="A33" s="37" t="str">
        <f>A30</f>
        <v>Hg</v>
      </c>
      <c r="B33" s="38">
        <f>STDEV(I33:AW33)</f>
        <v>23.34443531253158</v>
      </c>
      <c r="C33" s="38">
        <f>AVERAGE(I33:AW33)</f>
        <v>80.112195121951245</v>
      </c>
      <c r="D33" s="41">
        <f t="shared" ref="D33" si="16">C33+3*B33</f>
        <v>150.14550105954601</v>
      </c>
      <c r="E33" s="41">
        <f t="shared" ref="E33" si="17">C33+2*B33</f>
        <v>126.80106574701441</v>
      </c>
      <c r="F33" s="41">
        <f t="shared" ref="F33" si="18">C33-2*B33</f>
        <v>33.423324496888085</v>
      </c>
      <c r="G33" s="41">
        <f t="shared" ref="G33" si="19">C33-3*B33</f>
        <v>10.078889184356498</v>
      </c>
      <c r="H33" s="40">
        <f>H30</f>
        <v>0.89759000013590651</v>
      </c>
      <c r="I33" s="40">
        <f t="shared" ref="I33:AW33" si="20">I30*100/$B$23</f>
        <v>108.72499999999999</v>
      </c>
      <c r="J33" s="40">
        <f t="shared" si="20"/>
        <v>97.949999999999989</v>
      </c>
      <c r="K33" s="40">
        <f t="shared" si="20"/>
        <v>99.474999999999994</v>
      </c>
      <c r="L33" s="40">
        <f t="shared" si="20"/>
        <v>83.924999999999997</v>
      </c>
      <c r="M33" s="40">
        <f t="shared" si="20"/>
        <v>95.2</v>
      </c>
      <c r="N33" s="40">
        <f t="shared" si="20"/>
        <v>91.325000000000003</v>
      </c>
      <c r="O33" s="40">
        <f t="shared" si="20"/>
        <v>99.674999999999983</v>
      </c>
      <c r="P33" s="40">
        <f t="shared" si="20"/>
        <v>87.275000000000006</v>
      </c>
      <c r="Q33" s="40">
        <f t="shared" si="20"/>
        <v>84.25</v>
      </c>
      <c r="R33" s="40">
        <f t="shared" si="20"/>
        <v>47.974999999999994</v>
      </c>
      <c r="S33" s="40">
        <f t="shared" si="20"/>
        <v>48.5</v>
      </c>
      <c r="T33" s="40">
        <f t="shared" si="20"/>
        <v>47.324999999999996</v>
      </c>
      <c r="U33" s="40">
        <f t="shared" si="20"/>
        <v>40.174999999999997</v>
      </c>
      <c r="V33" s="40">
        <f t="shared" si="20"/>
        <v>87.949999999999989</v>
      </c>
      <c r="W33" s="40">
        <f t="shared" si="20"/>
        <v>83.3</v>
      </c>
      <c r="X33" s="40">
        <f t="shared" si="20"/>
        <v>55.524999999999999</v>
      </c>
      <c r="Y33" s="40">
        <f t="shared" si="20"/>
        <v>68.399999999999991</v>
      </c>
      <c r="Z33" s="40">
        <f t="shared" si="20"/>
        <v>47.35</v>
      </c>
      <c r="AA33" s="40">
        <f t="shared" si="20"/>
        <v>67.399999999999991</v>
      </c>
      <c r="AB33" s="40">
        <f t="shared" si="20"/>
        <v>59.199999999999996</v>
      </c>
      <c r="AC33" s="40">
        <f t="shared" si="20"/>
        <v>70.150000000000006</v>
      </c>
      <c r="AD33" s="40">
        <f t="shared" si="20"/>
        <v>53.699999999999996</v>
      </c>
      <c r="AE33" s="40">
        <f t="shared" si="20"/>
        <v>87.65</v>
      </c>
      <c r="AF33" s="40">
        <f t="shared" si="20"/>
        <v>57.7</v>
      </c>
      <c r="AG33" s="40">
        <f t="shared" si="20"/>
        <v>84.15</v>
      </c>
      <c r="AH33" s="40">
        <f t="shared" si="20"/>
        <v>108.9</v>
      </c>
      <c r="AI33" s="40">
        <f t="shared" si="20"/>
        <v>103.6</v>
      </c>
      <c r="AJ33" s="40">
        <f t="shared" si="20"/>
        <v>108.05</v>
      </c>
      <c r="AK33" s="40">
        <f t="shared" si="20"/>
        <v>89.474999999999994</v>
      </c>
      <c r="AL33" s="40">
        <f t="shared" si="20"/>
        <v>111.75</v>
      </c>
      <c r="AM33" s="40">
        <f t="shared" si="20"/>
        <v>50.125</v>
      </c>
      <c r="AN33" s="40">
        <f t="shared" si="20"/>
        <v>82.324999999999989</v>
      </c>
      <c r="AO33" s="40">
        <f t="shared" si="20"/>
        <v>101.74999999999999</v>
      </c>
      <c r="AP33" s="40">
        <f t="shared" si="20"/>
        <v>52.249999999999993</v>
      </c>
      <c r="AQ33" s="40">
        <f t="shared" si="20"/>
        <v>52.475000000000001</v>
      </c>
      <c r="AR33" s="40">
        <f t="shared" si="20"/>
        <v>114.15</v>
      </c>
      <c r="AS33" s="40">
        <f t="shared" si="20"/>
        <v>67.125</v>
      </c>
      <c r="AT33" s="40">
        <f t="shared" si="20"/>
        <v>132.02500000000001</v>
      </c>
      <c r="AU33" s="40">
        <f t="shared" si="20"/>
        <v>66.549999999999983</v>
      </c>
      <c r="AV33" s="40">
        <f t="shared" si="20"/>
        <v>102.05</v>
      </c>
      <c r="AW33" s="40">
        <f t="shared" si="20"/>
        <v>87.749999999999986</v>
      </c>
    </row>
    <row r="34" spans="1:53">
      <c r="A34">
        <v>5</v>
      </c>
    </row>
    <row r="35" spans="1:53" ht="37.9" customHeight="1">
      <c r="A35" s="99" t="s">
        <v>159</v>
      </c>
      <c r="B35" s="100"/>
      <c r="C35" s="100"/>
      <c r="D35" s="100"/>
      <c r="E35" s="100"/>
      <c r="F35" s="100"/>
      <c r="G35" s="100"/>
      <c r="H35" s="100"/>
      <c r="I35" s="100"/>
      <c r="J35" s="100"/>
      <c r="K35" s="100"/>
    </row>
    <row r="36" spans="1:53" ht="37.15" customHeight="1">
      <c r="A36" s="42" t="s">
        <v>160</v>
      </c>
      <c r="B36" s="43"/>
      <c r="C36" s="43"/>
      <c r="D36" s="43"/>
      <c r="E36" s="43"/>
      <c r="F36" s="43"/>
      <c r="G36" s="43"/>
      <c r="H36" s="43"/>
      <c r="I36" s="43"/>
      <c r="J36" s="43"/>
      <c r="K36" s="43"/>
    </row>
    <row r="40" spans="1:53" s="1" customFormat="1" ht="16.149999999999999" customHeight="1">
      <c r="A40" s="29" t="s">
        <v>154</v>
      </c>
    </row>
    <row r="41" spans="1:53" s="1" customFormat="1" ht="16.149999999999999" customHeight="1">
      <c r="A41" s="29" t="s">
        <v>107</v>
      </c>
      <c r="B41" s="1">
        <v>10</v>
      </c>
      <c r="C41" s="1" t="s">
        <v>108</v>
      </c>
      <c r="D41" s="1" t="s">
        <v>161</v>
      </c>
    </row>
    <row r="42" spans="1:53" s="1" customFormat="1" ht="16.149999999999999" customHeight="1">
      <c r="A42" s="31" t="s">
        <v>156</v>
      </c>
    </row>
    <row r="43" spans="1:53" s="1" customFormat="1" ht="16.149999999999999" customHeight="1">
      <c r="A43" s="69" t="s">
        <v>157</v>
      </c>
      <c r="B43" s="69"/>
      <c r="C43" s="69"/>
      <c r="D43" s="69"/>
      <c r="E43" s="69"/>
      <c r="F43" s="69"/>
      <c r="G43" s="69"/>
      <c r="H43" s="69"/>
      <c r="I43" s="69"/>
      <c r="J43" s="69"/>
      <c r="K43" s="69"/>
      <c r="T43" t="s">
        <v>20</v>
      </c>
    </row>
    <row r="44" spans="1:53" s="1" customFormat="1" ht="16.149999999999999" customHeight="1">
      <c r="A44" s="69" t="s">
        <v>112</v>
      </c>
      <c r="B44" s="69"/>
      <c r="C44" s="69"/>
      <c r="D44" s="69"/>
      <c r="E44" s="69"/>
      <c r="F44" s="69"/>
      <c r="G44" s="32"/>
      <c r="H44" s="32"/>
      <c r="I44" s="32"/>
      <c r="J44" s="32"/>
      <c r="K44" s="32"/>
      <c r="R44" s="46"/>
      <c r="T44" t="s">
        <v>19</v>
      </c>
      <c r="AR44" t="s">
        <v>48</v>
      </c>
    </row>
    <row r="45" spans="1:53" s="1" customFormat="1" ht="16.149999999999999" customHeight="1">
      <c r="I45" s="45">
        <v>1</v>
      </c>
      <c r="J45" s="45">
        <v>2</v>
      </c>
      <c r="K45" s="45">
        <v>3</v>
      </c>
      <c r="L45" s="45">
        <v>5</v>
      </c>
      <c r="M45" s="45">
        <v>8</v>
      </c>
      <c r="N45" s="45">
        <v>10</v>
      </c>
      <c r="O45" s="45">
        <v>11</v>
      </c>
      <c r="P45" s="45">
        <v>12</v>
      </c>
      <c r="Q45" s="45">
        <v>13</v>
      </c>
      <c r="R45" s="45">
        <v>15</v>
      </c>
      <c r="S45" s="45">
        <v>18</v>
      </c>
      <c r="T45" s="45">
        <v>19</v>
      </c>
      <c r="U45" s="45">
        <v>23</v>
      </c>
      <c r="V45" s="45">
        <v>24</v>
      </c>
      <c r="W45" s="45">
        <v>25</v>
      </c>
      <c r="X45" s="45">
        <v>26</v>
      </c>
      <c r="Y45" s="45">
        <v>28</v>
      </c>
      <c r="Z45" s="45">
        <v>29</v>
      </c>
      <c r="AA45" s="45">
        <v>30</v>
      </c>
      <c r="AB45" s="45">
        <v>31</v>
      </c>
      <c r="AC45" s="45">
        <v>32</v>
      </c>
      <c r="AD45" s="45">
        <v>33</v>
      </c>
      <c r="AE45" s="45">
        <v>34</v>
      </c>
      <c r="AF45" s="45">
        <v>35</v>
      </c>
      <c r="AG45" s="45">
        <v>36</v>
      </c>
      <c r="AH45" s="45">
        <v>37</v>
      </c>
      <c r="AI45" s="45">
        <v>38</v>
      </c>
      <c r="AJ45" s="45">
        <v>39</v>
      </c>
      <c r="AK45" s="45">
        <v>40</v>
      </c>
      <c r="AL45" s="45">
        <v>41</v>
      </c>
      <c r="AM45" s="45">
        <v>42</v>
      </c>
      <c r="AN45" s="45">
        <v>43</v>
      </c>
      <c r="AO45" s="45">
        <v>44</v>
      </c>
      <c r="AP45" s="45">
        <v>46</v>
      </c>
      <c r="AQ45" s="45">
        <v>47</v>
      </c>
      <c r="AR45" s="45">
        <v>48</v>
      </c>
      <c r="AS45" s="45">
        <v>51</v>
      </c>
      <c r="AT45" s="45">
        <v>52</v>
      </c>
      <c r="AU45" s="45">
        <v>53</v>
      </c>
      <c r="AV45" s="45">
        <v>54</v>
      </c>
      <c r="AW45" s="45">
        <v>55</v>
      </c>
    </row>
    <row r="46" spans="1:53" s="28" customFormat="1" ht="15.75">
      <c r="A46" s="33" t="s">
        <v>113</v>
      </c>
      <c r="K46" s="46" t="s">
        <v>6</v>
      </c>
      <c r="L46" s="46" t="s">
        <v>8</v>
      </c>
      <c r="M46" s="46" t="s">
        <v>10</v>
      </c>
      <c r="Q46" s="46"/>
      <c r="R46" s="46"/>
      <c r="T46" s="46" t="s">
        <v>18</v>
      </c>
      <c r="X46" t="s">
        <v>25</v>
      </c>
      <c r="AR46" t="s">
        <v>47</v>
      </c>
    </row>
    <row r="47" spans="1:53" ht="31.5">
      <c r="A47" s="34" t="s">
        <v>114</v>
      </c>
      <c r="B47" s="35" t="s">
        <v>115</v>
      </c>
      <c r="C47" s="35" t="s">
        <v>116</v>
      </c>
      <c r="D47" s="35" t="s">
        <v>117</v>
      </c>
      <c r="E47" s="35" t="s">
        <v>118</v>
      </c>
      <c r="F47" s="35" t="s">
        <v>119</v>
      </c>
      <c r="G47" s="35" t="s">
        <v>120</v>
      </c>
      <c r="H47" s="36" t="s">
        <v>158</v>
      </c>
      <c r="I47" s="46" t="s">
        <v>3</v>
      </c>
      <c r="J47" s="46" t="s">
        <v>4</v>
      </c>
      <c r="K47" s="46" t="s">
        <v>5</v>
      </c>
      <c r="L47" s="46" t="s">
        <v>7</v>
      </c>
      <c r="M47" s="46" t="s">
        <v>9</v>
      </c>
      <c r="N47" s="46" t="s">
        <v>11</v>
      </c>
      <c r="O47" s="46" t="s">
        <v>12</v>
      </c>
      <c r="P47" s="46" t="s">
        <v>13</v>
      </c>
      <c r="Q47" s="46" t="s">
        <v>14</v>
      </c>
      <c r="R47" s="46" t="s">
        <v>15</v>
      </c>
      <c r="S47" s="46" t="s">
        <v>16</v>
      </c>
      <c r="T47" s="46" t="s">
        <v>17</v>
      </c>
      <c r="U47" s="46" t="s">
        <v>21</v>
      </c>
      <c r="V47" s="46" t="s">
        <v>22</v>
      </c>
      <c r="W47" s="46" t="s">
        <v>23</v>
      </c>
      <c r="X47" s="46" t="s">
        <v>24</v>
      </c>
      <c r="Y47" s="46" t="s">
        <v>26</v>
      </c>
      <c r="Z47" s="46" t="s">
        <v>27</v>
      </c>
      <c r="AA47" s="46" t="s">
        <v>28</v>
      </c>
      <c r="AB47" s="46" t="s">
        <v>29</v>
      </c>
      <c r="AC47" s="46" t="s">
        <v>30</v>
      </c>
      <c r="AD47" s="46" t="s">
        <v>31</v>
      </c>
      <c r="AE47" s="46" t="s">
        <v>32</v>
      </c>
      <c r="AF47" s="46" t="s">
        <v>33</v>
      </c>
      <c r="AG47" s="46" t="s">
        <v>34</v>
      </c>
      <c r="AH47" s="46" t="s">
        <v>35</v>
      </c>
      <c r="AI47" s="46" t="s">
        <v>36</v>
      </c>
      <c r="AJ47" s="46" t="s">
        <v>38</v>
      </c>
      <c r="AK47" s="46" t="s">
        <v>39</v>
      </c>
      <c r="AL47" s="46" t="s">
        <v>40</v>
      </c>
      <c r="AM47" s="46" t="s">
        <v>41</v>
      </c>
      <c r="AN47" s="46" t="s">
        <v>42</v>
      </c>
      <c r="AO47" s="46" t="s">
        <v>43</v>
      </c>
      <c r="AP47" s="46" t="s">
        <v>44</v>
      </c>
      <c r="AQ47" s="46" t="s">
        <v>45</v>
      </c>
      <c r="AR47" s="46" t="s">
        <v>46</v>
      </c>
      <c r="AS47" s="46" t="s">
        <v>49</v>
      </c>
      <c r="AT47" s="46" t="s">
        <v>50</v>
      </c>
      <c r="AU47" s="46" t="s">
        <v>51</v>
      </c>
      <c r="AV47" s="46" t="s">
        <v>52</v>
      </c>
      <c r="AW47" s="46" t="s">
        <v>53</v>
      </c>
      <c r="AX47" s="46" t="s">
        <v>54</v>
      </c>
      <c r="AY47" s="46" t="s">
        <v>55</v>
      </c>
      <c r="AZ47" s="46" t="s">
        <v>56</v>
      </c>
      <c r="BA47" s="46" t="s">
        <v>57</v>
      </c>
    </row>
    <row r="48" spans="1:53" ht="15.75">
      <c r="A48" s="37" t="s">
        <v>98</v>
      </c>
      <c r="B48" s="38">
        <f>STDEV(I48:BA48)</f>
        <v>0.50927145212498903</v>
      </c>
      <c r="C48" s="39">
        <f>AVERAGE(I48:BA48)</f>
        <v>9.6043177777777782</v>
      </c>
      <c r="D48" s="38">
        <f t="shared" ref="D48:D51" si="21">C48+3*B48</f>
        <v>11.132132134152744</v>
      </c>
      <c r="E48" s="38">
        <f t="shared" ref="E48:E51" si="22">C48+2*B48</f>
        <v>10.622860682027756</v>
      </c>
      <c r="F48" s="38">
        <f t="shared" ref="F48:F51" si="23">C48-2*B48</f>
        <v>8.5857748735278001</v>
      </c>
      <c r="G48" s="38">
        <f t="shared" ref="G48:G51" si="24">C48-3*B48</f>
        <v>8.076503421402812</v>
      </c>
      <c r="H48" s="40">
        <f>'AD计算模板 '!J170</f>
        <v>0.47121438546540162</v>
      </c>
      <c r="I48" s="10">
        <v>9.9989000000000008</v>
      </c>
      <c r="J48" s="10">
        <v>10.1782</v>
      </c>
      <c r="K48" s="10">
        <v>10.6168</v>
      </c>
      <c r="L48" s="10">
        <v>10.7805</v>
      </c>
      <c r="M48" s="10">
        <v>10.061</v>
      </c>
      <c r="N48" s="10">
        <v>9.9052000000000007</v>
      </c>
      <c r="O48" s="10">
        <v>9.9601000000000006</v>
      </c>
      <c r="P48" s="10">
        <v>9.5690000000000008</v>
      </c>
      <c r="Q48" s="10">
        <v>9.9258000000000006</v>
      </c>
      <c r="R48" s="10">
        <v>9.3980999999999995</v>
      </c>
      <c r="S48" s="10">
        <v>9.9678000000000004</v>
      </c>
      <c r="T48" s="10">
        <v>10.120699999999999</v>
      </c>
      <c r="U48" s="10">
        <v>10.3696</v>
      </c>
      <c r="V48" s="10">
        <v>9.8561999999999994</v>
      </c>
      <c r="W48" s="10">
        <v>9.3600999999999992</v>
      </c>
      <c r="X48" s="10">
        <v>9.7870000000000008</v>
      </c>
      <c r="Y48" s="10">
        <v>9.2047000000000008</v>
      </c>
      <c r="Z48" s="10">
        <v>10.0219</v>
      </c>
      <c r="AA48" s="10">
        <v>8.9908000000000001</v>
      </c>
      <c r="AB48" s="10">
        <v>9.2622</v>
      </c>
      <c r="AC48" s="10">
        <v>9.5187000000000008</v>
      </c>
      <c r="AD48" s="10">
        <v>9.4201999999999995</v>
      </c>
      <c r="AE48" s="10">
        <v>10.119</v>
      </c>
      <c r="AF48" s="10">
        <v>9.9650999999999996</v>
      </c>
      <c r="AG48" s="10">
        <v>9.1592000000000002</v>
      </c>
      <c r="AH48" s="10">
        <v>9.3589000000000002</v>
      </c>
      <c r="AI48" s="10">
        <v>8.7050000000000001</v>
      </c>
      <c r="AJ48" s="10">
        <v>9.1189</v>
      </c>
      <c r="AK48" s="10">
        <v>9.2012999999999998</v>
      </c>
      <c r="AL48" s="10">
        <v>9.1418999999999997</v>
      </c>
      <c r="AM48" s="10">
        <v>9.4039999999999999</v>
      </c>
      <c r="AN48" s="10">
        <v>9.7078000000000007</v>
      </c>
      <c r="AO48" s="10">
        <v>9.3475000000000001</v>
      </c>
      <c r="AP48" s="10">
        <v>10.4955</v>
      </c>
      <c r="AQ48" s="10">
        <v>9.1882000000000001</v>
      </c>
      <c r="AR48" s="10">
        <v>9.6493000000000002</v>
      </c>
      <c r="AS48" s="10">
        <v>8.86</v>
      </c>
      <c r="AT48" s="10">
        <v>9.7161000000000008</v>
      </c>
      <c r="AU48" s="10">
        <v>9.3737999999999992</v>
      </c>
      <c r="AV48" s="10">
        <v>10.193</v>
      </c>
      <c r="AW48" s="10">
        <v>9.0131999999999994</v>
      </c>
      <c r="AX48" s="10">
        <v>9.0984999999999996</v>
      </c>
      <c r="AY48" s="10">
        <v>9.3699999999999992</v>
      </c>
      <c r="AZ48" s="10">
        <v>9.0443999999999996</v>
      </c>
      <c r="BA48" s="10">
        <v>8.6902000000000008</v>
      </c>
    </row>
    <row r="49" spans="1:53" ht="15.75">
      <c r="A49" s="37" t="s">
        <v>99</v>
      </c>
      <c r="B49" s="38">
        <f t="shared" ref="B49:B53" si="25">STDEV(I49:BA49)</f>
        <v>0.56605837130747616</v>
      </c>
      <c r="C49" s="39">
        <f t="shared" ref="C49:C53" si="26">AVERAGE(I49:BA49)</f>
        <v>9.4043600000000005</v>
      </c>
      <c r="D49" s="38">
        <f t="shared" si="21"/>
        <v>11.102535113922428</v>
      </c>
      <c r="E49" s="38">
        <f t="shared" si="22"/>
        <v>10.536476742614953</v>
      </c>
      <c r="F49" s="38">
        <f t="shared" si="23"/>
        <v>8.272243257385048</v>
      </c>
      <c r="G49" s="38">
        <f t="shared" si="24"/>
        <v>7.7061848860775726</v>
      </c>
      <c r="H49" s="40">
        <f>'AD计算模板 '!U170</f>
        <v>0.80108623747739216</v>
      </c>
      <c r="I49" s="10">
        <v>9.3763000000000005</v>
      </c>
      <c r="J49" s="10">
        <v>10.016500000000001</v>
      </c>
      <c r="K49" s="10">
        <v>10.1195</v>
      </c>
      <c r="L49" s="10">
        <v>10.754</v>
      </c>
      <c r="M49" s="10">
        <v>10.112399999999999</v>
      </c>
      <c r="N49" s="10">
        <v>9.6439000000000004</v>
      </c>
      <c r="O49" s="10">
        <v>9.4930000000000003</v>
      </c>
      <c r="P49" s="10">
        <v>9.2996999999999996</v>
      </c>
      <c r="Q49" s="10">
        <v>9.2359000000000009</v>
      </c>
      <c r="R49" s="10">
        <v>9.1706000000000003</v>
      </c>
      <c r="S49" s="10">
        <v>8.8718000000000004</v>
      </c>
      <c r="T49" s="10">
        <v>9.1877999999999993</v>
      </c>
      <c r="U49" s="10">
        <v>9.9495000000000005</v>
      </c>
      <c r="V49" s="10">
        <v>9.1975999999999996</v>
      </c>
      <c r="W49" s="10">
        <v>9.6190999999999995</v>
      </c>
      <c r="X49" s="10">
        <v>9.5489999999999995</v>
      </c>
      <c r="Y49" s="10">
        <v>9.5752000000000006</v>
      </c>
      <c r="Z49" s="10">
        <v>9.0885999999999996</v>
      </c>
      <c r="AA49" s="10">
        <v>8.7363999999999997</v>
      </c>
      <c r="AB49" s="10">
        <v>8.6879000000000008</v>
      </c>
      <c r="AC49" s="10">
        <v>9.0104000000000006</v>
      </c>
      <c r="AD49" s="10">
        <v>8.9849999999999994</v>
      </c>
      <c r="AE49" s="10">
        <v>10.706</v>
      </c>
      <c r="AF49" s="10">
        <v>9.0464000000000002</v>
      </c>
      <c r="AG49" s="10">
        <v>9.3638999999999992</v>
      </c>
      <c r="AH49" s="10">
        <v>9.1686999999999994</v>
      </c>
      <c r="AI49" s="10">
        <v>9.4571000000000005</v>
      </c>
      <c r="AJ49" s="10">
        <v>8.3492999999999995</v>
      </c>
      <c r="AK49" s="10">
        <v>8.9913000000000007</v>
      </c>
      <c r="AL49" s="10">
        <v>8.9994999999999994</v>
      </c>
      <c r="AM49" s="10">
        <v>8.5329999999999995</v>
      </c>
      <c r="AN49" s="10">
        <v>10.4948</v>
      </c>
      <c r="AO49" s="10">
        <v>9.7073999999999998</v>
      </c>
      <c r="AP49" s="10">
        <v>10.7377</v>
      </c>
      <c r="AQ49" s="10">
        <v>9.7060999999999993</v>
      </c>
      <c r="AR49" s="10">
        <v>9.0215999999999994</v>
      </c>
      <c r="AS49" s="10">
        <v>9.8446999999999996</v>
      </c>
      <c r="AT49" s="10">
        <v>8.8849999999999998</v>
      </c>
      <c r="AU49" s="10">
        <v>9.5623000000000005</v>
      </c>
      <c r="AV49" s="10">
        <v>9.1601999999999997</v>
      </c>
      <c r="AW49" s="10">
        <v>9.2870000000000008</v>
      </c>
      <c r="AX49" s="10">
        <v>8.8909000000000002</v>
      </c>
      <c r="AY49" s="10">
        <v>9.4507999999999992</v>
      </c>
      <c r="AZ49" s="10">
        <v>9.3445</v>
      </c>
      <c r="BA49" s="10">
        <v>8.8079000000000001</v>
      </c>
    </row>
    <row r="50" spans="1:53" ht="15.75">
      <c r="A50" s="37" t="s">
        <v>100</v>
      </c>
      <c r="B50" s="38">
        <f t="shared" si="25"/>
        <v>0.84207825506093237</v>
      </c>
      <c r="C50" s="39">
        <f t="shared" si="26"/>
        <v>9.8135311111111108</v>
      </c>
      <c r="D50" s="38">
        <f t="shared" si="21"/>
        <v>12.339765876293908</v>
      </c>
      <c r="E50" s="38">
        <f t="shared" si="22"/>
        <v>11.497687621232975</v>
      </c>
      <c r="F50" s="38">
        <f t="shared" si="23"/>
        <v>8.1293746009892462</v>
      </c>
      <c r="G50" s="38">
        <f t="shared" si="24"/>
        <v>7.2872963459283131</v>
      </c>
      <c r="H50" s="40">
        <f>'AD计算模板 '!J221</f>
        <v>0.61977144801570461</v>
      </c>
      <c r="I50" s="10">
        <v>9.3712</v>
      </c>
      <c r="J50" s="10">
        <v>10.184100000000001</v>
      </c>
      <c r="K50" s="10">
        <v>10.0502</v>
      </c>
      <c r="L50" s="10">
        <v>7.6795</v>
      </c>
      <c r="M50" s="10">
        <v>10.2666</v>
      </c>
      <c r="N50" s="10">
        <v>9.8969000000000005</v>
      </c>
      <c r="O50" s="10">
        <v>10.0844</v>
      </c>
      <c r="P50" s="10">
        <v>9.4107000000000003</v>
      </c>
      <c r="Q50" s="10">
        <v>9.0846</v>
      </c>
      <c r="R50" s="10">
        <v>9.2776999999999994</v>
      </c>
      <c r="S50" s="10">
        <v>10.952400000000001</v>
      </c>
      <c r="T50" s="10">
        <v>11.204599999999999</v>
      </c>
      <c r="U50" s="10">
        <v>10.6126</v>
      </c>
      <c r="V50" s="10">
        <v>10.449</v>
      </c>
      <c r="W50" s="10">
        <v>10.187799999999999</v>
      </c>
      <c r="X50" s="10">
        <v>10.555199999999999</v>
      </c>
      <c r="Y50" s="10">
        <v>10.462300000000001</v>
      </c>
      <c r="Z50" s="10">
        <v>9.8240999999999996</v>
      </c>
      <c r="AA50" s="10">
        <v>9.2205999999999992</v>
      </c>
      <c r="AB50" s="10">
        <v>10.626899999999999</v>
      </c>
      <c r="AC50" s="10">
        <v>9.7757000000000005</v>
      </c>
      <c r="AD50" s="10">
        <v>9.6265999999999998</v>
      </c>
      <c r="AE50" s="10">
        <v>10.093</v>
      </c>
      <c r="AF50" s="10">
        <v>9.0318000000000005</v>
      </c>
      <c r="AG50" s="10">
        <v>9.3238000000000003</v>
      </c>
      <c r="AH50" s="10">
        <v>9.1928999999999998</v>
      </c>
      <c r="AI50" s="10">
        <v>9.1553000000000004</v>
      </c>
      <c r="AJ50" s="10">
        <v>8.2767999999999997</v>
      </c>
      <c r="AK50" s="10">
        <v>9.2827999999999999</v>
      </c>
      <c r="AL50" s="10">
        <v>9.0675000000000008</v>
      </c>
      <c r="AM50" s="10">
        <v>8.5972000000000008</v>
      </c>
      <c r="AN50" s="10">
        <v>9.0934000000000008</v>
      </c>
      <c r="AO50" s="10">
        <v>9.8080999999999996</v>
      </c>
      <c r="AP50" s="10">
        <v>11.483000000000001</v>
      </c>
      <c r="AQ50" s="10">
        <v>10.464600000000001</v>
      </c>
      <c r="AR50" s="10">
        <v>9.2393000000000001</v>
      </c>
      <c r="AS50" s="10">
        <v>10.3979</v>
      </c>
      <c r="AT50" s="10">
        <v>9.3278999999999996</v>
      </c>
      <c r="AU50" s="10">
        <v>9.4603999999999999</v>
      </c>
      <c r="AV50" s="10">
        <v>9.1290999999999993</v>
      </c>
      <c r="AW50" s="10">
        <v>9.3815000000000008</v>
      </c>
      <c r="AX50" s="10">
        <v>9.3637999999999995</v>
      </c>
      <c r="AY50" s="10">
        <v>11.6088</v>
      </c>
      <c r="AZ50" s="10">
        <v>11.465400000000001</v>
      </c>
      <c r="BA50" s="10">
        <v>10.5609</v>
      </c>
    </row>
    <row r="51" spans="1:53" ht="15.75">
      <c r="A51" s="37" t="s">
        <v>101</v>
      </c>
      <c r="B51" s="38">
        <f t="shared" si="25"/>
        <v>1.0776573185208715</v>
      </c>
      <c r="C51" s="39">
        <f t="shared" si="26"/>
        <v>9.3003555555555568</v>
      </c>
      <c r="D51" s="38">
        <f t="shared" si="21"/>
        <v>12.533327511118172</v>
      </c>
      <c r="E51" s="38">
        <f t="shared" si="22"/>
        <v>11.455670192597299</v>
      </c>
      <c r="F51" s="38">
        <f t="shared" si="23"/>
        <v>7.1450409185138142</v>
      </c>
      <c r="G51" s="38">
        <f t="shared" si="24"/>
        <v>6.067383599992942</v>
      </c>
      <c r="H51" s="40">
        <f>'AD计算模板 '!U221</f>
        <v>0.69375413155813703</v>
      </c>
      <c r="I51" s="10">
        <v>9.4464000000000006</v>
      </c>
      <c r="J51" s="10">
        <v>9.7003000000000004</v>
      </c>
      <c r="K51" s="10">
        <v>10.2555</v>
      </c>
      <c r="L51" s="10">
        <v>9.4123000000000001</v>
      </c>
      <c r="M51" s="10">
        <v>10.0549</v>
      </c>
      <c r="N51" s="10">
        <v>9.41</v>
      </c>
      <c r="O51" s="10">
        <v>11.633599999999999</v>
      </c>
      <c r="P51" s="10">
        <v>8.1431000000000004</v>
      </c>
      <c r="Q51" s="10">
        <v>9.3917000000000002</v>
      </c>
      <c r="R51" s="10">
        <v>11.1492</v>
      </c>
      <c r="S51" s="10">
        <v>12.935700000000001</v>
      </c>
      <c r="T51" s="10">
        <v>10.5588</v>
      </c>
      <c r="U51" s="10">
        <v>9.9934999999999992</v>
      </c>
      <c r="V51" s="10">
        <v>9.0591000000000008</v>
      </c>
      <c r="W51" s="10">
        <v>7.6700999999999997</v>
      </c>
      <c r="X51" s="10">
        <v>10.356400000000001</v>
      </c>
      <c r="Y51" s="10">
        <v>10.019</v>
      </c>
      <c r="Z51" s="10">
        <v>10.8421</v>
      </c>
      <c r="AA51" s="10">
        <v>9.2661999999999995</v>
      </c>
      <c r="AB51" s="10">
        <v>9.3993000000000002</v>
      </c>
      <c r="AC51" s="10">
        <v>9.4114000000000004</v>
      </c>
      <c r="AD51" s="10">
        <v>10.040800000000001</v>
      </c>
      <c r="AE51" s="10">
        <v>9.8445999999999998</v>
      </c>
      <c r="AF51" s="10">
        <v>8.8360000000000003</v>
      </c>
      <c r="AG51" s="10">
        <v>8.1156000000000006</v>
      </c>
      <c r="AH51" s="10">
        <v>8.6035000000000004</v>
      </c>
      <c r="AI51" s="10">
        <v>7.1215000000000002</v>
      </c>
      <c r="AJ51" s="10">
        <v>8.3055000000000003</v>
      </c>
      <c r="AK51" s="10">
        <v>8.9742999999999995</v>
      </c>
      <c r="AL51" s="10">
        <v>8.8231999999999999</v>
      </c>
      <c r="AM51" s="10">
        <v>8.3459000000000003</v>
      </c>
      <c r="AN51" s="10">
        <v>7.4779</v>
      </c>
      <c r="AO51" s="10">
        <v>8.6973000000000003</v>
      </c>
      <c r="AP51" s="10">
        <v>10.0893</v>
      </c>
      <c r="AQ51" s="10">
        <v>8.8817000000000004</v>
      </c>
      <c r="AR51" s="10">
        <v>9.1831999999999994</v>
      </c>
      <c r="AS51" s="10">
        <v>8.9002999999999997</v>
      </c>
      <c r="AT51" s="10">
        <v>8.5960000000000001</v>
      </c>
      <c r="AU51" s="10">
        <v>8.7439999999999998</v>
      </c>
      <c r="AV51" s="10">
        <v>9.2506000000000004</v>
      </c>
      <c r="AW51" s="10">
        <v>8.7421000000000006</v>
      </c>
      <c r="AX51" s="10">
        <v>8.8979999999999997</v>
      </c>
      <c r="AY51" s="10">
        <v>8.7485999999999997</v>
      </c>
      <c r="AZ51" s="10">
        <v>8.6211000000000002</v>
      </c>
      <c r="BA51" s="10">
        <v>8.5663999999999998</v>
      </c>
    </row>
    <row r="52" spans="1:53" ht="15.75">
      <c r="A52" s="37" t="s">
        <v>102</v>
      </c>
      <c r="B52" s="38">
        <f t="shared" si="25"/>
        <v>0.45859819836699584</v>
      </c>
      <c r="C52" s="39">
        <f t="shared" si="26"/>
        <v>9.3516533333333349</v>
      </c>
      <c r="D52" s="38">
        <f t="shared" ref="D52:D53" si="27">C52+3*B52</f>
        <v>10.727447928434323</v>
      </c>
      <c r="E52" s="38">
        <f t="shared" ref="E52:E53" si="28">C52+2*B52</f>
        <v>10.268849730067327</v>
      </c>
      <c r="F52" s="38">
        <f t="shared" ref="F52:F53" si="29">C52-2*B52</f>
        <v>8.4344569365993429</v>
      </c>
      <c r="G52" s="38">
        <f t="shared" ref="G52:G53" si="30">C52-3*B52</f>
        <v>7.9758587382323469</v>
      </c>
      <c r="H52" s="40">
        <f>'AD计算模板 '!J273</f>
        <v>0.6958441496299983</v>
      </c>
      <c r="I52" s="10">
        <v>9.6388999999999996</v>
      </c>
      <c r="J52" s="10">
        <v>9.8282000000000007</v>
      </c>
      <c r="K52" s="10">
        <v>10.0886</v>
      </c>
      <c r="L52" s="10">
        <v>10.876200000000001</v>
      </c>
      <c r="M52" s="10">
        <v>10.1839</v>
      </c>
      <c r="N52" s="10">
        <v>9.4198000000000004</v>
      </c>
      <c r="O52" s="10">
        <v>9.6422000000000008</v>
      </c>
      <c r="P52" s="10">
        <v>9.4581999999999997</v>
      </c>
      <c r="Q52" s="10">
        <v>9.9261999999999997</v>
      </c>
      <c r="R52" s="10">
        <v>9.5462000000000007</v>
      </c>
      <c r="S52" s="10">
        <v>9.1394000000000002</v>
      </c>
      <c r="T52" s="10">
        <v>9.0935000000000006</v>
      </c>
      <c r="U52" s="10">
        <v>9.3216999999999999</v>
      </c>
      <c r="V52" s="10">
        <v>9.5556999999999999</v>
      </c>
      <c r="W52" s="10">
        <v>9.5574999999999992</v>
      </c>
      <c r="X52" s="10">
        <v>9.8861000000000008</v>
      </c>
      <c r="Y52" s="10">
        <v>9.4725000000000001</v>
      </c>
      <c r="Z52" s="10">
        <v>9.7982999999999993</v>
      </c>
      <c r="AA52" s="10">
        <v>9.0100999999999996</v>
      </c>
      <c r="AB52" s="10">
        <v>9.1562000000000001</v>
      </c>
      <c r="AC52" s="10">
        <v>9.0510999999999999</v>
      </c>
      <c r="AD52" s="10">
        <v>9.0906000000000002</v>
      </c>
      <c r="AE52" s="10">
        <v>9.8143999999999991</v>
      </c>
      <c r="AF52" s="10">
        <v>8.9766999999999992</v>
      </c>
      <c r="AG52" s="10">
        <v>9.0119000000000007</v>
      </c>
      <c r="AH52" s="10">
        <v>9.1488999999999994</v>
      </c>
      <c r="AI52" s="10">
        <v>9.4381000000000004</v>
      </c>
      <c r="AJ52" s="10">
        <v>8.6608999999999998</v>
      </c>
      <c r="AK52" s="10">
        <v>9.0455000000000005</v>
      </c>
      <c r="AL52" s="10">
        <v>8.9360999999999997</v>
      </c>
      <c r="AM52" s="10">
        <v>8.43</v>
      </c>
      <c r="AN52" s="10">
        <v>8.8838000000000008</v>
      </c>
      <c r="AO52" s="10">
        <v>9.1571999999999996</v>
      </c>
      <c r="AP52" s="10">
        <v>9.8055000000000003</v>
      </c>
      <c r="AQ52" s="10">
        <v>9.5755999999999997</v>
      </c>
      <c r="AR52" s="10">
        <v>9.1674000000000007</v>
      </c>
      <c r="AS52" s="10">
        <v>9.6408000000000005</v>
      </c>
      <c r="AT52" s="10">
        <v>8.8917999999999999</v>
      </c>
      <c r="AU52" s="10">
        <v>9.5680999999999994</v>
      </c>
      <c r="AV52" s="10">
        <v>9.1507000000000005</v>
      </c>
      <c r="AW52" s="10">
        <v>8.7829999999999995</v>
      </c>
      <c r="AX52" s="10">
        <v>8.8239999999999998</v>
      </c>
      <c r="AY52" s="10">
        <v>9.0408000000000008</v>
      </c>
      <c r="AZ52" s="10">
        <v>9.1094000000000008</v>
      </c>
      <c r="BA52" s="10">
        <v>9.0227000000000004</v>
      </c>
    </row>
    <row r="53" spans="1:53" ht="15.75">
      <c r="A53" s="37" t="s">
        <v>103</v>
      </c>
      <c r="B53" s="38">
        <f t="shared" si="25"/>
        <v>0.61601003976470148</v>
      </c>
      <c r="C53" s="39">
        <f t="shared" si="26"/>
        <v>9.4504000000000001</v>
      </c>
      <c r="D53" s="38">
        <f t="shared" si="27"/>
        <v>11.298430119294105</v>
      </c>
      <c r="E53" s="38">
        <f t="shared" si="28"/>
        <v>10.682420079529404</v>
      </c>
      <c r="F53" s="38">
        <f t="shared" si="29"/>
        <v>8.2183799204705963</v>
      </c>
      <c r="G53" s="38">
        <f t="shared" si="30"/>
        <v>7.6023698807058953</v>
      </c>
      <c r="H53" s="40">
        <f>'AD计算模板 '!U273</f>
        <v>0.72776330429481817</v>
      </c>
      <c r="I53" s="10">
        <v>10.226599999999999</v>
      </c>
      <c r="J53" s="10">
        <v>9.7507999999999999</v>
      </c>
      <c r="K53" s="10">
        <v>9.9158000000000008</v>
      </c>
      <c r="L53" s="10">
        <v>10.283200000000001</v>
      </c>
      <c r="M53" s="10">
        <v>9.9548000000000005</v>
      </c>
      <c r="N53" s="10">
        <v>9.7108000000000008</v>
      </c>
      <c r="O53" s="10">
        <v>9.7528000000000006</v>
      </c>
      <c r="P53" s="10">
        <v>9.5052000000000003</v>
      </c>
      <c r="Q53" s="10">
        <v>9.4649999999999999</v>
      </c>
      <c r="R53" s="10">
        <v>10.2468</v>
      </c>
      <c r="S53" s="10">
        <v>10.0633</v>
      </c>
      <c r="T53" s="10">
        <v>10.0976</v>
      </c>
      <c r="U53" s="10">
        <v>10.036199999999999</v>
      </c>
      <c r="V53" s="10">
        <v>9.4388000000000005</v>
      </c>
      <c r="W53" s="10">
        <v>9.4056999999999995</v>
      </c>
      <c r="X53" s="10">
        <v>9.9128000000000007</v>
      </c>
      <c r="Y53" s="10">
        <v>8.7058999999999997</v>
      </c>
      <c r="Z53" s="10">
        <v>9.7815999999999992</v>
      </c>
      <c r="AA53" s="10">
        <v>9.0157000000000007</v>
      </c>
      <c r="AB53" s="10">
        <v>9.2543000000000006</v>
      </c>
      <c r="AC53" s="10">
        <v>9.4849999999999994</v>
      </c>
      <c r="AD53" s="10">
        <v>9.1298999999999992</v>
      </c>
      <c r="AE53" s="10">
        <v>9.7413000000000007</v>
      </c>
      <c r="AF53" s="10">
        <v>9.1521000000000008</v>
      </c>
      <c r="AG53" s="10">
        <v>9.2714999999999996</v>
      </c>
      <c r="AH53" s="10">
        <v>9.4588000000000001</v>
      </c>
      <c r="AI53" s="10">
        <v>9.0721000000000007</v>
      </c>
      <c r="AJ53" s="10">
        <v>8.9061000000000003</v>
      </c>
      <c r="AK53" s="10">
        <v>9.4672999999999998</v>
      </c>
      <c r="AL53" s="10">
        <v>9.0189000000000004</v>
      </c>
      <c r="AM53" s="10">
        <v>9.0266000000000002</v>
      </c>
      <c r="AN53" s="10">
        <v>10.818199999999999</v>
      </c>
      <c r="AO53" s="10">
        <v>9.6397999999999993</v>
      </c>
      <c r="AP53" s="10">
        <v>10.2728</v>
      </c>
      <c r="AQ53" s="10">
        <v>9.1613000000000007</v>
      </c>
      <c r="AR53" s="10">
        <v>9.6607000000000003</v>
      </c>
      <c r="AS53" s="10">
        <v>9.5513999999999992</v>
      </c>
      <c r="AT53" s="10">
        <v>9.2646999999999995</v>
      </c>
      <c r="AU53" s="10">
        <v>9.4055</v>
      </c>
      <c r="AV53" s="10">
        <v>9.1857000000000006</v>
      </c>
      <c r="AW53" s="10">
        <v>9.1046999999999993</v>
      </c>
      <c r="AX53" s="10">
        <v>9.0624000000000002</v>
      </c>
      <c r="AY53" s="10">
        <v>8.7498000000000005</v>
      </c>
      <c r="AZ53" s="10">
        <v>7.4866999999999999</v>
      </c>
      <c r="BA53" s="10">
        <v>7.6509999999999998</v>
      </c>
    </row>
    <row r="54" spans="1:53" ht="16.149999999999999" customHeight="1">
      <c r="A54" s="101" t="s">
        <v>122</v>
      </c>
      <c r="B54" s="84" t="s">
        <v>115</v>
      </c>
      <c r="C54" s="84" t="s">
        <v>116</v>
      </c>
      <c r="D54" s="84" t="s">
        <v>117</v>
      </c>
      <c r="E54" s="84" t="s">
        <v>118</v>
      </c>
      <c r="F54" s="84" t="s">
        <v>119</v>
      </c>
      <c r="G54" s="84" t="s">
        <v>120</v>
      </c>
      <c r="H54" s="103" t="str">
        <f t="shared" ref="H54:T54" si="31">H47</f>
        <v>A2(s)</v>
      </c>
      <c r="I54" s="36" t="str">
        <f t="shared" si="31"/>
        <v>220508-2</v>
      </c>
      <c r="J54" s="36" t="str">
        <f t="shared" si="31"/>
        <v>220507-106</v>
      </c>
      <c r="K54" s="36" t="str">
        <f t="shared" si="31"/>
        <v>220507-105</v>
      </c>
      <c r="L54" s="36" t="str">
        <f t="shared" si="31"/>
        <v>220509-46</v>
      </c>
      <c r="M54" s="36" t="str">
        <f t="shared" si="31"/>
        <v>220510-15</v>
      </c>
      <c r="N54" s="36" t="str">
        <f t="shared" si="31"/>
        <v>220510-134</v>
      </c>
      <c r="O54" s="36" t="str">
        <f t="shared" si="31"/>
        <v>220510-53</v>
      </c>
      <c r="P54" s="36" t="str">
        <f t="shared" si="31"/>
        <v>220510-185</v>
      </c>
      <c r="Q54" s="36" t="str">
        <f t="shared" si="31"/>
        <v>220510-118</v>
      </c>
      <c r="R54" s="36" t="str">
        <f t="shared" si="31"/>
        <v>220511-18</v>
      </c>
      <c r="S54" s="36" t="str">
        <f t="shared" si="31"/>
        <v>220510-191</v>
      </c>
      <c r="T54" s="36" t="str">
        <f t="shared" si="31"/>
        <v>220511-82</v>
      </c>
      <c r="U54" s="36" t="str">
        <f t="shared" ref="U54:AW54" si="32">U47</f>
        <v>220512-149</v>
      </c>
      <c r="V54" s="36" t="str">
        <f t="shared" si="32"/>
        <v>220512-151</v>
      </c>
      <c r="W54" s="36" t="str">
        <f t="shared" si="32"/>
        <v>220512-153</v>
      </c>
      <c r="X54" s="36" t="str">
        <f t="shared" si="32"/>
        <v>220515-20</v>
      </c>
      <c r="Y54" s="36" t="str">
        <f t="shared" si="32"/>
        <v>220515-23</v>
      </c>
      <c r="Z54" s="36" t="str">
        <f t="shared" si="32"/>
        <v>220516-125</v>
      </c>
      <c r="AA54" s="36" t="str">
        <f t="shared" si="32"/>
        <v>220516-186</v>
      </c>
      <c r="AB54" s="36" t="str">
        <f t="shared" si="32"/>
        <v>220517-36</v>
      </c>
      <c r="AC54" s="36" t="str">
        <f t="shared" si="32"/>
        <v>220517-64</v>
      </c>
      <c r="AD54" s="36" t="str">
        <f t="shared" si="32"/>
        <v>220517-99</v>
      </c>
      <c r="AE54" s="36" t="str">
        <f t="shared" si="32"/>
        <v>0517-180</v>
      </c>
      <c r="AF54" s="36" t="str">
        <f t="shared" si="32"/>
        <v>0518-77</v>
      </c>
      <c r="AG54" s="36" t="str">
        <f t="shared" si="32"/>
        <v>0518-121</v>
      </c>
      <c r="AH54" s="36" t="str">
        <f t="shared" si="32"/>
        <v>0518-157</v>
      </c>
      <c r="AI54" s="36" t="str">
        <f t="shared" si="32"/>
        <v>0519-62</v>
      </c>
      <c r="AJ54" s="36" t="str">
        <f t="shared" si="32"/>
        <v>0519-171</v>
      </c>
      <c r="AK54" s="36" t="str">
        <f t="shared" si="32"/>
        <v>0520-85</v>
      </c>
      <c r="AL54" s="36" t="str">
        <f t="shared" si="32"/>
        <v>0520-103</v>
      </c>
      <c r="AM54" s="36" t="str">
        <f t="shared" si="32"/>
        <v>0521-26</v>
      </c>
      <c r="AN54" s="36" t="str">
        <f t="shared" si="32"/>
        <v>0521-1</v>
      </c>
      <c r="AO54" s="36" t="str">
        <f t="shared" si="32"/>
        <v>0521-3</v>
      </c>
      <c r="AP54" s="36" t="str">
        <f t="shared" si="32"/>
        <v>0521-2</v>
      </c>
      <c r="AQ54" s="36" t="str">
        <f t="shared" si="32"/>
        <v>0521-4</v>
      </c>
      <c r="AR54" s="36" t="str">
        <f t="shared" si="32"/>
        <v>0521-28</v>
      </c>
      <c r="AS54" s="36" t="str">
        <f t="shared" si="32"/>
        <v>0522-4</v>
      </c>
      <c r="AT54" s="36" t="str">
        <f t="shared" si="32"/>
        <v>0523-104</v>
      </c>
      <c r="AU54" s="36" t="str">
        <f t="shared" si="32"/>
        <v>0523-56</v>
      </c>
      <c r="AV54" s="36" t="str">
        <f t="shared" si="32"/>
        <v>0523-182</v>
      </c>
      <c r="AW54" s="36" t="str">
        <f t="shared" si="32"/>
        <v>0523-186</v>
      </c>
      <c r="AX54" s="36" t="str">
        <f t="shared" ref="AX54:BA54" si="33">AX47</f>
        <v>0524-40</v>
      </c>
      <c r="AY54" s="36" t="str">
        <f t="shared" si="33"/>
        <v>0524-121</v>
      </c>
      <c r="AZ54" s="36" t="str">
        <f t="shared" si="33"/>
        <v>0524-143</v>
      </c>
      <c r="BA54" s="36" t="str">
        <f t="shared" si="33"/>
        <v>0525-57</v>
      </c>
    </row>
    <row r="55" spans="1:53">
      <c r="A55" s="102"/>
      <c r="B55" s="85"/>
      <c r="C55" s="85"/>
      <c r="D55" s="86"/>
      <c r="E55" s="86"/>
      <c r="F55" s="86"/>
      <c r="G55" s="86"/>
      <c r="H55" s="104"/>
      <c r="I55" s="47" t="s">
        <v>123</v>
      </c>
      <c r="J55" s="47" t="s">
        <v>123</v>
      </c>
      <c r="K55" s="47" t="s">
        <v>123</v>
      </c>
      <c r="L55" s="47" t="s">
        <v>123</v>
      </c>
      <c r="M55" s="47" t="s">
        <v>123</v>
      </c>
      <c r="N55" s="47" t="s">
        <v>123</v>
      </c>
      <c r="O55" s="47" t="s">
        <v>123</v>
      </c>
      <c r="P55" s="47" t="s">
        <v>123</v>
      </c>
      <c r="Q55" s="47" t="s">
        <v>123</v>
      </c>
      <c r="R55" s="47" t="s">
        <v>123</v>
      </c>
      <c r="S55" s="47" t="s">
        <v>123</v>
      </c>
      <c r="T55" s="47" t="s">
        <v>123</v>
      </c>
      <c r="U55" s="47" t="s">
        <v>123</v>
      </c>
      <c r="V55" s="47" t="s">
        <v>123</v>
      </c>
      <c r="W55" s="47" t="s">
        <v>123</v>
      </c>
      <c r="X55" s="47" t="s">
        <v>123</v>
      </c>
      <c r="Y55" s="47" t="s">
        <v>123</v>
      </c>
      <c r="Z55" s="47" t="s">
        <v>123</v>
      </c>
      <c r="AA55" s="47" t="s">
        <v>123</v>
      </c>
      <c r="AB55" s="47" t="s">
        <v>123</v>
      </c>
      <c r="AC55" s="47" t="s">
        <v>123</v>
      </c>
      <c r="AD55" s="47" t="s">
        <v>123</v>
      </c>
      <c r="AE55" s="47" t="s">
        <v>123</v>
      </c>
      <c r="AF55" s="47" t="s">
        <v>123</v>
      </c>
      <c r="AG55" s="47" t="s">
        <v>123</v>
      </c>
      <c r="AH55" s="47" t="s">
        <v>123</v>
      </c>
      <c r="AI55" s="47" t="s">
        <v>123</v>
      </c>
      <c r="AJ55" s="47" t="s">
        <v>123</v>
      </c>
      <c r="AK55" s="47" t="s">
        <v>123</v>
      </c>
      <c r="AL55" s="47" t="s">
        <v>123</v>
      </c>
      <c r="AM55" s="47" t="s">
        <v>123</v>
      </c>
      <c r="AN55" s="47" t="s">
        <v>123</v>
      </c>
      <c r="AO55" s="47" t="s">
        <v>123</v>
      </c>
      <c r="AP55" s="47" t="s">
        <v>123</v>
      </c>
      <c r="AQ55" s="47" t="s">
        <v>123</v>
      </c>
      <c r="AR55" s="47" t="s">
        <v>123</v>
      </c>
      <c r="AS55" s="47" t="s">
        <v>123</v>
      </c>
      <c r="AT55" s="47" t="s">
        <v>123</v>
      </c>
      <c r="AU55" s="47" t="s">
        <v>123</v>
      </c>
      <c r="AV55" s="47" t="s">
        <v>123</v>
      </c>
      <c r="AW55" s="47" t="s">
        <v>123</v>
      </c>
      <c r="AX55" s="47" t="s">
        <v>123</v>
      </c>
      <c r="AY55" s="47" t="s">
        <v>123</v>
      </c>
      <c r="AZ55" s="47" t="s">
        <v>123</v>
      </c>
      <c r="BA55" s="47" t="s">
        <v>123</v>
      </c>
    </row>
    <row r="56" spans="1:53" ht="31.15" customHeight="1">
      <c r="A56" s="37" t="str">
        <f>A48</f>
        <v>Cr</v>
      </c>
      <c r="B56" s="38">
        <f>STDEV(I56:BA56)</f>
        <v>5.0927145212498903</v>
      </c>
      <c r="C56" s="38">
        <f>AVERAGE(I56:BA56)</f>
        <v>96.043177777777785</v>
      </c>
      <c r="D56" s="41">
        <f t="shared" ref="D56" si="34">C56+3*B56</f>
        <v>111.32132134152745</v>
      </c>
      <c r="E56" s="41">
        <f t="shared" ref="E56" si="35">C56+2*B56</f>
        <v>106.22860682027756</v>
      </c>
      <c r="F56" s="41">
        <f t="shared" ref="F56" si="36">C56-2*B56</f>
        <v>85.857748735278008</v>
      </c>
      <c r="G56" s="41">
        <f t="shared" ref="G56" si="37">C56-3*B56</f>
        <v>80.76503421402812</v>
      </c>
      <c r="H56" s="40">
        <f>H48</f>
        <v>0.47121438546540162</v>
      </c>
      <c r="I56" s="40">
        <f t="shared" ref="I56:AW56" si="38">I48*100/$B$41</f>
        <v>99.989000000000004</v>
      </c>
      <c r="J56" s="40">
        <f t="shared" si="38"/>
        <v>101.78200000000001</v>
      </c>
      <c r="K56" s="40">
        <f t="shared" si="38"/>
        <v>106.16800000000001</v>
      </c>
      <c r="L56" s="40">
        <f t="shared" si="38"/>
        <v>107.80499999999999</v>
      </c>
      <c r="M56" s="40">
        <f t="shared" si="38"/>
        <v>100.61</v>
      </c>
      <c r="N56" s="40">
        <f t="shared" si="38"/>
        <v>99.052000000000007</v>
      </c>
      <c r="O56" s="40">
        <f t="shared" si="38"/>
        <v>99.601000000000013</v>
      </c>
      <c r="P56" s="40">
        <f t="shared" si="38"/>
        <v>95.690000000000012</v>
      </c>
      <c r="Q56" s="40">
        <f t="shared" si="38"/>
        <v>99.25800000000001</v>
      </c>
      <c r="R56" s="40">
        <f t="shared" si="38"/>
        <v>93.980999999999995</v>
      </c>
      <c r="S56" s="40">
        <f t="shared" si="38"/>
        <v>99.678000000000011</v>
      </c>
      <c r="T56" s="40">
        <f t="shared" si="38"/>
        <v>101.20699999999999</v>
      </c>
      <c r="U56" s="40">
        <f t="shared" si="38"/>
        <v>103.696</v>
      </c>
      <c r="V56" s="40">
        <f t="shared" si="38"/>
        <v>98.561999999999983</v>
      </c>
      <c r="W56" s="40">
        <f t="shared" si="38"/>
        <v>93.600999999999985</v>
      </c>
      <c r="X56" s="40">
        <f t="shared" si="38"/>
        <v>97.87</v>
      </c>
      <c r="Y56" s="40">
        <f t="shared" si="38"/>
        <v>92.046999999999997</v>
      </c>
      <c r="Z56" s="40">
        <f t="shared" si="38"/>
        <v>100.21900000000001</v>
      </c>
      <c r="AA56" s="40">
        <f t="shared" si="38"/>
        <v>89.908000000000001</v>
      </c>
      <c r="AB56" s="40">
        <f t="shared" si="38"/>
        <v>92.622</v>
      </c>
      <c r="AC56" s="40">
        <f t="shared" si="38"/>
        <v>95.187000000000012</v>
      </c>
      <c r="AD56" s="40">
        <f t="shared" si="38"/>
        <v>94.201999999999998</v>
      </c>
      <c r="AE56" s="40">
        <f t="shared" si="38"/>
        <v>101.19</v>
      </c>
      <c r="AF56" s="40">
        <f t="shared" si="38"/>
        <v>99.650999999999996</v>
      </c>
      <c r="AG56" s="40">
        <f t="shared" si="38"/>
        <v>91.592000000000013</v>
      </c>
      <c r="AH56" s="40">
        <f t="shared" si="38"/>
        <v>93.588999999999999</v>
      </c>
      <c r="AI56" s="40">
        <f t="shared" si="38"/>
        <v>87.05</v>
      </c>
      <c r="AJ56" s="40">
        <f t="shared" si="38"/>
        <v>91.188999999999993</v>
      </c>
      <c r="AK56" s="40">
        <f t="shared" si="38"/>
        <v>92.013000000000005</v>
      </c>
      <c r="AL56" s="40">
        <f t="shared" si="38"/>
        <v>91.418999999999997</v>
      </c>
      <c r="AM56" s="40">
        <f t="shared" si="38"/>
        <v>94.039999999999992</v>
      </c>
      <c r="AN56" s="40">
        <f t="shared" si="38"/>
        <v>97.078000000000003</v>
      </c>
      <c r="AO56" s="40">
        <f t="shared" si="38"/>
        <v>93.474999999999994</v>
      </c>
      <c r="AP56" s="40">
        <f t="shared" si="38"/>
        <v>104.955</v>
      </c>
      <c r="AQ56" s="40">
        <f t="shared" si="38"/>
        <v>91.882000000000005</v>
      </c>
      <c r="AR56" s="40">
        <f t="shared" si="38"/>
        <v>96.493000000000009</v>
      </c>
      <c r="AS56" s="40">
        <f t="shared" si="38"/>
        <v>88.6</v>
      </c>
      <c r="AT56" s="40">
        <f t="shared" si="38"/>
        <v>97.161000000000016</v>
      </c>
      <c r="AU56" s="40">
        <f t="shared" si="38"/>
        <v>93.737999999999985</v>
      </c>
      <c r="AV56" s="40">
        <f t="shared" si="38"/>
        <v>101.92999999999999</v>
      </c>
      <c r="AW56" s="40">
        <f t="shared" si="38"/>
        <v>90.131999999999991</v>
      </c>
      <c r="AX56" s="40">
        <f t="shared" ref="AX56:BA56" si="39">AX48*100/$B$41</f>
        <v>90.984999999999985</v>
      </c>
      <c r="AY56" s="40">
        <f t="shared" si="39"/>
        <v>93.699999999999989</v>
      </c>
      <c r="AZ56" s="40">
        <f t="shared" si="39"/>
        <v>90.443999999999988</v>
      </c>
      <c r="BA56" s="40">
        <f t="shared" si="39"/>
        <v>86.902000000000015</v>
      </c>
    </row>
    <row r="57" spans="1:53" ht="28.9" customHeight="1">
      <c r="A57" s="37" t="str">
        <f t="shared" ref="A57:A61" si="40">A49</f>
        <v>Co</v>
      </c>
      <c r="B57" s="38">
        <f t="shared" ref="B57:B61" si="41">STDEV(I57:BA57)</f>
        <v>5.6605837130747627</v>
      </c>
      <c r="C57" s="38">
        <f t="shared" ref="C57:C61" si="42">AVERAGE(I57:BA57)</f>
        <v>94.043599999999969</v>
      </c>
      <c r="D57" s="41">
        <f t="shared" ref="D57:D61" si="43">C57+3*B57</f>
        <v>111.02535113922426</v>
      </c>
      <c r="E57" s="41">
        <f t="shared" ref="E57:E61" si="44">C57+2*B57</f>
        <v>105.3647674261495</v>
      </c>
      <c r="F57" s="41">
        <f t="shared" ref="F57:F61" si="45">C57-2*B57</f>
        <v>82.72243257385044</v>
      </c>
      <c r="G57" s="41">
        <f t="shared" ref="G57:G61" si="46">C57-3*B57</f>
        <v>77.061848860775683</v>
      </c>
      <c r="H57" s="40">
        <f>H49</f>
        <v>0.80108623747739216</v>
      </c>
      <c r="I57" s="40">
        <f t="shared" ref="I57:AW57" si="47">I49*100/$B$41</f>
        <v>93.763000000000005</v>
      </c>
      <c r="J57" s="40">
        <f t="shared" si="47"/>
        <v>100.16500000000001</v>
      </c>
      <c r="K57" s="40">
        <f t="shared" si="47"/>
        <v>101.19500000000001</v>
      </c>
      <c r="L57" s="40">
        <f t="shared" si="47"/>
        <v>107.53999999999999</v>
      </c>
      <c r="M57" s="40">
        <f t="shared" si="47"/>
        <v>101.124</v>
      </c>
      <c r="N57" s="40">
        <f t="shared" si="47"/>
        <v>96.438999999999993</v>
      </c>
      <c r="O57" s="40">
        <f t="shared" si="47"/>
        <v>94.93</v>
      </c>
      <c r="P57" s="40">
        <f t="shared" si="47"/>
        <v>92.996999999999986</v>
      </c>
      <c r="Q57" s="40">
        <f t="shared" si="47"/>
        <v>92.359000000000009</v>
      </c>
      <c r="R57" s="40">
        <f t="shared" si="47"/>
        <v>91.706000000000003</v>
      </c>
      <c r="S57" s="40">
        <f t="shared" si="47"/>
        <v>88.718000000000004</v>
      </c>
      <c r="T57" s="40">
        <f t="shared" si="47"/>
        <v>91.878</v>
      </c>
      <c r="U57" s="40">
        <f t="shared" si="47"/>
        <v>99.495000000000005</v>
      </c>
      <c r="V57" s="40">
        <f t="shared" si="47"/>
        <v>91.975999999999999</v>
      </c>
      <c r="W57" s="40">
        <f t="shared" si="47"/>
        <v>96.191000000000003</v>
      </c>
      <c r="X57" s="40">
        <f t="shared" si="47"/>
        <v>95.49</v>
      </c>
      <c r="Y57" s="40">
        <f t="shared" si="47"/>
        <v>95.75200000000001</v>
      </c>
      <c r="Z57" s="40">
        <f t="shared" si="47"/>
        <v>90.885999999999996</v>
      </c>
      <c r="AA57" s="40">
        <f t="shared" si="47"/>
        <v>87.364000000000004</v>
      </c>
      <c r="AB57" s="40">
        <f t="shared" si="47"/>
        <v>86.879000000000005</v>
      </c>
      <c r="AC57" s="40">
        <f t="shared" si="47"/>
        <v>90.104000000000013</v>
      </c>
      <c r="AD57" s="40">
        <f t="shared" si="47"/>
        <v>89.85</v>
      </c>
      <c r="AE57" s="40">
        <f t="shared" si="47"/>
        <v>107.05999999999999</v>
      </c>
      <c r="AF57" s="40">
        <f t="shared" si="47"/>
        <v>90.463999999999999</v>
      </c>
      <c r="AG57" s="40">
        <f t="shared" si="47"/>
        <v>93.638999999999982</v>
      </c>
      <c r="AH57" s="40">
        <f t="shared" si="47"/>
        <v>91.686999999999983</v>
      </c>
      <c r="AI57" s="40">
        <f t="shared" si="47"/>
        <v>94.570999999999998</v>
      </c>
      <c r="AJ57" s="40">
        <f t="shared" si="47"/>
        <v>83.492999999999995</v>
      </c>
      <c r="AK57" s="40">
        <f t="shared" si="47"/>
        <v>89.913000000000011</v>
      </c>
      <c r="AL57" s="40">
        <f t="shared" si="47"/>
        <v>89.99499999999999</v>
      </c>
      <c r="AM57" s="40">
        <f t="shared" si="47"/>
        <v>85.33</v>
      </c>
      <c r="AN57" s="40">
        <f t="shared" si="47"/>
        <v>104.94800000000001</v>
      </c>
      <c r="AO57" s="40">
        <f t="shared" si="47"/>
        <v>97.073999999999998</v>
      </c>
      <c r="AP57" s="40">
        <f t="shared" si="47"/>
        <v>107.377</v>
      </c>
      <c r="AQ57" s="40">
        <f t="shared" si="47"/>
        <v>97.060999999999993</v>
      </c>
      <c r="AR57" s="40">
        <f t="shared" si="47"/>
        <v>90.215999999999994</v>
      </c>
      <c r="AS57" s="40">
        <f t="shared" si="47"/>
        <v>98.446999999999989</v>
      </c>
      <c r="AT57" s="40">
        <f t="shared" si="47"/>
        <v>88.85</v>
      </c>
      <c r="AU57" s="40">
        <f t="shared" si="47"/>
        <v>95.623000000000005</v>
      </c>
      <c r="AV57" s="40">
        <f t="shared" si="47"/>
        <v>91.602000000000004</v>
      </c>
      <c r="AW57" s="40">
        <f t="shared" si="47"/>
        <v>92.87</v>
      </c>
      <c r="AX57" s="40">
        <f t="shared" ref="AX57:BA57" si="48">AX49*100/$B$41</f>
        <v>88.909000000000006</v>
      </c>
      <c r="AY57" s="40">
        <f t="shared" si="48"/>
        <v>94.507999999999996</v>
      </c>
      <c r="AZ57" s="40">
        <f t="shared" si="48"/>
        <v>93.445000000000007</v>
      </c>
      <c r="BA57" s="40">
        <f t="shared" si="48"/>
        <v>88.078999999999994</v>
      </c>
    </row>
    <row r="58" spans="1:53" ht="30.6" customHeight="1">
      <c r="A58" s="37" t="str">
        <f t="shared" si="40"/>
        <v>Ni</v>
      </c>
      <c r="B58" s="38">
        <f t="shared" si="41"/>
        <v>8.4207825506093226</v>
      </c>
      <c r="C58" s="38">
        <f t="shared" si="42"/>
        <v>98.135311111111108</v>
      </c>
      <c r="D58" s="41">
        <f t="shared" si="43"/>
        <v>123.39765876293907</v>
      </c>
      <c r="E58" s="41">
        <f t="shared" si="44"/>
        <v>114.97687621232976</v>
      </c>
      <c r="F58" s="41">
        <f t="shared" si="45"/>
        <v>81.293746009892459</v>
      </c>
      <c r="G58" s="41">
        <f t="shared" si="46"/>
        <v>72.872963459283142</v>
      </c>
      <c r="H58" s="40">
        <f>H50</f>
        <v>0.61977144801570461</v>
      </c>
      <c r="I58" s="40">
        <f t="shared" ref="I58:AW58" si="49">I50*100/$B$41</f>
        <v>93.712000000000003</v>
      </c>
      <c r="J58" s="40">
        <f t="shared" si="49"/>
        <v>101.84100000000001</v>
      </c>
      <c r="K58" s="40">
        <f t="shared" si="49"/>
        <v>100.502</v>
      </c>
      <c r="L58" s="40">
        <f t="shared" si="49"/>
        <v>76.795000000000002</v>
      </c>
      <c r="M58" s="40">
        <f t="shared" si="49"/>
        <v>102.66600000000001</v>
      </c>
      <c r="N58" s="40">
        <f t="shared" si="49"/>
        <v>98.969000000000008</v>
      </c>
      <c r="O58" s="40">
        <f t="shared" si="49"/>
        <v>100.84400000000001</v>
      </c>
      <c r="P58" s="40">
        <f t="shared" si="49"/>
        <v>94.106999999999999</v>
      </c>
      <c r="Q58" s="40">
        <f t="shared" si="49"/>
        <v>90.846000000000004</v>
      </c>
      <c r="R58" s="40">
        <f t="shared" si="49"/>
        <v>92.777000000000001</v>
      </c>
      <c r="S58" s="40">
        <f t="shared" si="49"/>
        <v>109.524</v>
      </c>
      <c r="T58" s="40">
        <f t="shared" si="49"/>
        <v>112.04600000000001</v>
      </c>
      <c r="U58" s="40">
        <f t="shared" si="49"/>
        <v>106.126</v>
      </c>
      <c r="V58" s="40">
        <f t="shared" si="49"/>
        <v>104.49000000000001</v>
      </c>
      <c r="W58" s="40">
        <f t="shared" si="49"/>
        <v>101.878</v>
      </c>
      <c r="X58" s="40">
        <f t="shared" si="49"/>
        <v>105.55199999999999</v>
      </c>
      <c r="Y58" s="40">
        <f t="shared" si="49"/>
        <v>104.623</v>
      </c>
      <c r="Z58" s="40">
        <f t="shared" si="49"/>
        <v>98.241</v>
      </c>
      <c r="AA58" s="40">
        <f t="shared" si="49"/>
        <v>92.205999999999989</v>
      </c>
      <c r="AB58" s="40">
        <f t="shared" si="49"/>
        <v>106.26899999999998</v>
      </c>
      <c r="AC58" s="40">
        <f t="shared" si="49"/>
        <v>97.757000000000005</v>
      </c>
      <c r="AD58" s="40">
        <f t="shared" si="49"/>
        <v>96.265999999999991</v>
      </c>
      <c r="AE58" s="40">
        <f t="shared" si="49"/>
        <v>100.92999999999999</v>
      </c>
      <c r="AF58" s="40">
        <f t="shared" si="49"/>
        <v>90.318000000000012</v>
      </c>
      <c r="AG58" s="40">
        <f t="shared" si="49"/>
        <v>93.238</v>
      </c>
      <c r="AH58" s="40">
        <f t="shared" si="49"/>
        <v>91.929000000000002</v>
      </c>
      <c r="AI58" s="40">
        <f t="shared" si="49"/>
        <v>91.553000000000011</v>
      </c>
      <c r="AJ58" s="40">
        <f t="shared" si="49"/>
        <v>82.768000000000001</v>
      </c>
      <c r="AK58" s="40">
        <f t="shared" si="49"/>
        <v>92.828000000000003</v>
      </c>
      <c r="AL58" s="40">
        <f t="shared" si="49"/>
        <v>90.675000000000011</v>
      </c>
      <c r="AM58" s="40">
        <f t="shared" si="49"/>
        <v>85.972000000000008</v>
      </c>
      <c r="AN58" s="40">
        <f t="shared" si="49"/>
        <v>90.933999999999997</v>
      </c>
      <c r="AO58" s="40">
        <f t="shared" si="49"/>
        <v>98.080999999999989</v>
      </c>
      <c r="AP58" s="40">
        <f t="shared" si="49"/>
        <v>114.83</v>
      </c>
      <c r="AQ58" s="40">
        <f t="shared" si="49"/>
        <v>104.646</v>
      </c>
      <c r="AR58" s="40">
        <f t="shared" si="49"/>
        <v>92.393000000000001</v>
      </c>
      <c r="AS58" s="40">
        <f t="shared" si="49"/>
        <v>103.979</v>
      </c>
      <c r="AT58" s="40">
        <f t="shared" si="49"/>
        <v>93.278999999999996</v>
      </c>
      <c r="AU58" s="40">
        <f t="shared" si="49"/>
        <v>94.603999999999999</v>
      </c>
      <c r="AV58" s="40">
        <f t="shared" si="49"/>
        <v>91.290999999999997</v>
      </c>
      <c r="AW58" s="40">
        <f t="shared" si="49"/>
        <v>93.815000000000012</v>
      </c>
      <c r="AX58" s="40">
        <f t="shared" ref="AX58:BA58" si="50">AX50*100/$B$41</f>
        <v>93.638000000000005</v>
      </c>
      <c r="AY58" s="40">
        <f t="shared" si="50"/>
        <v>116.08800000000001</v>
      </c>
      <c r="AZ58" s="40">
        <f t="shared" si="50"/>
        <v>114.654</v>
      </c>
      <c r="BA58" s="40">
        <f t="shared" si="50"/>
        <v>105.60899999999999</v>
      </c>
    </row>
    <row r="59" spans="1:53" ht="30.6" customHeight="1">
      <c r="A59" s="37" t="str">
        <f t="shared" si="40"/>
        <v>Cu</v>
      </c>
      <c r="B59" s="38">
        <f t="shared" si="41"/>
        <v>10.776573185209099</v>
      </c>
      <c r="C59" s="38">
        <f t="shared" si="42"/>
        <v>93.003555555555536</v>
      </c>
      <c r="D59" s="41">
        <f t="shared" si="43"/>
        <v>125.33327511118283</v>
      </c>
      <c r="E59" s="41">
        <f t="shared" si="44"/>
        <v>114.55670192597373</v>
      </c>
      <c r="F59" s="41">
        <f t="shared" si="45"/>
        <v>71.450409185137346</v>
      </c>
      <c r="G59" s="41">
        <f t="shared" si="46"/>
        <v>60.673835999928244</v>
      </c>
      <c r="H59" s="40">
        <f>H51</f>
        <v>0.69375413155813703</v>
      </c>
      <c r="I59" s="40">
        <f t="shared" ref="I59:AW59" si="51">I51*100/$B$41</f>
        <v>94.464000000000013</v>
      </c>
      <c r="J59" s="40">
        <f t="shared" si="51"/>
        <v>97.003000000000014</v>
      </c>
      <c r="K59" s="40">
        <f t="shared" si="51"/>
        <v>102.55499999999999</v>
      </c>
      <c r="L59" s="40">
        <f t="shared" si="51"/>
        <v>94.123000000000005</v>
      </c>
      <c r="M59" s="40">
        <f t="shared" si="51"/>
        <v>100.54900000000001</v>
      </c>
      <c r="N59" s="40">
        <f t="shared" si="51"/>
        <v>94.1</v>
      </c>
      <c r="O59" s="40">
        <f t="shared" si="51"/>
        <v>116.33599999999998</v>
      </c>
      <c r="P59" s="40">
        <f t="shared" si="51"/>
        <v>81.431000000000012</v>
      </c>
      <c r="Q59" s="40">
        <f t="shared" si="51"/>
        <v>93.917000000000002</v>
      </c>
      <c r="R59" s="40">
        <f t="shared" si="51"/>
        <v>111.492</v>
      </c>
      <c r="S59" s="40">
        <f t="shared" si="51"/>
        <v>129.35700000000003</v>
      </c>
      <c r="T59" s="40">
        <f t="shared" si="51"/>
        <v>105.58799999999999</v>
      </c>
      <c r="U59" s="40">
        <f t="shared" si="51"/>
        <v>99.934999999999988</v>
      </c>
      <c r="V59" s="40">
        <f t="shared" si="51"/>
        <v>90.591000000000008</v>
      </c>
      <c r="W59" s="40">
        <f t="shared" si="51"/>
        <v>76.700999999999993</v>
      </c>
      <c r="X59" s="40">
        <f t="shared" si="51"/>
        <v>103.56400000000001</v>
      </c>
      <c r="Y59" s="40">
        <f t="shared" si="51"/>
        <v>100.19</v>
      </c>
      <c r="Z59" s="40">
        <f t="shared" si="51"/>
        <v>108.42100000000001</v>
      </c>
      <c r="AA59" s="40">
        <f t="shared" si="51"/>
        <v>92.662000000000006</v>
      </c>
      <c r="AB59" s="40">
        <f t="shared" si="51"/>
        <v>93.993000000000009</v>
      </c>
      <c r="AC59" s="40">
        <f t="shared" si="51"/>
        <v>94.114000000000004</v>
      </c>
      <c r="AD59" s="40">
        <f t="shared" si="51"/>
        <v>100.408</v>
      </c>
      <c r="AE59" s="40">
        <f t="shared" si="51"/>
        <v>98.445999999999998</v>
      </c>
      <c r="AF59" s="40">
        <f t="shared" si="51"/>
        <v>88.36</v>
      </c>
      <c r="AG59" s="40">
        <f t="shared" si="51"/>
        <v>81.156000000000006</v>
      </c>
      <c r="AH59" s="40">
        <f t="shared" si="51"/>
        <v>86.034999999999997</v>
      </c>
      <c r="AI59" s="40">
        <f t="shared" si="51"/>
        <v>71.215000000000003</v>
      </c>
      <c r="AJ59" s="40">
        <f t="shared" si="51"/>
        <v>83.055000000000007</v>
      </c>
      <c r="AK59" s="40">
        <f t="shared" si="51"/>
        <v>89.742999999999995</v>
      </c>
      <c r="AL59" s="40">
        <f t="shared" si="51"/>
        <v>88.231999999999999</v>
      </c>
      <c r="AM59" s="40">
        <f t="shared" si="51"/>
        <v>83.459000000000003</v>
      </c>
      <c r="AN59" s="40">
        <f t="shared" si="51"/>
        <v>74.778999999999996</v>
      </c>
      <c r="AO59" s="40">
        <f t="shared" si="51"/>
        <v>86.972999999999999</v>
      </c>
      <c r="AP59" s="40">
        <f t="shared" si="51"/>
        <v>100.893</v>
      </c>
      <c r="AQ59" s="40">
        <f t="shared" si="51"/>
        <v>88.817000000000007</v>
      </c>
      <c r="AR59" s="40">
        <f t="shared" si="51"/>
        <v>91.831999999999994</v>
      </c>
      <c r="AS59" s="40">
        <f t="shared" si="51"/>
        <v>89.003</v>
      </c>
      <c r="AT59" s="40">
        <f t="shared" si="51"/>
        <v>85.960000000000008</v>
      </c>
      <c r="AU59" s="40">
        <f t="shared" si="51"/>
        <v>87.44</v>
      </c>
      <c r="AV59" s="40">
        <f t="shared" si="51"/>
        <v>92.506</v>
      </c>
      <c r="AW59" s="40">
        <f t="shared" si="51"/>
        <v>87.421000000000006</v>
      </c>
      <c r="AX59" s="40">
        <f t="shared" ref="AX59:BA59" si="52">AX51*100/$B$41</f>
        <v>88.97999999999999</v>
      </c>
      <c r="AY59" s="40">
        <f t="shared" si="52"/>
        <v>87.486000000000004</v>
      </c>
      <c r="AZ59" s="40">
        <f t="shared" si="52"/>
        <v>86.210999999999999</v>
      </c>
      <c r="BA59" s="40">
        <f t="shared" si="52"/>
        <v>85.664000000000001</v>
      </c>
    </row>
    <row r="60" spans="1:53" ht="30.6" customHeight="1">
      <c r="A60" s="37" t="str">
        <f t="shared" si="40"/>
        <v>Sb</v>
      </c>
      <c r="B60" s="38">
        <f t="shared" si="41"/>
        <v>4.58598198366996</v>
      </c>
      <c r="C60" s="38">
        <f t="shared" si="42"/>
        <v>93.5165333333333</v>
      </c>
      <c r="D60" s="41">
        <f t="shared" si="43"/>
        <v>107.27447928434319</v>
      </c>
      <c r="E60" s="41">
        <f t="shared" si="44"/>
        <v>102.68849730067322</v>
      </c>
      <c r="F60" s="41">
        <f t="shared" si="45"/>
        <v>84.34456936599338</v>
      </c>
      <c r="G60" s="41">
        <f t="shared" si="46"/>
        <v>79.758587382323412</v>
      </c>
      <c r="H60" s="40"/>
      <c r="I60" s="40">
        <f t="shared" ref="I60:AW60" si="53">I52*100/$B$41</f>
        <v>96.388999999999996</v>
      </c>
      <c r="J60" s="40">
        <f t="shared" si="53"/>
        <v>98.282000000000011</v>
      </c>
      <c r="K60" s="40">
        <f t="shared" si="53"/>
        <v>100.886</v>
      </c>
      <c r="L60" s="40">
        <f t="shared" si="53"/>
        <v>108.76200000000001</v>
      </c>
      <c r="M60" s="40">
        <f t="shared" si="53"/>
        <v>101.839</v>
      </c>
      <c r="N60" s="40">
        <f t="shared" si="53"/>
        <v>94.198000000000008</v>
      </c>
      <c r="O60" s="40">
        <f t="shared" si="53"/>
        <v>96.421999999999997</v>
      </c>
      <c r="P60" s="40">
        <f t="shared" si="53"/>
        <v>94.581999999999994</v>
      </c>
      <c r="Q60" s="40">
        <f t="shared" si="53"/>
        <v>99.262</v>
      </c>
      <c r="R60" s="40">
        <f t="shared" si="53"/>
        <v>95.462000000000018</v>
      </c>
      <c r="S60" s="40">
        <f t="shared" si="53"/>
        <v>91.394000000000005</v>
      </c>
      <c r="T60" s="40">
        <f t="shared" si="53"/>
        <v>90.935000000000002</v>
      </c>
      <c r="U60" s="40">
        <f t="shared" si="53"/>
        <v>93.216999999999999</v>
      </c>
      <c r="V60" s="40">
        <f t="shared" si="53"/>
        <v>95.556999999999988</v>
      </c>
      <c r="W60" s="40">
        <f t="shared" si="53"/>
        <v>95.574999999999989</v>
      </c>
      <c r="X60" s="40">
        <f t="shared" si="53"/>
        <v>98.861000000000018</v>
      </c>
      <c r="Y60" s="40">
        <f t="shared" si="53"/>
        <v>94.724999999999994</v>
      </c>
      <c r="Z60" s="40">
        <f t="shared" si="53"/>
        <v>97.98299999999999</v>
      </c>
      <c r="AA60" s="40">
        <f t="shared" si="53"/>
        <v>90.100999999999999</v>
      </c>
      <c r="AB60" s="40">
        <f t="shared" si="53"/>
        <v>91.561999999999998</v>
      </c>
      <c r="AC60" s="40">
        <f t="shared" si="53"/>
        <v>90.510999999999996</v>
      </c>
      <c r="AD60" s="40">
        <f t="shared" si="53"/>
        <v>90.906000000000006</v>
      </c>
      <c r="AE60" s="40">
        <f t="shared" si="53"/>
        <v>98.143999999999991</v>
      </c>
      <c r="AF60" s="40">
        <f t="shared" si="53"/>
        <v>89.766999999999996</v>
      </c>
      <c r="AG60" s="40">
        <f t="shared" si="53"/>
        <v>90.119</v>
      </c>
      <c r="AH60" s="40">
        <f t="shared" si="53"/>
        <v>91.489000000000004</v>
      </c>
      <c r="AI60" s="40">
        <f t="shared" si="53"/>
        <v>94.381</v>
      </c>
      <c r="AJ60" s="40">
        <f t="shared" si="53"/>
        <v>86.609000000000009</v>
      </c>
      <c r="AK60" s="40">
        <f t="shared" si="53"/>
        <v>90.455000000000013</v>
      </c>
      <c r="AL60" s="40">
        <f t="shared" si="53"/>
        <v>89.361000000000004</v>
      </c>
      <c r="AM60" s="40">
        <f t="shared" si="53"/>
        <v>84.3</v>
      </c>
      <c r="AN60" s="40">
        <f t="shared" si="53"/>
        <v>88.838000000000008</v>
      </c>
      <c r="AO60" s="40">
        <f t="shared" si="53"/>
        <v>91.571999999999989</v>
      </c>
      <c r="AP60" s="40">
        <f t="shared" si="53"/>
        <v>98.055000000000007</v>
      </c>
      <c r="AQ60" s="40">
        <f t="shared" si="53"/>
        <v>95.756</v>
      </c>
      <c r="AR60" s="40">
        <f t="shared" si="53"/>
        <v>91.674000000000007</v>
      </c>
      <c r="AS60" s="40">
        <f t="shared" si="53"/>
        <v>96.408000000000001</v>
      </c>
      <c r="AT60" s="40">
        <f t="shared" si="53"/>
        <v>88.917999999999992</v>
      </c>
      <c r="AU60" s="40">
        <f t="shared" si="53"/>
        <v>95.680999999999997</v>
      </c>
      <c r="AV60" s="40">
        <f t="shared" si="53"/>
        <v>91.507000000000005</v>
      </c>
      <c r="AW60" s="40">
        <f t="shared" si="53"/>
        <v>87.83</v>
      </c>
      <c r="AX60" s="40">
        <f t="shared" ref="AX60:BA60" si="54">AX52*100/$B$41</f>
        <v>88.24</v>
      </c>
      <c r="AY60" s="40">
        <f t="shared" si="54"/>
        <v>90.408000000000001</v>
      </c>
      <c r="AZ60" s="40">
        <f t="shared" si="54"/>
        <v>91.094000000000008</v>
      </c>
      <c r="BA60" s="40">
        <f t="shared" si="54"/>
        <v>90.227000000000004</v>
      </c>
    </row>
    <row r="61" spans="1:53" ht="37.9" customHeight="1">
      <c r="A61" s="37" t="str">
        <f t="shared" si="40"/>
        <v>Pb</v>
      </c>
      <c r="B61" s="38">
        <f t="shared" si="41"/>
        <v>6.1601003976470157</v>
      </c>
      <c r="C61" s="38">
        <f t="shared" si="42"/>
        <v>94.504000000000005</v>
      </c>
      <c r="D61" s="41">
        <f t="shared" si="43"/>
        <v>112.98430119294105</v>
      </c>
      <c r="E61" s="41">
        <f t="shared" si="44"/>
        <v>106.82420079529403</v>
      </c>
      <c r="F61" s="41">
        <f t="shared" si="45"/>
        <v>82.183799204705977</v>
      </c>
      <c r="G61" s="41">
        <f t="shared" si="46"/>
        <v>76.023698807058963</v>
      </c>
      <c r="H61" s="40">
        <f>H53</f>
        <v>0.72776330429481817</v>
      </c>
      <c r="I61" s="40">
        <f t="shared" ref="I61:AW61" si="55">I53*100/$B$41</f>
        <v>102.26599999999999</v>
      </c>
      <c r="J61" s="40">
        <f t="shared" si="55"/>
        <v>97.50800000000001</v>
      </c>
      <c r="K61" s="40">
        <f t="shared" si="55"/>
        <v>99.158000000000001</v>
      </c>
      <c r="L61" s="40">
        <f t="shared" si="55"/>
        <v>102.83200000000002</v>
      </c>
      <c r="M61" s="40">
        <f t="shared" si="55"/>
        <v>99.548000000000002</v>
      </c>
      <c r="N61" s="40">
        <f t="shared" si="55"/>
        <v>97.108000000000004</v>
      </c>
      <c r="O61" s="40">
        <f t="shared" si="55"/>
        <v>97.528000000000006</v>
      </c>
      <c r="P61" s="40">
        <f t="shared" si="55"/>
        <v>95.051999999999992</v>
      </c>
      <c r="Q61" s="40">
        <f t="shared" si="55"/>
        <v>94.65</v>
      </c>
      <c r="R61" s="40">
        <f t="shared" si="55"/>
        <v>102.468</v>
      </c>
      <c r="S61" s="40">
        <f t="shared" si="55"/>
        <v>100.63300000000001</v>
      </c>
      <c r="T61" s="40">
        <f t="shared" si="55"/>
        <v>100.976</v>
      </c>
      <c r="U61" s="40">
        <f t="shared" si="55"/>
        <v>100.36199999999999</v>
      </c>
      <c r="V61" s="40">
        <f t="shared" si="55"/>
        <v>94.388000000000005</v>
      </c>
      <c r="W61" s="40">
        <f t="shared" si="55"/>
        <v>94.056999999999988</v>
      </c>
      <c r="X61" s="40">
        <f t="shared" si="55"/>
        <v>99.128000000000014</v>
      </c>
      <c r="Y61" s="40">
        <f t="shared" si="55"/>
        <v>87.058999999999997</v>
      </c>
      <c r="Z61" s="40">
        <f t="shared" si="55"/>
        <v>97.816000000000003</v>
      </c>
      <c r="AA61" s="40">
        <f t="shared" si="55"/>
        <v>90.157000000000011</v>
      </c>
      <c r="AB61" s="40">
        <f t="shared" si="55"/>
        <v>92.543000000000006</v>
      </c>
      <c r="AC61" s="40">
        <f t="shared" si="55"/>
        <v>94.85</v>
      </c>
      <c r="AD61" s="40">
        <f t="shared" si="55"/>
        <v>91.298999999999992</v>
      </c>
      <c r="AE61" s="40">
        <f t="shared" si="55"/>
        <v>97.413000000000011</v>
      </c>
      <c r="AF61" s="40">
        <f t="shared" si="55"/>
        <v>91.521000000000001</v>
      </c>
      <c r="AG61" s="40">
        <f t="shared" si="55"/>
        <v>92.715000000000003</v>
      </c>
      <c r="AH61" s="40">
        <f t="shared" si="55"/>
        <v>94.587999999999994</v>
      </c>
      <c r="AI61" s="40">
        <f t="shared" si="55"/>
        <v>90.721000000000004</v>
      </c>
      <c r="AJ61" s="40">
        <f t="shared" si="55"/>
        <v>89.061000000000007</v>
      </c>
      <c r="AK61" s="40">
        <f t="shared" si="55"/>
        <v>94.673000000000002</v>
      </c>
      <c r="AL61" s="40">
        <f t="shared" si="55"/>
        <v>90.188999999999993</v>
      </c>
      <c r="AM61" s="40">
        <f t="shared" si="55"/>
        <v>90.265999999999991</v>
      </c>
      <c r="AN61" s="40">
        <f t="shared" si="55"/>
        <v>108.18199999999999</v>
      </c>
      <c r="AO61" s="40">
        <f t="shared" si="55"/>
        <v>96.397999999999996</v>
      </c>
      <c r="AP61" s="40">
        <f t="shared" si="55"/>
        <v>102.72799999999999</v>
      </c>
      <c r="AQ61" s="40">
        <f t="shared" si="55"/>
        <v>91.613000000000014</v>
      </c>
      <c r="AR61" s="40">
        <f t="shared" si="55"/>
        <v>96.606999999999999</v>
      </c>
      <c r="AS61" s="40">
        <f t="shared" si="55"/>
        <v>95.513999999999982</v>
      </c>
      <c r="AT61" s="40">
        <f t="shared" si="55"/>
        <v>92.646999999999991</v>
      </c>
      <c r="AU61" s="40">
        <f t="shared" si="55"/>
        <v>94.054999999999993</v>
      </c>
      <c r="AV61" s="40">
        <f t="shared" si="55"/>
        <v>91.856999999999999</v>
      </c>
      <c r="AW61" s="40">
        <f t="shared" si="55"/>
        <v>91.046999999999997</v>
      </c>
      <c r="AX61" s="40">
        <f t="shared" ref="AX61:BA61" si="56">AX53*100/$B$41</f>
        <v>90.623999999999995</v>
      </c>
      <c r="AY61" s="40">
        <f t="shared" si="56"/>
        <v>87.498000000000005</v>
      </c>
      <c r="AZ61" s="40">
        <f t="shared" si="56"/>
        <v>74.86699999999999</v>
      </c>
      <c r="BA61" s="40">
        <f t="shared" si="56"/>
        <v>76.510000000000005</v>
      </c>
    </row>
    <row r="62" spans="1:53">
      <c r="A62">
        <v>5</v>
      </c>
    </row>
    <row r="63" spans="1:53">
      <c r="A63" s="44" t="str">
        <f ca="1">OFFSET(A55,A62,0,1,1)</f>
        <v>Sb</v>
      </c>
      <c r="B63" s="44">
        <f ca="1">VLOOKUP(A63,A54:G61,2,0)</f>
        <v>4.58598198366996</v>
      </c>
      <c r="C63" s="44">
        <f ca="1">VLOOKUP(B63,B55:H61,2,0)</f>
        <v>93.5165333333333</v>
      </c>
      <c r="D63" s="44">
        <f ca="1">VLOOKUP(B63,B54:I61,3,0)</f>
        <v>107.27447928434319</v>
      </c>
      <c r="E63" s="44">
        <f ca="1">VLOOKUP(D63,D55:J61,2,0)</f>
        <v>102.68849730067322</v>
      </c>
      <c r="F63" s="44">
        <f ca="1">VLOOKUP(E63,E55:K61,2,0)</f>
        <v>84.34456936599338</v>
      </c>
      <c r="G63" s="44">
        <f ca="1">VLOOKUP(F63,F55:K61,2,0)</f>
        <v>79.758587382323412</v>
      </c>
      <c r="H63" s="44">
        <f ca="1">VLOOKUP(G63,G55:L61,2,0)</f>
        <v>0</v>
      </c>
      <c r="I63" s="44">
        <f ca="1">VLOOKUP(G63,G55:L61,3,0)</f>
        <v>96.388999999999996</v>
      </c>
      <c r="J63" s="44">
        <f ca="1">VLOOKUP(I63,I55:L61,2,0)</f>
        <v>98.282000000000011</v>
      </c>
      <c r="K63" s="44">
        <f ca="1">VLOOKUP(J63,J55:M61,2,0)</f>
        <v>100.886</v>
      </c>
      <c r="L63" s="44" t="e">
        <f>VLOOKUP(#REF!,L55:N61,2,0)</f>
        <v>#REF!</v>
      </c>
      <c r="M63" s="44" t="e">
        <f>VLOOKUP(#REF!,M55:Q61,2,0)</f>
        <v>#REF!</v>
      </c>
      <c r="N63" s="44" t="e">
        <f>VLOOKUP(#REF!,N55:R61,2,0)</f>
        <v>#REF!</v>
      </c>
      <c r="O63" s="44" t="e">
        <f>VLOOKUP(N63,N55:R61,2,0)</f>
        <v>#REF!</v>
      </c>
      <c r="P63" s="44" t="e">
        <f>VLOOKUP(O63,O55:R61,2,0)</f>
        <v>#REF!</v>
      </c>
      <c r="Q63" s="44" t="e">
        <f>VLOOKUP(P63,P55:S61,2,0)</f>
        <v>#REF!</v>
      </c>
      <c r="R63" s="44" t="e">
        <f>VLOOKUP(#REF!,R55:T61,2,0)</f>
        <v>#REF!</v>
      </c>
      <c r="S63" s="44" t="e">
        <f>VLOOKUP(#REF!,S55:T61,2,0)</f>
        <v>#REF!</v>
      </c>
      <c r="T63" s="44" t="e">
        <f>VLOOKUP(S63,S55:T61,2,0)</f>
        <v>#REF!</v>
      </c>
    </row>
    <row r="64" spans="1:53" ht="37.9" customHeight="1">
      <c r="A64" s="99" t="s">
        <v>159</v>
      </c>
      <c r="B64" s="100"/>
      <c r="C64" s="100"/>
      <c r="D64" s="100"/>
      <c r="E64" s="100"/>
      <c r="F64" s="100"/>
      <c r="G64" s="100"/>
      <c r="H64" s="100"/>
      <c r="I64" s="100"/>
      <c r="J64" s="100"/>
      <c r="K64" s="100"/>
    </row>
    <row r="65" spans="1:11" ht="37.15" customHeight="1">
      <c r="A65" s="42" t="s">
        <v>160</v>
      </c>
      <c r="B65" s="43"/>
      <c r="C65" s="43"/>
      <c r="D65" s="43"/>
      <c r="E65" s="43"/>
      <c r="F65" s="43"/>
      <c r="G65" s="43"/>
      <c r="H65" s="43"/>
      <c r="I65" s="43"/>
      <c r="J65" s="43"/>
      <c r="K65" s="43"/>
    </row>
  </sheetData>
  <sheetProtection algorithmName="SHA-512" hashValue="itckT4syRavOh3lxzqWK2Wha5HFogBte79NfuoPpbw8bcSbiksX2Cj6Z/LO7+skbwh/p8zgfH2cARZmcUMSKZQ==" saltValue="Q6+1e+PsyN4NtXuUJsvyNw==" spinCount="100000" sheet="1" insertColumns="0" insertRows="0"/>
  <mergeCells count="34">
    <mergeCell ref="F54:F55"/>
    <mergeCell ref="G12:G13"/>
    <mergeCell ref="G31:G32"/>
    <mergeCell ref="G54:G55"/>
    <mergeCell ref="H12:H13"/>
    <mergeCell ref="H31:H32"/>
    <mergeCell ref="H54:H55"/>
    <mergeCell ref="A26:F26"/>
    <mergeCell ref="A35:K35"/>
    <mergeCell ref="A43:K43"/>
    <mergeCell ref="A44:F44"/>
    <mergeCell ref="A64:K64"/>
    <mergeCell ref="A31:A32"/>
    <mergeCell ref="A54:A55"/>
    <mergeCell ref="B31:B32"/>
    <mergeCell ref="B54:B55"/>
    <mergeCell ref="C31:C32"/>
    <mergeCell ref="C54:C55"/>
    <mergeCell ref="D31:D32"/>
    <mergeCell ref="D54:D55"/>
    <mergeCell ref="E31:E32"/>
    <mergeCell ref="E54:E55"/>
    <mergeCell ref="F31:F32"/>
    <mergeCell ref="A1:XFD1"/>
    <mergeCell ref="A5:K5"/>
    <mergeCell ref="A6:F6"/>
    <mergeCell ref="A17:K17"/>
    <mergeCell ref="A25:K25"/>
    <mergeCell ref="A12:A13"/>
    <mergeCell ref="B12:B13"/>
    <mergeCell ref="C12:C13"/>
    <mergeCell ref="D12:D13"/>
    <mergeCell ref="E12:E13"/>
    <mergeCell ref="F12:F13"/>
  </mergeCells>
  <conditionalFormatting sqref="A10">
    <cfRule type="cellIs" dxfId="17" priority="54" operator="between">
      <formula>$D$10</formula>
      <formula>$G$10</formula>
    </cfRule>
  </conditionalFormatting>
  <conditionalFormatting sqref="A11">
    <cfRule type="cellIs" dxfId="16" priority="53" operator="between">
      <formula>$D$11</formula>
      <formula>$G$11</formula>
    </cfRule>
  </conditionalFormatting>
  <conditionalFormatting sqref="A15">
    <cfRule type="cellIs" dxfId="15" priority="11" operator="between">
      <formula>#REF!</formula>
      <formula>#REF!</formula>
    </cfRule>
  </conditionalFormatting>
  <conditionalFormatting sqref="A30">
    <cfRule type="cellIs" dxfId="14" priority="16" operator="between">
      <formula>$D$10</formula>
      <formula>$G$10</formula>
    </cfRule>
  </conditionalFormatting>
  <conditionalFormatting sqref="A33">
    <cfRule type="cellIs" dxfId="13" priority="12" operator="between">
      <formula>$D$15</formula>
      <formula>$G$15</formula>
    </cfRule>
  </conditionalFormatting>
  <conditionalFormatting sqref="A48">
    <cfRule type="cellIs" dxfId="12" priority="7" operator="between">
      <formula>$D$10</formula>
      <formula>$G$10</formula>
    </cfRule>
  </conditionalFormatting>
  <conditionalFormatting sqref="A49">
    <cfRule type="cellIs" dxfId="11" priority="6" operator="between">
      <formula>$D$11</formula>
      <formula>$G$11</formula>
    </cfRule>
  </conditionalFormatting>
  <conditionalFormatting sqref="A53">
    <cfRule type="cellIs" dxfId="10" priority="4" operator="between">
      <formula>#REF!</formula>
      <formula>#REF!</formula>
    </cfRule>
  </conditionalFormatting>
  <conditionalFormatting sqref="A57">
    <cfRule type="cellIs" dxfId="9" priority="2" operator="between">
      <formula>#REF!</formula>
      <formula>#REF!</formula>
    </cfRule>
  </conditionalFormatting>
  <conditionalFormatting sqref="A61">
    <cfRule type="cellIs" dxfId="8" priority="9" operator="between">
      <formula>#REF!</formula>
      <formula>#REF!</formula>
    </cfRule>
  </conditionalFormatting>
  <conditionalFormatting sqref="A14:A15">
    <cfRule type="cellIs" dxfId="7" priority="41" operator="between">
      <formula>$D$15</formula>
      <formula>$G$15</formula>
    </cfRule>
  </conditionalFormatting>
  <conditionalFormatting sqref="A50:A52">
    <cfRule type="cellIs" dxfId="6" priority="5" operator="between">
      <formula>#REF!</formula>
      <formula>#REF!</formula>
    </cfRule>
  </conditionalFormatting>
  <conditionalFormatting sqref="A56:A61">
    <cfRule type="cellIs" dxfId="5" priority="3" operator="between">
      <formula>$D$15</formula>
      <formula>$G$15</formula>
    </cfRule>
  </conditionalFormatting>
  <conditionalFormatting sqref="A58:A60">
    <cfRule type="cellIs" dxfId="4" priority="1" operator="between">
      <formula>#REF!</formula>
      <formula>#REF!</formula>
    </cfRule>
  </conditionalFormatting>
  <conditionalFormatting sqref="A10:A11 A14:A15">
    <cfRule type="cellIs" dxfId="3" priority="64" operator="between">
      <formula>#REF!</formula>
      <formula>#REF!</formula>
    </cfRule>
  </conditionalFormatting>
  <conditionalFormatting sqref="A30 A33">
    <cfRule type="cellIs" dxfId="2" priority="17" operator="between">
      <formula>#REF!</formula>
      <formula>#REF!</formula>
    </cfRule>
  </conditionalFormatting>
  <conditionalFormatting sqref="A48:A53 A56:A61">
    <cfRule type="cellIs" dxfId="1" priority="8" operator="between">
      <formula>#REF!</formula>
      <formula>#REF!</formula>
    </cfRule>
  </conditionalFormatting>
  <pageMargins left="0.69930555555555596" right="0.69930555555555596" top="0.75" bottom="0.75" header="0.3" footer="0.3"/>
  <pageSetup paperSize="9" orientation="portrait" horizontalDpi="720" verticalDpi="720"/>
  <headerFooter>
    <oddFooter>&amp;LRevision: 0
Effective: 2015-01-01
Page         of   &amp;CID-Number: TC_XMN_CHM_F_Q.67E
Author: Chace Yan
Developed: 2014-11-26&amp;RTUV SUD Xia Men Branch
TUV SUD Group
Chace.Yan@tuv-sud.cn</oddFoot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Drop Down 1">
              <controlPr defaultSize="0" autoPict="0">
                <anchor moveWithCells="1">
                  <from>
                    <xdr:col>11</xdr:col>
                    <xdr:colOff>0</xdr:colOff>
                    <xdr:row>16</xdr:row>
                    <xdr:rowOff>0</xdr:rowOff>
                  </from>
                  <to>
                    <xdr:col>12</xdr:col>
                    <xdr:colOff>28575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Drop Down 2">
              <controlPr defaultSize="0" autoPict="0">
                <anchor moveWithCells="1">
                  <from>
                    <xdr:col>11</xdr:col>
                    <xdr:colOff>0</xdr:colOff>
                    <xdr:row>34</xdr:row>
                    <xdr:rowOff>0</xdr:rowOff>
                  </from>
                  <to>
                    <xdr:col>12</xdr:col>
                    <xdr:colOff>28575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Drop Down 3">
              <controlPr defaultSize="0" autoPict="0">
                <anchor moveWithCells="1">
                  <from>
                    <xdr:col>11</xdr:col>
                    <xdr:colOff>0</xdr:colOff>
                    <xdr:row>63</xdr:row>
                    <xdr:rowOff>0</xdr:rowOff>
                  </from>
                  <to>
                    <xdr:col>12</xdr:col>
                    <xdr:colOff>28575</xdr:colOff>
                    <xdr:row>63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74"/>
  <sheetViews>
    <sheetView topLeftCell="A7" zoomScale="70" zoomScaleNormal="70" workbookViewId="0">
      <selection activeCell="O223" sqref="O223"/>
    </sheetView>
  </sheetViews>
  <sheetFormatPr defaultColWidth="8.85546875" defaultRowHeight="15"/>
  <cols>
    <col min="1" max="1" width="10.140625" customWidth="1"/>
    <col min="2" max="2" width="20.140625" customWidth="1"/>
    <col min="3" max="3" width="10.7109375" customWidth="1"/>
    <col min="4" max="4" width="23.28515625" customWidth="1"/>
    <col min="5" max="5" width="9.85546875" customWidth="1"/>
    <col min="6" max="6" width="11.7109375" customWidth="1"/>
    <col min="7" max="9" width="10.7109375" customWidth="1"/>
    <col min="10" max="10" width="22.5703125" customWidth="1"/>
    <col min="11" max="11" width="10.7109375" customWidth="1"/>
    <col min="12" max="12" width="13.28515625" customWidth="1"/>
    <col min="13" max="13" width="20.7109375" customWidth="1"/>
    <col min="14" max="14" width="15.140625" customWidth="1"/>
    <col min="15" max="15" width="10.85546875" customWidth="1"/>
    <col min="16" max="16" width="10.42578125" customWidth="1"/>
    <col min="18" max="18" width="12.28515625" customWidth="1"/>
    <col min="19" max="19" width="15.5703125" customWidth="1"/>
    <col min="20" max="20" width="11.28515625" customWidth="1"/>
    <col min="21" max="21" width="24.140625" customWidth="1"/>
  </cols>
  <sheetData>
    <row r="1" spans="1:21" s="68" customFormat="1" ht="108" customHeight="1">
      <c r="A1" s="68" t="s">
        <v>162</v>
      </c>
    </row>
    <row r="2" spans="1:21" s="1" customFormat="1" ht="118.15" customHeight="1">
      <c r="A2" s="105" t="s">
        <v>163</v>
      </c>
      <c r="B2" s="105"/>
      <c r="C2" s="106" t="s">
        <v>95</v>
      </c>
      <c r="D2" s="106"/>
      <c r="E2" s="107"/>
      <c r="F2" s="107"/>
      <c r="L2" s="105" t="s">
        <v>163</v>
      </c>
      <c r="M2" s="105"/>
      <c r="N2" s="106" t="s">
        <v>96</v>
      </c>
      <c r="O2" s="106"/>
      <c r="P2" s="107"/>
      <c r="Q2" s="107"/>
    </row>
    <row r="3" spans="1:21" s="2" customFormat="1" ht="36" customHeight="1">
      <c r="A3" s="3" t="s">
        <v>164</v>
      </c>
      <c r="B3" s="4" t="s">
        <v>165</v>
      </c>
      <c r="C3" s="4" t="s">
        <v>166</v>
      </c>
      <c r="D3" s="5" t="s">
        <v>167</v>
      </c>
      <c r="E3" s="6" t="s">
        <v>168</v>
      </c>
      <c r="F3" s="7" t="s">
        <v>169</v>
      </c>
      <c r="G3" s="6" t="s">
        <v>170</v>
      </c>
      <c r="H3" s="8" t="s">
        <v>171</v>
      </c>
      <c r="I3" s="6" t="s">
        <v>172</v>
      </c>
      <c r="J3" s="24" t="s">
        <v>173</v>
      </c>
      <c r="L3" s="3" t="s">
        <v>164</v>
      </c>
      <c r="M3" s="4" t="s">
        <v>165</v>
      </c>
      <c r="N3" s="4" t="s">
        <v>166</v>
      </c>
      <c r="O3" s="5" t="s">
        <v>167</v>
      </c>
      <c r="P3" s="6" t="s">
        <v>168</v>
      </c>
      <c r="Q3" s="7" t="s">
        <v>169</v>
      </c>
      <c r="R3" s="6" t="s">
        <v>170</v>
      </c>
      <c r="S3" s="8" t="s">
        <v>171</v>
      </c>
      <c r="T3" s="6" t="s">
        <v>172</v>
      </c>
      <c r="U3" s="24" t="s">
        <v>173</v>
      </c>
    </row>
    <row r="4" spans="1:21" s="2" customFormat="1" ht="15.95" customHeight="1">
      <c r="A4" s="9">
        <v>1</v>
      </c>
      <c r="B4" s="10">
        <v>1.0952999999999999</v>
      </c>
      <c r="C4" s="11">
        <f>SMALL(B$4:B$58,A4)</f>
        <v>0.64800000000000002</v>
      </c>
      <c r="D4" s="12">
        <f>(C4-$B$59)/$B$60</f>
        <v>-2.2552360044441579</v>
      </c>
      <c r="E4" s="13">
        <f t="shared" ref="E4" si="0">(2*A4-1)</f>
        <v>1</v>
      </c>
      <c r="F4" s="14">
        <f>NORMSDIST(D4)</f>
        <v>1.2059259553557324E-2</v>
      </c>
      <c r="G4" s="15">
        <f>LN(F4)</f>
        <v>-4.4179224864537572</v>
      </c>
      <c r="H4" s="16">
        <f>LARGE(F$4:F$58,A4)</f>
        <v>0.99882796920197259</v>
      </c>
      <c r="I4" s="15">
        <f>LN(1-H4)</f>
        <v>-6.7490173099921957</v>
      </c>
      <c r="J4" s="25">
        <f>E4*(G4+I4)</f>
        <v>-11.166939796445952</v>
      </c>
      <c r="L4" s="9">
        <v>1</v>
      </c>
      <c r="M4" s="10">
        <v>0.95699999999999996</v>
      </c>
      <c r="N4" s="11">
        <f>SMALL(M$4:M$58,L4)</f>
        <v>0.73329999999999995</v>
      </c>
      <c r="O4" s="12">
        <f>(N4-$M$59)/$M$60</f>
        <v>-1.8194655410232601</v>
      </c>
      <c r="P4" s="13">
        <f t="shared" ref="P4" si="1">(2*L4-1)</f>
        <v>1</v>
      </c>
      <c r="Q4" s="14">
        <f>NORMSDIST(O4)</f>
        <v>3.44202176990627E-2</v>
      </c>
      <c r="R4" s="15">
        <f>LN(Q4)</f>
        <v>-3.3691111634348201</v>
      </c>
      <c r="S4" s="16">
        <f>LARGE(Q$3:Q$58,L4)</f>
        <v>0.99906004488882638</v>
      </c>
      <c r="T4" s="15">
        <f>LN(1-S4)</f>
        <v>-6.9696784379111056</v>
      </c>
      <c r="U4" s="25">
        <f>P4*(R4+T4)</f>
        <v>-10.338789601345926</v>
      </c>
    </row>
    <row r="5" spans="1:21" s="2" customFormat="1" ht="15.95" customHeight="1">
      <c r="A5" s="17">
        <v>2</v>
      </c>
      <c r="B5" s="10">
        <v>1.0271999999999999</v>
      </c>
      <c r="C5" s="11">
        <f t="shared" ref="C5:C58" si="2">SMALL(B$4:B$58,A5)</f>
        <v>0.73070000000000002</v>
      </c>
      <c r="D5" s="12">
        <f t="shared" ref="D5:D58" si="3">(C5-$B$59)/$B$60</f>
        <v>-1.6249012967413325</v>
      </c>
      <c r="E5" s="13">
        <f t="shared" ref="E5:E58" si="4">(2*A5-1)</f>
        <v>3</v>
      </c>
      <c r="F5" s="14">
        <f t="shared" ref="F5:F58" si="5">NORMSDIST(D5)</f>
        <v>5.2091795932804018E-2</v>
      </c>
      <c r="G5" s="15">
        <f t="shared" ref="G5:G58" si="6">LN(F5)</f>
        <v>-2.9547478103226545</v>
      </c>
      <c r="H5" s="16">
        <f t="shared" ref="H5:H58" si="7">LARGE(F$4:F$58,A5)</f>
        <v>0.99494056705798495</v>
      </c>
      <c r="I5" s="15">
        <f t="shared" ref="I5:I58" si="8">LN(1-H5)</f>
        <v>-5.2865008687581598</v>
      </c>
      <c r="J5" s="25">
        <f t="shared" ref="J5:J58" si="9">E5*(G5+I5)</f>
        <v>-24.723746037242446</v>
      </c>
      <c r="L5" s="17">
        <v>2</v>
      </c>
      <c r="M5" s="10">
        <v>1.1714</v>
      </c>
      <c r="N5" s="11">
        <f t="shared" ref="N5:N58" si="10">SMALL(M$4:M$58,L5)</f>
        <v>0.75890000000000002</v>
      </c>
      <c r="O5" s="12">
        <f t="shared" ref="O5:O58" si="11">(N5-$M$59)/$M$60</f>
        <v>-1.6136615048272451</v>
      </c>
      <c r="P5" s="13">
        <f t="shared" ref="P5:P58" si="12">(2*L5-1)</f>
        <v>3</v>
      </c>
      <c r="Q5" s="14">
        <f t="shared" ref="Q5:Q58" si="13">NORMSDIST(O5)</f>
        <v>5.330043405747751E-2</v>
      </c>
      <c r="R5" s="15">
        <f t="shared" ref="R5:R58" si="14">LN(Q5)</f>
        <v>-2.9318108041760023</v>
      </c>
      <c r="S5" s="16">
        <f t="shared" ref="S5:S58" si="15">LARGE(Q$3:Q$58,L5)</f>
        <v>0.996584858325269</v>
      </c>
      <c r="T5" s="15">
        <f t="shared" ref="T5:T58" si="16">LN(1-S5)</f>
        <v>-5.6795363008078974</v>
      </c>
      <c r="U5" s="25">
        <f t="shared" ref="U5:U58" si="17">P5*(R5+T5)</f>
        <v>-25.834041314951698</v>
      </c>
    </row>
    <row r="6" spans="1:21" s="2" customFormat="1" ht="15.95" customHeight="1">
      <c r="A6" s="17">
        <v>3</v>
      </c>
      <c r="B6" s="10">
        <v>1.0813999999999999</v>
      </c>
      <c r="C6" s="11">
        <f t="shared" si="2"/>
        <v>0.73609999999999998</v>
      </c>
      <c r="D6" s="12">
        <f t="shared" si="3"/>
        <v>-1.5837428031307494</v>
      </c>
      <c r="E6" s="13">
        <f t="shared" si="4"/>
        <v>5</v>
      </c>
      <c r="F6" s="14">
        <f t="shared" si="5"/>
        <v>5.6626130013609048E-2</v>
      </c>
      <c r="G6" s="15">
        <f t="shared" si="6"/>
        <v>-2.8712847392878329</v>
      </c>
      <c r="H6" s="16">
        <f t="shared" si="7"/>
        <v>0.94661690419340028</v>
      </c>
      <c r="I6" s="15">
        <f t="shared" si="8"/>
        <v>-2.9302611410598698</v>
      </c>
      <c r="J6" s="25">
        <f t="shared" si="9"/>
        <v>-29.007729401738516</v>
      </c>
      <c r="L6" s="17">
        <v>3</v>
      </c>
      <c r="M6" s="10">
        <v>1.0476000000000001</v>
      </c>
      <c r="N6" s="11">
        <f t="shared" si="10"/>
        <v>0.76419999999999999</v>
      </c>
      <c r="O6" s="12">
        <f t="shared" si="11"/>
        <v>-1.5710536379585394</v>
      </c>
      <c r="P6" s="13">
        <f t="shared" si="12"/>
        <v>5</v>
      </c>
      <c r="Q6" s="14">
        <f t="shared" si="13"/>
        <v>5.8085095146108073E-2</v>
      </c>
      <c r="R6" s="15">
        <f t="shared" si="14"/>
        <v>-2.8458461859684911</v>
      </c>
      <c r="S6" s="16">
        <f t="shared" si="15"/>
        <v>0.97531598047563028</v>
      </c>
      <c r="T6" s="15">
        <f t="shared" si="16"/>
        <v>-3.7015992275509459</v>
      </c>
      <c r="U6" s="25">
        <f t="shared" si="17"/>
        <v>-32.737227067597189</v>
      </c>
    </row>
    <row r="7" spans="1:21" s="2" customFormat="1" ht="15.95" customHeight="1">
      <c r="A7" s="17">
        <v>4</v>
      </c>
      <c r="B7" s="10">
        <v>1.3431</v>
      </c>
      <c r="C7" s="11">
        <f t="shared" si="2"/>
        <v>0.75980000000000003</v>
      </c>
      <c r="D7" s="12">
        <f t="shared" si="3"/>
        <v>-1.4031027478398546</v>
      </c>
      <c r="E7" s="13">
        <f t="shared" si="4"/>
        <v>7</v>
      </c>
      <c r="F7" s="14">
        <f t="shared" si="5"/>
        <v>8.0293100949824586E-2</v>
      </c>
      <c r="G7" s="15">
        <f t="shared" si="6"/>
        <v>-2.5220715776628158</v>
      </c>
      <c r="H7" s="16">
        <f t="shared" si="7"/>
        <v>0.93515675306020085</v>
      </c>
      <c r="I7" s="15">
        <f t="shared" si="8"/>
        <v>-2.7357825071839912</v>
      </c>
      <c r="J7" s="25">
        <f t="shared" si="9"/>
        <v>-36.80497859392765</v>
      </c>
      <c r="L7" s="17">
        <v>4</v>
      </c>
      <c r="M7" s="10">
        <v>1.0317000000000001</v>
      </c>
      <c r="N7" s="11">
        <f t="shared" si="10"/>
        <v>0.76549999999999996</v>
      </c>
      <c r="O7" s="12">
        <f t="shared" si="11"/>
        <v>-1.5606026517454608</v>
      </c>
      <c r="P7" s="13">
        <f t="shared" si="12"/>
        <v>7</v>
      </c>
      <c r="Q7" s="14">
        <f t="shared" si="13"/>
        <v>5.9308766360993512E-2</v>
      </c>
      <c r="R7" s="15">
        <f t="shared" si="14"/>
        <v>-2.8249981531961859</v>
      </c>
      <c r="S7" s="16">
        <f t="shared" si="15"/>
        <v>0.95567073525554602</v>
      </c>
      <c r="T7" s="15">
        <f t="shared" si="16"/>
        <v>-3.1161102163213523</v>
      </c>
      <c r="U7" s="25">
        <f t="shared" si="17"/>
        <v>-41.587758586622769</v>
      </c>
    </row>
    <row r="8" spans="1:21" s="2" customFormat="1" ht="15.95" customHeight="1">
      <c r="A8" s="17">
        <v>5</v>
      </c>
      <c r="B8" s="10">
        <v>0.91410000000000002</v>
      </c>
      <c r="C8" s="11">
        <f t="shared" si="2"/>
        <v>0.7964</v>
      </c>
      <c r="D8" s="12">
        <f t="shared" si="3"/>
        <v>-1.1241396244792332</v>
      </c>
      <c r="E8" s="13">
        <f t="shared" si="4"/>
        <v>9</v>
      </c>
      <c r="F8" s="14">
        <f t="shared" si="5"/>
        <v>0.13047689884519753</v>
      </c>
      <c r="G8" s="15">
        <f t="shared" si="6"/>
        <v>-2.0365590882326532</v>
      </c>
      <c r="H8" s="16">
        <f t="shared" si="7"/>
        <v>0.92644154126600475</v>
      </c>
      <c r="I8" s="15">
        <f t="shared" si="8"/>
        <v>-2.6096748319669474</v>
      </c>
      <c r="J8" s="25">
        <f t="shared" si="9"/>
        <v>-41.816105281796403</v>
      </c>
      <c r="L8" s="17">
        <v>5</v>
      </c>
      <c r="M8" s="10">
        <v>0.98939999999999995</v>
      </c>
      <c r="N8" s="11">
        <f t="shared" si="10"/>
        <v>0.81420000000000003</v>
      </c>
      <c r="O8" s="12">
        <f t="shared" si="11"/>
        <v>-1.1690926297631985</v>
      </c>
      <c r="P8" s="13">
        <f t="shared" si="12"/>
        <v>9</v>
      </c>
      <c r="Q8" s="14">
        <f t="shared" si="13"/>
        <v>0.12118315652318992</v>
      </c>
      <c r="R8" s="15">
        <f t="shared" si="14"/>
        <v>-2.1104521875854481</v>
      </c>
      <c r="S8" s="16">
        <f t="shared" si="15"/>
        <v>0.91548395620815037</v>
      </c>
      <c r="T8" s="15">
        <f t="shared" si="16"/>
        <v>-2.4708138952823675</v>
      </c>
      <c r="U8" s="25">
        <f t="shared" si="17"/>
        <v>-41.231394745810334</v>
      </c>
    </row>
    <row r="9" spans="1:21" s="2" customFormat="1" ht="15.95" customHeight="1">
      <c r="A9" s="17">
        <v>6</v>
      </c>
      <c r="B9" s="10">
        <v>0.9264</v>
      </c>
      <c r="C9" s="11">
        <f t="shared" si="2"/>
        <v>0.80379999999999996</v>
      </c>
      <c r="D9" s="12">
        <f t="shared" si="3"/>
        <v>-1.0677372443462116</v>
      </c>
      <c r="E9" s="13">
        <f t="shared" si="4"/>
        <v>11</v>
      </c>
      <c r="F9" s="14">
        <f t="shared" si="5"/>
        <v>0.14281952655120647</v>
      </c>
      <c r="G9" s="15">
        <f t="shared" si="6"/>
        <v>-1.9461734978701233</v>
      </c>
      <c r="H9" s="16">
        <f t="shared" si="7"/>
        <v>0.89794214519354609</v>
      </c>
      <c r="I9" s="15">
        <f t="shared" si="8"/>
        <v>-2.2822154225124027</v>
      </c>
      <c r="J9" s="25">
        <f t="shared" si="9"/>
        <v>-46.512278124207789</v>
      </c>
      <c r="L9" s="17">
        <v>6</v>
      </c>
      <c r="M9" s="10">
        <v>1.2040999999999999</v>
      </c>
      <c r="N9" s="11">
        <f t="shared" si="10"/>
        <v>0.8165</v>
      </c>
      <c r="O9" s="12">
        <f t="shared" si="11"/>
        <v>-1.1506024233862131</v>
      </c>
      <c r="P9" s="13">
        <f t="shared" si="12"/>
        <v>11</v>
      </c>
      <c r="Q9" s="14">
        <f t="shared" si="13"/>
        <v>0.1249479177842383</v>
      </c>
      <c r="R9" s="15">
        <f t="shared" si="14"/>
        <v>-2.0798582862318784</v>
      </c>
      <c r="S9" s="16">
        <f t="shared" si="15"/>
        <v>0.88003143905301406</v>
      </c>
      <c r="T9" s="15">
        <f t="shared" si="16"/>
        <v>-2.1205255626344695</v>
      </c>
      <c r="U9" s="25">
        <f t="shared" si="17"/>
        <v>-46.204222337529828</v>
      </c>
    </row>
    <row r="10" spans="1:21" s="2" customFormat="1" ht="15.95" customHeight="1">
      <c r="A10" s="17">
        <v>7</v>
      </c>
      <c r="B10" s="10">
        <v>0.8528</v>
      </c>
      <c r="C10" s="11">
        <f t="shared" si="2"/>
        <v>0.82410000000000005</v>
      </c>
      <c r="D10" s="12">
        <f t="shared" si="3"/>
        <v>-0.91301179614346184</v>
      </c>
      <c r="E10" s="13">
        <f t="shared" si="4"/>
        <v>13</v>
      </c>
      <c r="F10" s="14">
        <f t="shared" si="5"/>
        <v>0.1806181687789849</v>
      </c>
      <c r="G10" s="15">
        <f t="shared" si="6"/>
        <v>-1.7113700407393653</v>
      </c>
      <c r="H10" s="16">
        <f t="shared" si="7"/>
        <v>0.89041802224488065</v>
      </c>
      <c r="I10" s="15">
        <f t="shared" si="8"/>
        <v>-2.2110823545302738</v>
      </c>
      <c r="J10" s="25">
        <f t="shared" si="9"/>
        <v>-50.991881138505306</v>
      </c>
      <c r="L10" s="17">
        <v>7</v>
      </c>
      <c r="M10" s="10">
        <v>1.0024999999999999</v>
      </c>
      <c r="N10" s="11">
        <f t="shared" si="10"/>
        <v>0.82040000000000002</v>
      </c>
      <c r="O10" s="12">
        <f t="shared" si="11"/>
        <v>-1.1192494647469764</v>
      </c>
      <c r="P10" s="13">
        <f t="shared" si="12"/>
        <v>13</v>
      </c>
      <c r="Q10" s="14">
        <f t="shared" si="13"/>
        <v>0.13151686416514544</v>
      </c>
      <c r="R10" s="15">
        <f t="shared" si="14"/>
        <v>-2.0286201909850874</v>
      </c>
      <c r="S10" s="16">
        <f t="shared" si="15"/>
        <v>0.87662135313810996</v>
      </c>
      <c r="T10" s="15">
        <f t="shared" si="16"/>
        <v>-2.0924972225010992</v>
      </c>
      <c r="U10" s="25">
        <f t="shared" si="17"/>
        <v>-53.574526375320424</v>
      </c>
    </row>
    <row r="11" spans="1:21" s="2" customFormat="1" ht="15.95" customHeight="1">
      <c r="A11" s="17">
        <v>8</v>
      </c>
      <c r="B11" s="10">
        <v>1.2813000000000001</v>
      </c>
      <c r="C11" s="11">
        <f t="shared" si="2"/>
        <v>0.8276</v>
      </c>
      <c r="D11" s="12">
        <f t="shared" si="3"/>
        <v>-0.88633499472919519</v>
      </c>
      <c r="E11" s="13">
        <f t="shared" si="4"/>
        <v>15</v>
      </c>
      <c r="F11" s="14">
        <f t="shared" si="5"/>
        <v>0.18771851845327742</v>
      </c>
      <c r="G11" s="15">
        <f t="shared" si="6"/>
        <v>-1.6728116804092603</v>
      </c>
      <c r="H11" s="16">
        <f t="shared" si="7"/>
        <v>0.87576205384136696</v>
      </c>
      <c r="I11" s="15">
        <f t="shared" si="8"/>
        <v>-2.085556631519228</v>
      </c>
      <c r="J11" s="25">
        <f t="shared" si="9"/>
        <v>-56.375524678927327</v>
      </c>
      <c r="L11" s="17">
        <v>8</v>
      </c>
      <c r="M11" s="10">
        <v>1.0996999999999999</v>
      </c>
      <c r="N11" s="11">
        <f t="shared" si="10"/>
        <v>0.84379999999999999</v>
      </c>
      <c r="O11" s="12">
        <f t="shared" si="11"/>
        <v>-0.93113171291155716</v>
      </c>
      <c r="P11" s="13">
        <f t="shared" si="12"/>
        <v>15</v>
      </c>
      <c r="Q11" s="14">
        <f t="shared" si="13"/>
        <v>0.17589271797527414</v>
      </c>
      <c r="R11" s="15">
        <f t="shared" si="14"/>
        <v>-1.737881026758028</v>
      </c>
      <c r="S11" s="16">
        <f t="shared" si="15"/>
        <v>0.86993940328332198</v>
      </c>
      <c r="T11" s="15">
        <f t="shared" si="16"/>
        <v>-2.039754808540907</v>
      </c>
      <c r="U11" s="25">
        <f t="shared" si="17"/>
        <v>-56.664537529484022</v>
      </c>
    </row>
    <row r="12" spans="1:21" s="2" customFormat="1" ht="15.95" customHeight="1">
      <c r="A12" s="17">
        <v>9</v>
      </c>
      <c r="B12" s="10">
        <v>0.95850000000000002</v>
      </c>
      <c r="C12" s="11">
        <f t="shared" si="2"/>
        <v>0.82979999999999998</v>
      </c>
      <c r="D12" s="12">
        <f t="shared" si="3"/>
        <v>-0.86956671955451315</v>
      </c>
      <c r="E12" s="13">
        <f t="shared" si="4"/>
        <v>17</v>
      </c>
      <c r="F12" s="14">
        <f t="shared" si="5"/>
        <v>0.19226861588559813</v>
      </c>
      <c r="G12" s="15">
        <f t="shared" si="6"/>
        <v>-1.6488618436296592</v>
      </c>
      <c r="H12" s="16">
        <f t="shared" si="7"/>
        <v>0.8527070038053437</v>
      </c>
      <c r="I12" s="15">
        <f t="shared" si="8"/>
        <v>-1.9153315045417745</v>
      </c>
      <c r="J12" s="25">
        <f t="shared" si="9"/>
        <v>-60.591286918914371</v>
      </c>
      <c r="L12" s="17">
        <v>9</v>
      </c>
      <c r="M12" s="10">
        <v>0.99750000000000005</v>
      </c>
      <c r="N12" s="11">
        <f t="shared" si="10"/>
        <v>0.84709999999999996</v>
      </c>
      <c r="O12" s="12">
        <f t="shared" si="11"/>
        <v>-0.90460228637066498</v>
      </c>
      <c r="P12" s="13">
        <f t="shared" si="12"/>
        <v>17</v>
      </c>
      <c r="Q12" s="14">
        <f t="shared" si="13"/>
        <v>0.18283806182232237</v>
      </c>
      <c r="R12" s="15">
        <f t="shared" si="14"/>
        <v>-1.6991544259777405</v>
      </c>
      <c r="S12" s="16">
        <f t="shared" si="15"/>
        <v>0.80109416339798745</v>
      </c>
      <c r="T12" s="15">
        <f t="shared" si="16"/>
        <v>-1.6149237491484627</v>
      </c>
      <c r="U12" s="25">
        <f t="shared" si="17"/>
        <v>-56.339328977145456</v>
      </c>
    </row>
    <row r="13" spans="1:21" s="2" customFormat="1" ht="15.95" customHeight="1">
      <c r="A13" s="17">
        <v>10</v>
      </c>
      <c r="B13" s="10">
        <v>0.82410000000000005</v>
      </c>
      <c r="C13" s="11">
        <f t="shared" si="2"/>
        <v>0.83840000000000003</v>
      </c>
      <c r="D13" s="12">
        <f t="shared" si="3"/>
        <v>-0.80401800750802788</v>
      </c>
      <c r="E13" s="13">
        <f t="shared" si="4"/>
        <v>19</v>
      </c>
      <c r="F13" s="14">
        <f t="shared" si="5"/>
        <v>0.21069328762766384</v>
      </c>
      <c r="G13" s="15">
        <f t="shared" si="6"/>
        <v>-1.5573518161656248</v>
      </c>
      <c r="H13" s="16">
        <f t="shared" si="7"/>
        <v>0.84393594362211255</v>
      </c>
      <c r="I13" s="15">
        <f t="shared" si="8"/>
        <v>-1.8574887382060503</v>
      </c>
      <c r="J13" s="25">
        <f t="shared" si="9"/>
        <v>-64.881970533061832</v>
      </c>
      <c r="L13" s="17">
        <v>10</v>
      </c>
      <c r="M13" s="10">
        <v>0.84709999999999996</v>
      </c>
      <c r="N13" s="11">
        <f t="shared" si="10"/>
        <v>0.85209999999999997</v>
      </c>
      <c r="O13" s="12">
        <f t="shared" si="11"/>
        <v>-0.86440618555113091</v>
      </c>
      <c r="P13" s="13">
        <f t="shared" si="12"/>
        <v>19</v>
      </c>
      <c r="Q13" s="14">
        <f t="shared" si="13"/>
        <v>0.1936823980508954</v>
      </c>
      <c r="R13" s="15">
        <f t="shared" si="14"/>
        <v>-1.6415355849187849</v>
      </c>
      <c r="S13" s="16">
        <f t="shared" si="15"/>
        <v>0.76029796229770175</v>
      </c>
      <c r="T13" s="15">
        <f t="shared" si="16"/>
        <v>-1.4283586365253738</v>
      </c>
      <c r="U13" s="25">
        <f t="shared" si="17"/>
        <v>-58.327990207439015</v>
      </c>
    </row>
    <row r="14" spans="1:21" s="2" customFormat="1" ht="15.95" customHeight="1">
      <c r="A14" s="17">
        <v>11</v>
      </c>
      <c r="B14" s="10">
        <v>0.97089999999999999</v>
      </c>
      <c r="C14" s="11">
        <f t="shared" si="2"/>
        <v>0.85089999999999999</v>
      </c>
      <c r="D14" s="12">
        <f t="shared" si="3"/>
        <v>-0.70874371674278858</v>
      </c>
      <c r="E14" s="13">
        <f t="shared" si="4"/>
        <v>21</v>
      </c>
      <c r="F14" s="14">
        <f t="shared" si="5"/>
        <v>0.23924176530360894</v>
      </c>
      <c r="G14" s="15">
        <f t="shared" si="6"/>
        <v>-1.4302806680351068</v>
      </c>
      <c r="H14" s="16">
        <f t="shared" si="7"/>
        <v>0.80062230170497639</v>
      </c>
      <c r="I14" s="15">
        <f t="shared" si="8"/>
        <v>-1.6125542717664652</v>
      </c>
      <c r="J14" s="25">
        <f t="shared" si="9"/>
        <v>-63.899533735833003</v>
      </c>
      <c r="L14" s="17">
        <v>11</v>
      </c>
      <c r="M14" s="10">
        <v>1.0011000000000001</v>
      </c>
      <c r="N14" s="11">
        <f t="shared" si="10"/>
        <v>0.85640000000000005</v>
      </c>
      <c r="O14" s="12">
        <f t="shared" si="11"/>
        <v>-0.82983753884633094</v>
      </c>
      <c r="P14" s="13">
        <f t="shared" si="12"/>
        <v>21</v>
      </c>
      <c r="Q14" s="14">
        <f t="shared" si="13"/>
        <v>0.20331532179614895</v>
      </c>
      <c r="R14" s="15">
        <f t="shared" si="14"/>
        <v>-1.5929971957368625</v>
      </c>
      <c r="S14" s="16">
        <f t="shared" si="15"/>
        <v>0.75375674496513634</v>
      </c>
      <c r="T14" s="15">
        <f t="shared" si="16"/>
        <v>-1.4014353900264374</v>
      </c>
      <c r="U14" s="25">
        <f t="shared" si="17"/>
        <v>-62.883084301029299</v>
      </c>
    </row>
    <row r="15" spans="1:21" s="2" customFormat="1" ht="15.95" customHeight="1">
      <c r="A15" s="17">
        <v>12</v>
      </c>
      <c r="B15" s="10">
        <v>0.83840000000000003</v>
      </c>
      <c r="C15" s="11">
        <f t="shared" si="2"/>
        <v>0.8528</v>
      </c>
      <c r="D15" s="12">
        <f t="shared" si="3"/>
        <v>-0.69426202454647201</v>
      </c>
      <c r="E15" s="13">
        <f t="shared" si="4"/>
        <v>23</v>
      </c>
      <c r="F15" s="14">
        <f t="shared" si="5"/>
        <v>0.24375895085558119</v>
      </c>
      <c r="G15" s="15">
        <f t="shared" si="6"/>
        <v>-1.4115754483196021</v>
      </c>
      <c r="H15" s="16">
        <f t="shared" si="7"/>
        <v>0.76901734164525837</v>
      </c>
      <c r="I15" s="15">
        <f t="shared" si="8"/>
        <v>-1.465412643335787</v>
      </c>
      <c r="J15" s="25">
        <f t="shared" si="9"/>
        <v>-66.17072610807395</v>
      </c>
      <c r="L15" s="17">
        <v>12</v>
      </c>
      <c r="M15" s="10">
        <v>1.0136000000000001</v>
      </c>
      <c r="N15" s="11">
        <f t="shared" si="10"/>
        <v>0.87229999999999996</v>
      </c>
      <c r="O15" s="12">
        <f t="shared" si="11"/>
        <v>-0.7020139382402133</v>
      </c>
      <c r="P15" s="13">
        <f t="shared" si="12"/>
        <v>23</v>
      </c>
      <c r="Q15" s="14">
        <f t="shared" si="13"/>
        <v>0.24133523557235276</v>
      </c>
      <c r="R15" s="15">
        <f t="shared" si="14"/>
        <v>-1.4215682930897131</v>
      </c>
      <c r="S15" s="16">
        <f t="shared" si="15"/>
        <v>0.73908784826764418</v>
      </c>
      <c r="T15" s="15">
        <f t="shared" si="16"/>
        <v>-1.3435715117172855</v>
      </c>
      <c r="U15" s="25">
        <f t="shared" si="17"/>
        <v>-63.598215510560962</v>
      </c>
    </row>
    <row r="16" spans="1:21" s="2" customFormat="1" ht="15.95" customHeight="1">
      <c r="A16" s="17">
        <v>13</v>
      </c>
      <c r="B16" s="10">
        <v>0.8276</v>
      </c>
      <c r="C16" s="11">
        <f t="shared" si="2"/>
        <v>0.85470000000000002</v>
      </c>
      <c r="D16" s="12">
        <f t="shared" si="3"/>
        <v>-0.67978033235015556</v>
      </c>
      <c r="E16" s="13">
        <f t="shared" si="4"/>
        <v>25</v>
      </c>
      <c r="F16" s="14">
        <f t="shared" si="5"/>
        <v>0.24832178086738793</v>
      </c>
      <c r="G16" s="15">
        <f t="shared" si="6"/>
        <v>-1.3930298703498714</v>
      </c>
      <c r="H16" s="16">
        <f t="shared" si="7"/>
        <v>0.74370879613142571</v>
      </c>
      <c r="I16" s="15">
        <f t="shared" si="8"/>
        <v>-1.3614409658710633</v>
      </c>
      <c r="J16" s="25">
        <f t="shared" si="9"/>
        <v>-68.861770905523372</v>
      </c>
      <c r="L16" s="17">
        <v>13</v>
      </c>
      <c r="M16" s="10">
        <v>0.92579999999999996</v>
      </c>
      <c r="N16" s="11">
        <f t="shared" si="10"/>
        <v>0.87239999999999995</v>
      </c>
      <c r="O16" s="12">
        <f t="shared" si="11"/>
        <v>-0.70121001622382273</v>
      </c>
      <c r="P16" s="13">
        <f t="shared" si="12"/>
        <v>25</v>
      </c>
      <c r="Q16" s="14">
        <f t="shared" si="13"/>
        <v>0.24158597995885495</v>
      </c>
      <c r="R16" s="15">
        <f t="shared" si="14"/>
        <v>-1.4205298445769079</v>
      </c>
      <c r="S16" s="16">
        <f t="shared" si="15"/>
        <v>0.71885308275872106</v>
      </c>
      <c r="T16" s="15">
        <f t="shared" si="16"/>
        <v>-1.2688779091225397</v>
      </c>
      <c r="U16" s="25">
        <f t="shared" si="17"/>
        <v>-67.235193842486197</v>
      </c>
    </row>
    <row r="17" spans="1:21" s="2" customFormat="1" ht="15.95" customHeight="1">
      <c r="A17" s="17">
        <v>14</v>
      </c>
      <c r="B17" s="10">
        <v>0.90139999999999998</v>
      </c>
      <c r="C17" s="11">
        <f t="shared" si="2"/>
        <v>0.86450000000000005</v>
      </c>
      <c r="D17" s="12">
        <f t="shared" si="3"/>
        <v>-0.60508528839020748</v>
      </c>
      <c r="E17" s="13">
        <f t="shared" si="4"/>
        <v>27</v>
      </c>
      <c r="F17" s="14">
        <f t="shared" si="5"/>
        <v>0.27256116437746147</v>
      </c>
      <c r="G17" s="15">
        <f t="shared" si="6"/>
        <v>-1.299892233634363</v>
      </c>
      <c r="H17" s="16">
        <f t="shared" si="7"/>
        <v>0.73728738393522264</v>
      </c>
      <c r="I17" s="15">
        <f t="shared" si="8"/>
        <v>-1.3366945588348138</v>
      </c>
      <c r="J17" s="25">
        <f t="shared" si="9"/>
        <v>-71.187843396667773</v>
      </c>
      <c r="L17" s="17">
        <v>14</v>
      </c>
      <c r="M17" s="10">
        <v>0.97170000000000001</v>
      </c>
      <c r="N17" s="11">
        <f t="shared" si="10"/>
        <v>0.87370000000000003</v>
      </c>
      <c r="O17" s="12">
        <f t="shared" si="11"/>
        <v>-0.69075903001074324</v>
      </c>
      <c r="P17" s="13">
        <f t="shared" si="12"/>
        <v>27</v>
      </c>
      <c r="Q17" s="14">
        <f t="shared" si="13"/>
        <v>0.24485849311988389</v>
      </c>
      <c r="R17" s="15">
        <f t="shared" si="14"/>
        <v>-1.4070748144029888</v>
      </c>
      <c r="S17" s="16">
        <f t="shared" si="15"/>
        <v>0.66782959003011866</v>
      </c>
      <c r="T17" s="15">
        <f t="shared" si="16"/>
        <v>-1.1021071587085187</v>
      </c>
      <c r="U17" s="25">
        <f t="shared" si="17"/>
        <v>-67.747913274010713</v>
      </c>
    </row>
    <row r="18" spans="1:21" s="2" customFormat="1" ht="15.95" customHeight="1">
      <c r="A18" s="17">
        <v>15</v>
      </c>
      <c r="B18" s="10">
        <v>0.73609999999999998</v>
      </c>
      <c r="C18" s="11">
        <f t="shared" si="2"/>
        <v>0.86519999999999997</v>
      </c>
      <c r="D18" s="12">
        <f t="shared" si="3"/>
        <v>-0.59974992810735461</v>
      </c>
      <c r="E18" s="13">
        <f t="shared" si="4"/>
        <v>29</v>
      </c>
      <c r="F18" s="14">
        <f t="shared" si="5"/>
        <v>0.27433645410819407</v>
      </c>
      <c r="G18" s="15">
        <f t="shared" si="6"/>
        <v>-1.2933999911878422</v>
      </c>
      <c r="H18" s="16">
        <f t="shared" si="7"/>
        <v>0.73002917991330896</v>
      </c>
      <c r="I18" s="15">
        <f t="shared" si="8"/>
        <v>-1.3094413995771472</v>
      </c>
      <c r="J18" s="25">
        <f t="shared" si="9"/>
        <v>-75.482400332184696</v>
      </c>
      <c r="L18" s="17">
        <v>15</v>
      </c>
      <c r="M18" s="10">
        <v>0.81420000000000003</v>
      </c>
      <c r="N18" s="11">
        <f t="shared" si="10"/>
        <v>0.88560000000000005</v>
      </c>
      <c r="O18" s="12">
        <f t="shared" si="11"/>
        <v>-0.59509231006025209</v>
      </c>
      <c r="P18" s="13">
        <f t="shared" si="12"/>
        <v>29</v>
      </c>
      <c r="Q18" s="14">
        <f t="shared" si="13"/>
        <v>0.27589088432359055</v>
      </c>
      <c r="R18" s="15">
        <f t="shared" si="14"/>
        <v>-1.2877498380887362</v>
      </c>
      <c r="S18" s="16">
        <f t="shared" si="15"/>
        <v>0.63483723162775019</v>
      </c>
      <c r="T18" s="15">
        <f t="shared" si="16"/>
        <v>-1.0074120840557796</v>
      </c>
      <c r="U18" s="25">
        <f t="shared" si="17"/>
        <v>-66.559695742190954</v>
      </c>
    </row>
    <row r="19" spans="1:21" s="2" customFormat="1" ht="15.95" customHeight="1">
      <c r="A19" s="17">
        <v>16</v>
      </c>
      <c r="B19" s="10">
        <v>1.1555</v>
      </c>
      <c r="C19" s="11">
        <f t="shared" si="2"/>
        <v>0.86599999999999999</v>
      </c>
      <c r="D19" s="12">
        <f t="shared" si="3"/>
        <v>-0.59365237349837907</v>
      </c>
      <c r="E19" s="13">
        <f t="shared" si="4"/>
        <v>31</v>
      </c>
      <c r="F19" s="14">
        <f t="shared" si="5"/>
        <v>0.27637232186586991</v>
      </c>
      <c r="G19" s="15">
        <f t="shared" si="6"/>
        <v>-1.2860063300699487</v>
      </c>
      <c r="H19" s="16">
        <f t="shared" si="7"/>
        <v>0.67740781562080221</v>
      </c>
      <c r="I19" s="15">
        <f t="shared" si="8"/>
        <v>-1.1313663405553749</v>
      </c>
      <c r="J19" s="25">
        <f t="shared" si="9"/>
        <v>-74.938552789385028</v>
      </c>
      <c r="L19" s="17">
        <v>16</v>
      </c>
      <c r="M19" s="10">
        <v>1.3463000000000001</v>
      </c>
      <c r="N19" s="11">
        <f t="shared" si="10"/>
        <v>0.90280000000000005</v>
      </c>
      <c r="O19" s="12">
        <f t="shared" si="11"/>
        <v>-0.45681772324105496</v>
      </c>
      <c r="P19" s="13">
        <f t="shared" si="12"/>
        <v>31</v>
      </c>
      <c r="Q19" s="14">
        <f t="shared" si="13"/>
        <v>0.32390103288219646</v>
      </c>
      <c r="R19" s="15">
        <f t="shared" si="14"/>
        <v>-1.1273172639176983</v>
      </c>
      <c r="S19" s="16">
        <f t="shared" si="15"/>
        <v>0.63059801474693677</v>
      </c>
      <c r="T19" s="15">
        <f t="shared" si="16"/>
        <v>-0.99586983696759679</v>
      </c>
      <c r="U19" s="25">
        <f t="shared" si="17"/>
        <v>-65.818800127444149</v>
      </c>
    </row>
    <row r="20" spans="1:21" s="2" customFormat="1" ht="15.95" customHeight="1">
      <c r="A20" s="17">
        <v>17</v>
      </c>
      <c r="B20" s="10">
        <v>1.0043</v>
      </c>
      <c r="C20" s="11">
        <f t="shared" si="2"/>
        <v>0.87470000000000003</v>
      </c>
      <c r="D20" s="12">
        <f t="shared" si="3"/>
        <v>-0.52734146712577201</v>
      </c>
      <c r="E20" s="13">
        <f t="shared" si="4"/>
        <v>33</v>
      </c>
      <c r="F20" s="14">
        <f t="shared" si="5"/>
        <v>0.29897824144368434</v>
      </c>
      <c r="G20" s="15">
        <f t="shared" si="6"/>
        <v>-1.2073844793307518</v>
      </c>
      <c r="H20" s="16">
        <f t="shared" si="7"/>
        <v>0.59992211896313741</v>
      </c>
      <c r="I20" s="15">
        <f t="shared" si="8"/>
        <v>-0.9160960482340883</v>
      </c>
      <c r="J20" s="25">
        <f t="shared" si="9"/>
        <v>-70.074857409639719</v>
      </c>
      <c r="L20" s="17">
        <v>17</v>
      </c>
      <c r="M20" s="10">
        <v>1.1036999999999999</v>
      </c>
      <c r="N20" s="11">
        <f t="shared" si="10"/>
        <v>0.90400000000000003</v>
      </c>
      <c r="O20" s="12">
        <f t="shared" si="11"/>
        <v>-0.44717065904436698</v>
      </c>
      <c r="P20" s="13">
        <f t="shared" si="12"/>
        <v>33</v>
      </c>
      <c r="Q20" s="14">
        <f t="shared" si="13"/>
        <v>0.3273759222697889</v>
      </c>
      <c r="R20" s="15">
        <f t="shared" si="14"/>
        <v>-1.1166461589920165</v>
      </c>
      <c r="S20" s="16">
        <f t="shared" si="15"/>
        <v>0.6196251425066206</v>
      </c>
      <c r="T20" s="15">
        <f t="shared" si="16"/>
        <v>-0.96659804541277661</v>
      </c>
      <c r="U20" s="25">
        <f t="shared" si="17"/>
        <v>-68.747058745358174</v>
      </c>
    </row>
    <row r="21" spans="1:21" s="2" customFormat="1" ht="15.95" customHeight="1">
      <c r="A21" s="17">
        <v>18</v>
      </c>
      <c r="B21" s="10">
        <v>0.9022</v>
      </c>
      <c r="C21" s="11">
        <f t="shared" si="2"/>
        <v>0.88229999999999997</v>
      </c>
      <c r="D21" s="12">
        <f t="shared" si="3"/>
        <v>-0.46941469834050681</v>
      </c>
      <c r="E21" s="13">
        <f t="shared" si="4"/>
        <v>35</v>
      </c>
      <c r="F21" s="14">
        <f t="shared" si="5"/>
        <v>0.31938662210764435</v>
      </c>
      <c r="G21" s="15">
        <f t="shared" si="6"/>
        <v>-1.1413529285253523</v>
      </c>
      <c r="H21" s="16">
        <f t="shared" si="7"/>
        <v>0.58215667165182783</v>
      </c>
      <c r="I21" s="15">
        <f t="shared" si="8"/>
        <v>-0.87264872928134796</v>
      </c>
      <c r="J21" s="25">
        <f t="shared" si="9"/>
        <v>-70.490058023234511</v>
      </c>
      <c r="L21" s="17">
        <v>18</v>
      </c>
      <c r="M21" s="10">
        <v>0.99560000000000004</v>
      </c>
      <c r="N21" s="11">
        <f t="shared" si="10"/>
        <v>0.90410000000000001</v>
      </c>
      <c r="O21" s="12">
        <f t="shared" si="11"/>
        <v>-0.44636673702797636</v>
      </c>
      <c r="P21" s="13">
        <f t="shared" si="12"/>
        <v>35</v>
      </c>
      <c r="Q21" s="14">
        <f t="shared" si="13"/>
        <v>0.32766617806318649</v>
      </c>
      <c r="R21" s="15">
        <f t="shared" si="14"/>
        <v>-1.1157599386643553</v>
      </c>
      <c r="S21" s="16">
        <f t="shared" si="15"/>
        <v>0.61379421610761919</v>
      </c>
      <c r="T21" s="15">
        <f t="shared" si="16"/>
        <v>-0.95138493268251778</v>
      </c>
      <c r="U21" s="25">
        <f t="shared" si="17"/>
        <v>-72.350070497140564</v>
      </c>
    </row>
    <row r="22" spans="1:21" s="2" customFormat="1" ht="15.95" customHeight="1">
      <c r="A22" s="17">
        <v>19</v>
      </c>
      <c r="B22" s="10">
        <v>1.1105</v>
      </c>
      <c r="C22" s="11">
        <f t="shared" si="2"/>
        <v>0.89690000000000003</v>
      </c>
      <c r="D22" s="12">
        <f t="shared" si="3"/>
        <v>-0.35813432672670648</v>
      </c>
      <c r="E22" s="13">
        <f t="shared" si="4"/>
        <v>37</v>
      </c>
      <c r="F22" s="14">
        <f t="shared" si="5"/>
        <v>0.36012139571980684</v>
      </c>
      <c r="G22" s="15">
        <f t="shared" si="6"/>
        <v>-1.0213140940418106</v>
      </c>
      <c r="H22" s="16">
        <f t="shared" si="7"/>
        <v>0.58156137631735227</v>
      </c>
      <c r="I22" s="15">
        <f t="shared" si="8"/>
        <v>-0.87122505767495417</v>
      </c>
      <c r="J22" s="25">
        <f t="shared" si="9"/>
        <v>-70.02394861352029</v>
      </c>
      <c r="L22" s="17">
        <v>19</v>
      </c>
      <c r="M22" s="10">
        <v>0.87229999999999996</v>
      </c>
      <c r="N22" s="11">
        <f t="shared" si="10"/>
        <v>0.90449999999999997</v>
      </c>
      <c r="O22" s="12">
        <f t="shared" si="11"/>
        <v>-0.44315104896241403</v>
      </c>
      <c r="P22" s="13">
        <f t="shared" si="12"/>
        <v>37</v>
      </c>
      <c r="Q22" s="14">
        <f t="shared" si="13"/>
        <v>0.32882824148496936</v>
      </c>
      <c r="R22" s="15">
        <f t="shared" si="14"/>
        <v>-1.1122197268944809</v>
      </c>
      <c r="S22" s="16">
        <f t="shared" si="15"/>
        <v>0.59708538826740398</v>
      </c>
      <c r="T22" s="15">
        <f t="shared" si="16"/>
        <v>-0.9090306210423561</v>
      </c>
      <c r="U22" s="25">
        <f t="shared" si="17"/>
        <v>-74.786262873662963</v>
      </c>
    </row>
    <row r="23" spans="1:21" s="2" customFormat="1" ht="15.95" customHeight="1">
      <c r="A23" s="17">
        <v>20</v>
      </c>
      <c r="B23" s="10">
        <v>0.95530000000000004</v>
      </c>
      <c r="C23" s="11">
        <f t="shared" si="2"/>
        <v>0.89770000000000005</v>
      </c>
      <c r="D23" s="12">
        <f t="shared" si="3"/>
        <v>-0.35203677211773093</v>
      </c>
      <c r="E23" s="13">
        <f t="shared" si="4"/>
        <v>39</v>
      </c>
      <c r="F23" s="14">
        <f t="shared" si="5"/>
        <v>0.36240534262766155</v>
      </c>
      <c r="G23" s="15">
        <f t="shared" si="6"/>
        <v>-1.0149919625719206</v>
      </c>
      <c r="H23" s="16">
        <f t="shared" si="7"/>
        <v>0.56632188550707896</v>
      </c>
      <c r="I23" s="15">
        <f t="shared" si="8"/>
        <v>-0.83545269173153414</v>
      </c>
      <c r="J23" s="25">
        <f t="shared" si="9"/>
        <v>-72.167341517834728</v>
      </c>
      <c r="L23" s="17">
        <v>20</v>
      </c>
      <c r="M23" s="10">
        <v>0.92420000000000002</v>
      </c>
      <c r="N23" s="11">
        <f t="shared" si="10"/>
        <v>0.90969999999999995</v>
      </c>
      <c r="O23" s="12">
        <f t="shared" si="11"/>
        <v>-0.40134710411009872</v>
      </c>
      <c r="P23" s="13">
        <f t="shared" si="12"/>
        <v>39</v>
      </c>
      <c r="Q23" s="14">
        <f t="shared" si="13"/>
        <v>0.34408229395521628</v>
      </c>
      <c r="R23" s="15">
        <f t="shared" si="14"/>
        <v>-1.0668744236048615</v>
      </c>
      <c r="S23" s="16">
        <f t="shared" si="15"/>
        <v>0.59459404420626538</v>
      </c>
      <c r="T23" s="15">
        <f t="shared" si="16"/>
        <v>-0.90286635391839054</v>
      </c>
      <c r="U23" s="25">
        <f t="shared" si="17"/>
        <v>-76.819890323406824</v>
      </c>
    </row>
    <row r="24" spans="1:21" s="2" customFormat="1" ht="15.95" customHeight="1">
      <c r="A24" s="17">
        <v>21</v>
      </c>
      <c r="B24">
        <v>0.97709999999999997</v>
      </c>
      <c r="C24" s="11">
        <f t="shared" si="2"/>
        <v>0.9012</v>
      </c>
      <c r="D24" s="12">
        <f t="shared" si="3"/>
        <v>-0.32535997070346429</v>
      </c>
      <c r="E24" s="13">
        <f t="shared" si="4"/>
        <v>41</v>
      </c>
      <c r="F24" s="14">
        <f t="shared" si="5"/>
        <v>0.37245432376446541</v>
      </c>
      <c r="G24" s="15">
        <f t="shared" si="6"/>
        <v>-0.98764086944759943</v>
      </c>
      <c r="H24" s="16">
        <f t="shared" si="7"/>
        <v>0.5539974960052414</v>
      </c>
      <c r="I24" s="15">
        <f t="shared" si="8"/>
        <v>-0.80743071263980959</v>
      </c>
      <c r="J24" s="25">
        <f t="shared" si="9"/>
        <v>-73.597934865583767</v>
      </c>
      <c r="L24" s="17">
        <v>21</v>
      </c>
      <c r="M24">
        <v>0.85640000000000005</v>
      </c>
      <c r="N24" s="11">
        <f t="shared" si="10"/>
        <v>0.91169999999999995</v>
      </c>
      <c r="O24" s="12">
        <f t="shared" si="11"/>
        <v>-0.38526866378228508</v>
      </c>
      <c r="P24" s="13">
        <f t="shared" si="12"/>
        <v>41</v>
      </c>
      <c r="Q24" s="14">
        <f t="shared" si="13"/>
        <v>0.35001918783232111</v>
      </c>
      <c r="R24" s="15">
        <f t="shared" si="14"/>
        <v>-1.0497673036233091</v>
      </c>
      <c r="S24" s="16">
        <f t="shared" si="15"/>
        <v>0.53867037332652057</v>
      </c>
      <c r="T24" s="15">
        <f t="shared" si="16"/>
        <v>-0.77364246617222332</v>
      </c>
      <c r="U24" s="25">
        <f t="shared" si="17"/>
        <v>-74.759800561616828</v>
      </c>
    </row>
    <row r="25" spans="1:21" s="2" customFormat="1" ht="15.95" customHeight="1">
      <c r="A25" s="17">
        <v>22</v>
      </c>
      <c r="B25">
        <v>0.73070000000000002</v>
      </c>
      <c r="C25" s="11">
        <f t="shared" si="2"/>
        <v>0.90139999999999998</v>
      </c>
      <c r="D25" s="12">
        <f t="shared" si="3"/>
        <v>-0.32383558205122059</v>
      </c>
      <c r="E25" s="13">
        <f t="shared" si="4"/>
        <v>43</v>
      </c>
      <c r="F25" s="14">
        <f t="shared" si="5"/>
        <v>0.37303125797887354</v>
      </c>
      <c r="G25" s="15">
        <f t="shared" si="6"/>
        <v>-0.9860930612975356</v>
      </c>
      <c r="H25" s="16">
        <f t="shared" si="7"/>
        <v>0.54434145097645403</v>
      </c>
      <c r="I25" s="15">
        <f t="shared" si="8"/>
        <v>-0.78601154595649969</v>
      </c>
      <c r="J25" s="25">
        <f t="shared" si="9"/>
        <v>-76.200498111923508</v>
      </c>
      <c r="L25" s="17">
        <v>22</v>
      </c>
      <c r="M25">
        <v>0.9698</v>
      </c>
      <c r="N25" s="11">
        <f t="shared" si="10"/>
        <v>0.92049999999999998</v>
      </c>
      <c r="O25" s="12">
        <f t="shared" si="11"/>
        <v>-0.31452352633990494</v>
      </c>
      <c r="P25" s="13">
        <f t="shared" si="12"/>
        <v>43</v>
      </c>
      <c r="Q25" s="14">
        <f t="shared" si="13"/>
        <v>0.37656172549002004</v>
      </c>
      <c r="R25" s="15">
        <f t="shared" si="14"/>
        <v>-0.97667329965516603</v>
      </c>
      <c r="S25" s="16">
        <f t="shared" si="15"/>
        <v>0.53771263037297246</v>
      </c>
      <c r="T25" s="15">
        <f t="shared" si="16"/>
        <v>-0.77156856909007954</v>
      </c>
      <c r="U25" s="25">
        <f t="shared" si="17"/>
        <v>-75.174400356045567</v>
      </c>
    </row>
    <row r="26" spans="1:21" s="2" customFormat="1" ht="15.95" customHeight="1">
      <c r="A26" s="17">
        <v>23</v>
      </c>
      <c r="B26">
        <v>1.0546</v>
      </c>
      <c r="C26" s="11">
        <f t="shared" si="2"/>
        <v>0.9022</v>
      </c>
      <c r="D26" s="12">
        <f t="shared" si="3"/>
        <v>-0.31773802744224511</v>
      </c>
      <c r="E26" s="13">
        <f t="shared" si="4"/>
        <v>45</v>
      </c>
      <c r="F26" s="14">
        <f t="shared" si="5"/>
        <v>0.37534183155951206</v>
      </c>
      <c r="G26" s="15">
        <f t="shared" si="6"/>
        <v>-0.97991811739651002</v>
      </c>
      <c r="H26" s="16">
        <f t="shared" si="7"/>
        <v>0.53465914076523524</v>
      </c>
      <c r="I26" s="15">
        <f t="shared" si="8"/>
        <v>-0.76498511131810087</v>
      </c>
      <c r="J26" s="25">
        <f t="shared" si="9"/>
        <v>-78.520645292157496</v>
      </c>
      <c r="L26" s="17">
        <v>23</v>
      </c>
      <c r="M26">
        <v>0.90449999999999997</v>
      </c>
      <c r="N26" s="11">
        <f t="shared" si="10"/>
        <v>0.92320000000000002</v>
      </c>
      <c r="O26" s="12">
        <f t="shared" si="11"/>
        <v>-0.29281763189735627</v>
      </c>
      <c r="P26" s="13">
        <f t="shared" si="12"/>
        <v>45</v>
      </c>
      <c r="Q26" s="14">
        <f t="shared" si="13"/>
        <v>0.38483077518723852</v>
      </c>
      <c r="R26" s="15">
        <f t="shared" si="14"/>
        <v>-0.95495158629077004</v>
      </c>
      <c r="S26" s="16">
        <f t="shared" si="15"/>
        <v>0.53260110908850911</v>
      </c>
      <c r="T26" s="15">
        <f t="shared" si="16"/>
        <v>-0.76057222976960237</v>
      </c>
      <c r="U26" s="25">
        <f t="shared" si="17"/>
        <v>-77.19857172271675</v>
      </c>
    </row>
    <row r="27" spans="1:21" s="2" customFormat="1" ht="15.95" customHeight="1">
      <c r="A27" s="17">
        <v>24</v>
      </c>
      <c r="B27">
        <v>0.89770000000000005</v>
      </c>
      <c r="C27" s="11">
        <f t="shared" si="2"/>
        <v>0.90480000000000005</v>
      </c>
      <c r="D27" s="12">
        <f t="shared" si="3"/>
        <v>-0.2979209749630749</v>
      </c>
      <c r="E27" s="13">
        <f t="shared" si="4"/>
        <v>47</v>
      </c>
      <c r="F27" s="14">
        <f t="shared" si="5"/>
        <v>0.38288173938157277</v>
      </c>
      <c r="G27" s="15">
        <f t="shared" si="6"/>
        <v>-0.96002911194278562</v>
      </c>
      <c r="H27" s="16">
        <f t="shared" si="7"/>
        <v>0.45815385928795538</v>
      </c>
      <c r="I27" s="15">
        <f t="shared" si="8"/>
        <v>-0.61277319106713157</v>
      </c>
      <c r="J27" s="25">
        <f t="shared" si="9"/>
        <v>-73.921708241466106</v>
      </c>
      <c r="L27" s="17">
        <v>24</v>
      </c>
      <c r="M27">
        <v>0.95050000000000001</v>
      </c>
      <c r="N27" s="11">
        <f t="shared" si="10"/>
        <v>0.92420000000000002</v>
      </c>
      <c r="O27" s="12">
        <f t="shared" si="11"/>
        <v>-0.28477841173344942</v>
      </c>
      <c r="P27" s="13">
        <f t="shared" si="12"/>
        <v>47</v>
      </c>
      <c r="Q27" s="14">
        <f t="shared" si="13"/>
        <v>0.38790695631397143</v>
      </c>
      <c r="R27" s="15">
        <f t="shared" si="14"/>
        <v>-0.94698977143078256</v>
      </c>
      <c r="S27" s="16">
        <f t="shared" si="15"/>
        <v>0.52748420618251546</v>
      </c>
      <c r="T27" s="15">
        <f t="shared" si="16"/>
        <v>-0.74968410653822781</v>
      </c>
      <c r="U27" s="25">
        <f t="shared" si="17"/>
        <v>-79.743672264543491</v>
      </c>
    </row>
    <row r="28" spans="1:21" s="2" customFormat="1" ht="15.95" customHeight="1">
      <c r="A28" s="17">
        <v>25</v>
      </c>
      <c r="B28">
        <v>0.96579999999999999</v>
      </c>
      <c r="C28" s="11">
        <f t="shared" si="2"/>
        <v>0.90490000000000004</v>
      </c>
      <c r="D28" s="12">
        <f t="shared" si="3"/>
        <v>-0.29715878063695306</v>
      </c>
      <c r="E28" s="13">
        <f t="shared" si="4"/>
        <v>49</v>
      </c>
      <c r="F28" s="14">
        <f t="shared" si="5"/>
        <v>0.38317264474410839</v>
      </c>
      <c r="G28" s="15">
        <f t="shared" si="6"/>
        <v>-0.95926962180070885</v>
      </c>
      <c r="H28" s="16">
        <f t="shared" si="7"/>
        <v>0.44698320397568952</v>
      </c>
      <c r="I28" s="15">
        <f t="shared" si="8"/>
        <v>-0.59236690536351566</v>
      </c>
      <c r="J28" s="25">
        <f t="shared" si="9"/>
        <v>-76.030189831046997</v>
      </c>
      <c r="L28" s="17">
        <v>25</v>
      </c>
      <c r="M28">
        <v>1.0392999999999999</v>
      </c>
      <c r="N28" s="11">
        <f t="shared" si="10"/>
        <v>0.92579999999999996</v>
      </c>
      <c r="O28" s="12">
        <f t="shared" si="11"/>
        <v>-0.27191565947119906</v>
      </c>
      <c r="P28" s="13">
        <f t="shared" si="12"/>
        <v>49</v>
      </c>
      <c r="Q28" s="14">
        <f t="shared" si="13"/>
        <v>0.39284343511749231</v>
      </c>
      <c r="R28" s="15">
        <f t="shared" si="14"/>
        <v>-0.93434413041378972</v>
      </c>
      <c r="S28" s="16">
        <f t="shared" si="15"/>
        <v>0.50056563058869008</v>
      </c>
      <c r="T28" s="15">
        <f t="shared" si="16"/>
        <v>-0.6942790820962389</v>
      </c>
      <c r="U28" s="25">
        <f t="shared" si="17"/>
        <v>-79.802537412991398</v>
      </c>
    </row>
    <row r="29" spans="1:21" s="2" customFormat="1" ht="15.95" customHeight="1">
      <c r="A29" s="17">
        <v>26</v>
      </c>
      <c r="B29">
        <v>0.93010000000000004</v>
      </c>
      <c r="C29" s="11">
        <f t="shared" si="2"/>
        <v>0.91059999999999997</v>
      </c>
      <c r="D29" s="12">
        <f t="shared" si="3"/>
        <v>-0.25371370404800436</v>
      </c>
      <c r="E29" s="13">
        <f t="shared" si="4"/>
        <v>51</v>
      </c>
      <c r="F29" s="14">
        <f t="shared" si="5"/>
        <v>0.39985837305503347</v>
      </c>
      <c r="G29" s="15">
        <f t="shared" si="6"/>
        <v>-0.91664486193321959</v>
      </c>
      <c r="H29" s="16">
        <f t="shared" si="7"/>
        <v>0.43105718143176036</v>
      </c>
      <c r="I29" s="15">
        <f t="shared" si="8"/>
        <v>-0.5639753445133906</v>
      </c>
      <c r="J29" s="25">
        <f t="shared" si="9"/>
        <v>-75.511630528777118</v>
      </c>
      <c r="L29" s="17">
        <v>26</v>
      </c>
      <c r="M29">
        <v>0.85209999999999997</v>
      </c>
      <c r="N29" s="11">
        <f t="shared" si="10"/>
        <v>0.93410000000000004</v>
      </c>
      <c r="O29" s="12">
        <f t="shared" si="11"/>
        <v>-0.20519013211077186</v>
      </c>
      <c r="P29" s="13">
        <f t="shared" si="12"/>
        <v>51</v>
      </c>
      <c r="Q29" s="14">
        <f t="shared" si="13"/>
        <v>0.41871178942872311</v>
      </c>
      <c r="R29" s="15">
        <f t="shared" si="14"/>
        <v>-0.87057244913175291</v>
      </c>
      <c r="S29" s="16">
        <f t="shared" si="15"/>
        <v>0.49992419381368663</v>
      </c>
      <c r="T29" s="15">
        <f t="shared" si="16"/>
        <v>-0.69299557967931291</v>
      </c>
      <c r="U29" s="25">
        <f t="shared" si="17"/>
        <v>-79.741969469364363</v>
      </c>
    </row>
    <row r="30" spans="1:21" s="2" customFormat="1" ht="15.95" customHeight="1">
      <c r="A30" s="17">
        <v>27</v>
      </c>
      <c r="B30">
        <v>0.91690000000000005</v>
      </c>
      <c r="C30" s="11">
        <f t="shared" si="2"/>
        <v>0.91320000000000001</v>
      </c>
      <c r="D30" s="12">
        <f t="shared" si="3"/>
        <v>-0.23389665156883416</v>
      </c>
      <c r="E30" s="13">
        <f t="shared" si="4"/>
        <v>53</v>
      </c>
      <c r="F30" s="14">
        <f t="shared" si="5"/>
        <v>0.40753260639088895</v>
      </c>
      <c r="G30" s="15">
        <f t="shared" si="6"/>
        <v>-0.8976343338191406</v>
      </c>
      <c r="H30" s="16">
        <f t="shared" si="7"/>
        <v>0.41851440197598255</v>
      </c>
      <c r="I30" s="15">
        <f t="shared" si="8"/>
        <v>-0.54216907427076433</v>
      </c>
      <c r="J30" s="25">
        <f t="shared" si="9"/>
        <v>-76.309580628764962</v>
      </c>
      <c r="L30" s="17">
        <v>27</v>
      </c>
      <c r="M30">
        <v>0.95960000000000001</v>
      </c>
      <c r="N30" s="11">
        <f t="shared" si="10"/>
        <v>0.95050000000000001</v>
      </c>
      <c r="O30" s="12">
        <f t="shared" si="11"/>
        <v>-7.3346921422700412E-2</v>
      </c>
      <c r="P30" s="13">
        <f t="shared" si="12"/>
        <v>53</v>
      </c>
      <c r="Q30" s="14">
        <f t="shared" si="13"/>
        <v>0.47076502716348401</v>
      </c>
      <c r="R30" s="15">
        <f t="shared" si="14"/>
        <v>-0.75339619020506121</v>
      </c>
      <c r="S30" s="16">
        <f t="shared" si="15"/>
        <v>0.49158613712202409</v>
      </c>
      <c r="T30" s="15">
        <f t="shared" si="16"/>
        <v>-0.67645947237931781</v>
      </c>
      <c r="U30" s="25">
        <f t="shared" si="17"/>
        <v>-75.782350116972083</v>
      </c>
    </row>
    <row r="31" spans="1:21" s="2" customFormat="1" ht="15.95" customHeight="1">
      <c r="A31" s="17">
        <v>28</v>
      </c>
      <c r="B31">
        <v>1.0243</v>
      </c>
      <c r="C31" s="11">
        <f t="shared" si="2"/>
        <v>0.91410000000000002</v>
      </c>
      <c r="D31" s="12">
        <f t="shared" si="3"/>
        <v>-0.2270369026337368</v>
      </c>
      <c r="E31" s="13">
        <f t="shared" si="4"/>
        <v>55</v>
      </c>
      <c r="F31" s="14">
        <f t="shared" si="5"/>
        <v>0.41019752358438616</v>
      </c>
      <c r="G31" s="15">
        <f t="shared" si="6"/>
        <v>-0.89111647045523923</v>
      </c>
      <c r="H31" s="16">
        <f t="shared" si="7"/>
        <v>0.41019752358438616</v>
      </c>
      <c r="I31" s="15">
        <f t="shared" si="8"/>
        <v>-0.52796758387187526</v>
      </c>
      <c r="J31" s="25">
        <f t="shared" si="9"/>
        <v>-78.049622987991299</v>
      </c>
      <c r="L31" s="17">
        <v>28</v>
      </c>
      <c r="M31">
        <v>0.87370000000000003</v>
      </c>
      <c r="N31" s="11">
        <f t="shared" si="10"/>
        <v>0.95420000000000005</v>
      </c>
      <c r="O31" s="12">
        <f t="shared" si="11"/>
        <v>-4.3601806816244912E-2</v>
      </c>
      <c r="P31" s="13">
        <f t="shared" si="12"/>
        <v>55</v>
      </c>
      <c r="Q31" s="14">
        <f t="shared" si="13"/>
        <v>0.48261090571900495</v>
      </c>
      <c r="R31" s="15">
        <f t="shared" si="14"/>
        <v>-0.72854452820358873</v>
      </c>
      <c r="S31" s="16">
        <f t="shared" si="15"/>
        <v>0.48261090571900495</v>
      </c>
      <c r="T31" s="15">
        <f t="shared" si="16"/>
        <v>-0.65896008737852962</v>
      </c>
      <c r="U31" s="25">
        <f t="shared" si="17"/>
        <v>-76.312753857016517</v>
      </c>
    </row>
    <row r="32" spans="1:21" s="2" customFormat="1" ht="15.95" customHeight="1">
      <c r="A32" s="17">
        <v>29</v>
      </c>
      <c r="B32">
        <v>0.9617</v>
      </c>
      <c r="C32" s="11">
        <f t="shared" si="2"/>
        <v>0.91690000000000005</v>
      </c>
      <c r="D32" s="12">
        <f t="shared" si="3"/>
        <v>-0.20569546150232296</v>
      </c>
      <c r="E32" s="13">
        <f t="shared" si="4"/>
        <v>57</v>
      </c>
      <c r="F32" s="14">
        <f t="shared" si="5"/>
        <v>0.41851440197598255</v>
      </c>
      <c r="G32" s="15">
        <f t="shared" si="6"/>
        <v>-0.87104397632099817</v>
      </c>
      <c r="H32" s="16">
        <f t="shared" si="7"/>
        <v>0.40753260639088895</v>
      </c>
      <c r="I32" s="15">
        <f t="shared" si="8"/>
        <v>-0.52345943937051731</v>
      </c>
      <c r="J32" s="25">
        <f t="shared" si="9"/>
        <v>-79.486694694416386</v>
      </c>
      <c r="L32" s="17">
        <v>29</v>
      </c>
      <c r="M32">
        <v>1.0648</v>
      </c>
      <c r="N32" s="11">
        <f t="shared" si="10"/>
        <v>0.95699999999999996</v>
      </c>
      <c r="O32" s="12">
        <f t="shared" si="11"/>
        <v>-2.109199035730654E-2</v>
      </c>
      <c r="P32" s="13">
        <f t="shared" si="12"/>
        <v>57</v>
      </c>
      <c r="Q32" s="14">
        <f t="shared" si="13"/>
        <v>0.49158613712202409</v>
      </c>
      <c r="R32" s="15">
        <f t="shared" si="14"/>
        <v>-0.71011810119555174</v>
      </c>
      <c r="S32" s="16">
        <f t="shared" si="15"/>
        <v>0.47076502716348401</v>
      </c>
      <c r="T32" s="15">
        <f t="shared" si="16"/>
        <v>-0.63632276268813281</v>
      </c>
      <c r="U32" s="25">
        <f t="shared" si="17"/>
        <v>-76.747129241370018</v>
      </c>
    </row>
    <row r="33" spans="1:21" s="2" customFormat="1" ht="15.95" customHeight="1">
      <c r="A33" s="17">
        <v>30</v>
      </c>
      <c r="B33">
        <v>0.87470000000000003</v>
      </c>
      <c r="C33" s="11">
        <f t="shared" si="2"/>
        <v>0.92110000000000003</v>
      </c>
      <c r="D33" s="12">
        <f t="shared" si="3"/>
        <v>-0.17368329980520258</v>
      </c>
      <c r="E33" s="13">
        <f t="shared" si="4"/>
        <v>59</v>
      </c>
      <c r="F33" s="14">
        <f t="shared" si="5"/>
        <v>0.43105718143176036</v>
      </c>
      <c r="G33" s="15">
        <f t="shared" si="6"/>
        <v>-0.84151452614307221</v>
      </c>
      <c r="H33" s="16">
        <f t="shared" si="7"/>
        <v>0.39985837305503347</v>
      </c>
      <c r="I33" s="15">
        <f t="shared" si="8"/>
        <v>-0.51058960671192932</v>
      </c>
      <c r="J33" s="25">
        <f t="shared" si="9"/>
        <v>-79.774143838445084</v>
      </c>
      <c r="L33" s="17">
        <v>30</v>
      </c>
      <c r="M33">
        <v>0.99019999999999997</v>
      </c>
      <c r="N33" s="11">
        <f t="shared" si="10"/>
        <v>0.95960000000000001</v>
      </c>
      <c r="O33" s="12">
        <f t="shared" si="11"/>
        <v>-1.9001793114845764E-4</v>
      </c>
      <c r="P33" s="13">
        <f t="shared" si="12"/>
        <v>59</v>
      </c>
      <c r="Q33" s="14">
        <f t="shared" si="13"/>
        <v>0.49992419381368663</v>
      </c>
      <c r="R33" s="15">
        <f t="shared" si="14"/>
        <v>-0.69329880442688963</v>
      </c>
      <c r="S33" s="16">
        <f t="shared" si="15"/>
        <v>0.41871178942872311</v>
      </c>
      <c r="T33" s="15">
        <f t="shared" si="16"/>
        <v>-0.54250858562400861</v>
      </c>
      <c r="U33" s="25">
        <f t="shared" si="17"/>
        <v>-72.912636013002995</v>
      </c>
    </row>
    <row r="34" spans="1:21" s="2" customFormat="1" ht="15.95" customHeight="1">
      <c r="A34" s="17">
        <v>31</v>
      </c>
      <c r="B34">
        <v>0.90490000000000004</v>
      </c>
      <c r="C34" s="11">
        <f t="shared" si="2"/>
        <v>0.9264</v>
      </c>
      <c r="D34" s="12">
        <f t="shared" si="3"/>
        <v>-0.13328700052074119</v>
      </c>
      <c r="E34" s="13">
        <f t="shared" si="4"/>
        <v>61</v>
      </c>
      <c r="F34" s="14">
        <f t="shared" si="5"/>
        <v>0.44698320397568952</v>
      </c>
      <c r="G34" s="15">
        <f t="shared" si="6"/>
        <v>-0.8052342600729836</v>
      </c>
      <c r="H34" s="16">
        <f t="shared" si="7"/>
        <v>0.38317264474410839</v>
      </c>
      <c r="I34" s="15">
        <f t="shared" si="8"/>
        <v>-0.48316610743129418</v>
      </c>
      <c r="J34" s="25">
        <f t="shared" si="9"/>
        <v>-78.592422417760957</v>
      </c>
      <c r="L34" s="17">
        <v>31</v>
      </c>
      <c r="M34">
        <v>0.90280000000000005</v>
      </c>
      <c r="N34" s="11">
        <f t="shared" si="10"/>
        <v>0.95979999999999999</v>
      </c>
      <c r="O34" s="12">
        <f t="shared" si="11"/>
        <v>1.4178261016327273E-3</v>
      </c>
      <c r="P34" s="13">
        <f t="shared" si="12"/>
        <v>61</v>
      </c>
      <c r="Q34" s="14">
        <f t="shared" si="13"/>
        <v>0.50056563058869008</v>
      </c>
      <c r="R34" s="15">
        <f t="shared" si="14"/>
        <v>-0.69201655877632207</v>
      </c>
      <c r="S34" s="16">
        <f t="shared" si="15"/>
        <v>0.39284343511749231</v>
      </c>
      <c r="T34" s="15">
        <f t="shared" si="16"/>
        <v>-0.49896858892031265</v>
      </c>
      <c r="U34" s="25">
        <f t="shared" si="17"/>
        <v>-72.650094009494708</v>
      </c>
    </row>
    <row r="35" spans="1:21" s="2" customFormat="1" ht="15.95" customHeight="1">
      <c r="A35" s="17">
        <v>32</v>
      </c>
      <c r="B35">
        <v>0.91320000000000001</v>
      </c>
      <c r="C35" s="11">
        <f t="shared" si="2"/>
        <v>0.93010000000000004</v>
      </c>
      <c r="D35" s="12">
        <f t="shared" si="3"/>
        <v>-0.10508581045422999</v>
      </c>
      <c r="E35" s="13">
        <f t="shared" si="4"/>
        <v>63</v>
      </c>
      <c r="F35" s="14">
        <f t="shared" si="5"/>
        <v>0.45815385928795538</v>
      </c>
      <c r="G35" s="15">
        <f t="shared" si="6"/>
        <v>-0.78055021397230984</v>
      </c>
      <c r="H35" s="16">
        <f t="shared" si="7"/>
        <v>0.38288173938157277</v>
      </c>
      <c r="I35" s="15">
        <f t="shared" si="8"/>
        <v>-0.48269460307294543</v>
      </c>
      <c r="J35" s="25">
        <f t="shared" si="9"/>
        <v>-79.584423473851075</v>
      </c>
      <c r="L35" s="17">
        <v>32</v>
      </c>
      <c r="M35">
        <v>0.76419999999999999</v>
      </c>
      <c r="N35" s="11">
        <f t="shared" si="10"/>
        <v>0.96819999999999995</v>
      </c>
      <c r="O35" s="12">
        <f t="shared" si="11"/>
        <v>6.8947275478449643E-2</v>
      </c>
      <c r="P35" s="13">
        <f t="shared" si="12"/>
        <v>63</v>
      </c>
      <c r="Q35" s="14">
        <f t="shared" si="13"/>
        <v>0.52748420618251546</v>
      </c>
      <c r="R35" s="15">
        <f t="shared" si="14"/>
        <v>-0.63963635496637938</v>
      </c>
      <c r="S35" s="16">
        <f t="shared" si="15"/>
        <v>0.38790695631397143</v>
      </c>
      <c r="T35" s="15">
        <f t="shared" si="16"/>
        <v>-0.49087097585881628</v>
      </c>
      <c r="U35" s="25">
        <f t="shared" si="17"/>
        <v>-71.221961841987323</v>
      </c>
    </row>
    <row r="36" spans="1:21" s="2" customFormat="1" ht="15.95" customHeight="1">
      <c r="A36" s="17">
        <v>33</v>
      </c>
      <c r="B36">
        <v>0.82979999999999998</v>
      </c>
      <c r="C36" s="11">
        <f t="shared" si="2"/>
        <v>0.95530000000000004</v>
      </c>
      <c r="D36" s="12">
        <f t="shared" si="3"/>
        <v>8.6987159728493094E-2</v>
      </c>
      <c r="E36" s="13">
        <f t="shared" si="4"/>
        <v>65</v>
      </c>
      <c r="F36" s="14">
        <f t="shared" si="5"/>
        <v>0.53465914076523524</v>
      </c>
      <c r="G36" s="15">
        <f t="shared" si="6"/>
        <v>-0.62612585519834818</v>
      </c>
      <c r="H36" s="16">
        <f t="shared" si="7"/>
        <v>0.37534183155951206</v>
      </c>
      <c r="I36" s="15">
        <f t="shared" si="8"/>
        <v>-0.4705507093619955</v>
      </c>
      <c r="J36" s="25">
        <f t="shared" si="9"/>
        <v>-71.283976696422343</v>
      </c>
      <c r="L36" s="17">
        <v>33</v>
      </c>
      <c r="M36">
        <v>0.75890000000000002</v>
      </c>
      <c r="N36" s="11">
        <f t="shared" si="10"/>
        <v>0.9698</v>
      </c>
      <c r="O36" s="12">
        <f t="shared" si="11"/>
        <v>8.1810027740700897E-2</v>
      </c>
      <c r="P36" s="13">
        <f t="shared" si="12"/>
        <v>65</v>
      </c>
      <c r="Q36" s="14">
        <f t="shared" si="13"/>
        <v>0.53260110908850911</v>
      </c>
      <c r="R36" s="15">
        <f t="shared" si="14"/>
        <v>-0.62998252320021297</v>
      </c>
      <c r="S36" s="16">
        <f t="shared" si="15"/>
        <v>0.38483077518723852</v>
      </c>
      <c r="T36" s="15">
        <f t="shared" si="16"/>
        <v>-0.48585788672864777</v>
      </c>
      <c r="U36" s="25">
        <f t="shared" si="17"/>
        <v>-72.529626645375956</v>
      </c>
    </row>
    <row r="37" spans="1:21" s="2" customFormat="1" ht="15.95" customHeight="1">
      <c r="A37" s="17">
        <v>34</v>
      </c>
      <c r="B37">
        <v>0.90480000000000005</v>
      </c>
      <c r="C37" s="11">
        <f t="shared" si="2"/>
        <v>0.95850000000000002</v>
      </c>
      <c r="D37" s="12">
        <f t="shared" si="3"/>
        <v>0.11137737816439429</v>
      </c>
      <c r="E37" s="13">
        <f t="shared" si="4"/>
        <v>67</v>
      </c>
      <c r="F37" s="14">
        <f t="shared" si="5"/>
        <v>0.54434145097645403</v>
      </c>
      <c r="G37" s="15">
        <f t="shared" si="6"/>
        <v>-0.60817856179075758</v>
      </c>
      <c r="H37" s="16">
        <f t="shared" si="7"/>
        <v>0.37303125797887354</v>
      </c>
      <c r="I37" s="15">
        <f t="shared" si="8"/>
        <v>-0.46685859282777309</v>
      </c>
      <c r="J37" s="25">
        <f t="shared" si="9"/>
        <v>-72.02748935944156</v>
      </c>
      <c r="L37" s="17">
        <v>34</v>
      </c>
      <c r="M37">
        <v>0.73329999999999995</v>
      </c>
      <c r="N37" s="11">
        <f t="shared" si="10"/>
        <v>0.97140000000000004</v>
      </c>
      <c r="O37" s="12">
        <f t="shared" si="11"/>
        <v>9.4672780002952164E-2</v>
      </c>
      <c r="P37" s="13">
        <f t="shared" si="12"/>
        <v>67</v>
      </c>
      <c r="Q37" s="14">
        <f t="shared" si="13"/>
        <v>0.53771263037297246</v>
      </c>
      <c r="R37" s="15">
        <f t="shared" si="14"/>
        <v>-0.62043100581438748</v>
      </c>
      <c r="S37" s="16">
        <f t="shared" si="15"/>
        <v>0.37656172549002004</v>
      </c>
      <c r="T37" s="15">
        <f t="shared" si="16"/>
        <v>-0.47250551714285333</v>
      </c>
      <c r="U37" s="25">
        <f t="shared" si="17"/>
        <v>-73.22674703813513</v>
      </c>
    </row>
    <row r="38" spans="1:21" s="2" customFormat="1" ht="15.95" customHeight="1">
      <c r="A38" s="17">
        <v>35</v>
      </c>
      <c r="B38">
        <v>1.1051</v>
      </c>
      <c r="C38" s="11">
        <f t="shared" si="2"/>
        <v>0.9617</v>
      </c>
      <c r="D38" s="12">
        <f t="shared" si="3"/>
        <v>0.13576759660029547</v>
      </c>
      <c r="E38" s="13">
        <f t="shared" si="4"/>
        <v>69</v>
      </c>
      <c r="F38" s="14">
        <f t="shared" si="5"/>
        <v>0.5539974960052414</v>
      </c>
      <c r="G38" s="15">
        <f t="shared" si="6"/>
        <v>-0.59059511209120241</v>
      </c>
      <c r="H38" s="16">
        <f t="shared" si="7"/>
        <v>0.37245432376446541</v>
      </c>
      <c r="I38" s="15">
        <f t="shared" si="8"/>
        <v>-0.46593881981171986</v>
      </c>
      <c r="J38" s="25">
        <f t="shared" si="9"/>
        <v>-72.900841301301639</v>
      </c>
      <c r="L38" s="17">
        <v>35</v>
      </c>
      <c r="M38">
        <v>1.2961</v>
      </c>
      <c r="N38" s="11">
        <f t="shared" si="10"/>
        <v>0.97170000000000001</v>
      </c>
      <c r="O38" s="12">
        <f t="shared" si="11"/>
        <v>9.7084546052123938E-2</v>
      </c>
      <c r="P38" s="13">
        <f t="shared" si="12"/>
        <v>69</v>
      </c>
      <c r="Q38" s="14">
        <f t="shared" si="13"/>
        <v>0.53867037332652057</v>
      </c>
      <c r="R38" s="15">
        <f t="shared" si="14"/>
        <v>-0.61865144741740985</v>
      </c>
      <c r="S38" s="16">
        <f t="shared" si="15"/>
        <v>0.35001918783232111</v>
      </c>
      <c r="T38" s="15">
        <f t="shared" si="16"/>
        <v>-0.43081243627020288</v>
      </c>
      <c r="U38" s="25">
        <f t="shared" si="17"/>
        <v>-72.413007974445279</v>
      </c>
    </row>
    <row r="39" spans="1:21" s="2" customFormat="1" ht="15.95" customHeight="1">
      <c r="A39" s="17">
        <v>36</v>
      </c>
      <c r="B39">
        <v>0.91059999999999997</v>
      </c>
      <c r="C39" s="11">
        <f t="shared" si="2"/>
        <v>0.96579999999999999</v>
      </c>
      <c r="D39" s="12">
        <f t="shared" si="3"/>
        <v>0.16701756397129403</v>
      </c>
      <c r="E39" s="13">
        <f t="shared" si="4"/>
        <v>71</v>
      </c>
      <c r="F39" s="14">
        <f t="shared" si="5"/>
        <v>0.56632188550707896</v>
      </c>
      <c r="G39" s="15">
        <f t="shared" si="6"/>
        <v>-0.56859266011950149</v>
      </c>
      <c r="H39" s="16">
        <f t="shared" si="7"/>
        <v>0.36240534262766155</v>
      </c>
      <c r="I39" s="15">
        <f t="shared" si="8"/>
        <v>-0.45005253081925184</v>
      </c>
      <c r="J39" s="25">
        <f t="shared" si="9"/>
        <v>-72.323808556651485</v>
      </c>
      <c r="L39" s="17">
        <v>36</v>
      </c>
      <c r="M39">
        <v>0.8165</v>
      </c>
      <c r="N39" s="11">
        <f t="shared" si="10"/>
        <v>0.98939999999999995</v>
      </c>
      <c r="O39" s="12">
        <f t="shared" si="11"/>
        <v>0.23937874295327399</v>
      </c>
      <c r="P39" s="13">
        <f t="shared" si="12"/>
        <v>71</v>
      </c>
      <c r="Q39" s="14">
        <f t="shared" si="13"/>
        <v>0.59459404420626538</v>
      </c>
      <c r="R39" s="15">
        <f t="shared" si="14"/>
        <v>-0.51987638493943611</v>
      </c>
      <c r="S39" s="16">
        <f t="shared" si="15"/>
        <v>0.34408229395521628</v>
      </c>
      <c r="T39" s="15">
        <f t="shared" si="16"/>
        <v>-0.42171994600978319</v>
      </c>
      <c r="U39" s="25">
        <f t="shared" si="17"/>
        <v>-66.853339497394572</v>
      </c>
    </row>
    <row r="40" spans="1:21" s="2" customFormat="1" ht="15.95" customHeight="1">
      <c r="A40" s="17">
        <v>37</v>
      </c>
      <c r="B40">
        <v>1.0404</v>
      </c>
      <c r="C40" s="11">
        <f t="shared" si="2"/>
        <v>0.97089999999999999</v>
      </c>
      <c r="D40" s="12">
        <f t="shared" si="3"/>
        <v>0.20588947460351173</v>
      </c>
      <c r="E40" s="13">
        <f t="shared" si="4"/>
        <v>73</v>
      </c>
      <c r="F40" s="14">
        <f t="shared" si="5"/>
        <v>0.58156137631735227</v>
      </c>
      <c r="G40" s="15">
        <f t="shared" si="6"/>
        <v>-0.54203876432608655</v>
      </c>
      <c r="H40" s="16">
        <f t="shared" si="7"/>
        <v>0.36012139571980684</v>
      </c>
      <c r="I40" s="15">
        <f t="shared" si="8"/>
        <v>-0.44647680143229812</v>
      </c>
      <c r="J40" s="25">
        <f t="shared" si="9"/>
        <v>-72.161636300362076</v>
      </c>
      <c r="L40" s="17">
        <v>37</v>
      </c>
      <c r="M40">
        <v>0.90410000000000001</v>
      </c>
      <c r="N40" s="11">
        <f t="shared" si="10"/>
        <v>0.99019999999999997</v>
      </c>
      <c r="O40" s="12">
        <f t="shared" si="11"/>
        <v>0.24581011908439962</v>
      </c>
      <c r="P40" s="13">
        <f t="shared" si="12"/>
        <v>73</v>
      </c>
      <c r="Q40" s="14">
        <f t="shared" si="13"/>
        <v>0.59708538826740398</v>
      </c>
      <c r="R40" s="15">
        <f t="shared" si="14"/>
        <v>-0.51569514689357143</v>
      </c>
      <c r="S40" s="16">
        <f t="shared" si="15"/>
        <v>0.32882824148496936</v>
      </c>
      <c r="T40" s="15">
        <f t="shared" si="16"/>
        <v>-0.39873020082427163</v>
      </c>
      <c r="U40" s="25">
        <f t="shared" si="17"/>
        <v>-66.753050383402538</v>
      </c>
    </row>
    <row r="41" spans="1:21" s="2" customFormat="1" ht="15.95" customHeight="1">
      <c r="A41" s="17">
        <v>38</v>
      </c>
      <c r="B41">
        <v>0.86519999999999997</v>
      </c>
      <c r="C41" s="11">
        <f t="shared" si="2"/>
        <v>0.97109999999999996</v>
      </c>
      <c r="D41" s="12">
        <f t="shared" si="3"/>
        <v>0.20741386325575539</v>
      </c>
      <c r="E41" s="13">
        <f t="shared" si="4"/>
        <v>75</v>
      </c>
      <c r="F41" s="14">
        <f t="shared" si="5"/>
        <v>0.58215667165182783</v>
      </c>
      <c r="G41" s="15">
        <f t="shared" si="6"/>
        <v>-0.54101567219919222</v>
      </c>
      <c r="H41" s="16">
        <f t="shared" si="7"/>
        <v>0.31938662210764435</v>
      </c>
      <c r="I41" s="15">
        <f t="shared" si="8"/>
        <v>-0.38476086108095137</v>
      </c>
      <c r="J41" s="25">
        <f t="shared" si="9"/>
        <v>-69.433239996010769</v>
      </c>
      <c r="L41" s="17">
        <v>38</v>
      </c>
      <c r="M41">
        <v>0.95420000000000005</v>
      </c>
      <c r="N41" s="11">
        <f t="shared" si="10"/>
        <v>0.99560000000000004</v>
      </c>
      <c r="O41" s="12">
        <f t="shared" si="11"/>
        <v>0.28922190796949698</v>
      </c>
      <c r="P41" s="13">
        <f t="shared" si="12"/>
        <v>75</v>
      </c>
      <c r="Q41" s="14">
        <f t="shared" si="13"/>
        <v>0.61379421610761919</v>
      </c>
      <c r="R41" s="15">
        <f t="shared" si="14"/>
        <v>-0.48809555993047332</v>
      </c>
      <c r="S41" s="16">
        <f t="shared" si="15"/>
        <v>0.32766617806318649</v>
      </c>
      <c r="T41" s="15">
        <f t="shared" si="16"/>
        <v>-0.39700030296826694</v>
      </c>
      <c r="U41" s="25">
        <f t="shared" si="17"/>
        <v>-66.38218971740551</v>
      </c>
    </row>
    <row r="42" spans="1:21" s="2" customFormat="1" ht="15.95" customHeight="1">
      <c r="A42" s="17">
        <v>39</v>
      </c>
      <c r="B42">
        <v>0.85470000000000002</v>
      </c>
      <c r="C42" s="11">
        <f t="shared" si="2"/>
        <v>0.97709999999999997</v>
      </c>
      <c r="D42" s="12">
        <f t="shared" si="3"/>
        <v>0.25314552282307046</v>
      </c>
      <c r="E42" s="13">
        <f t="shared" si="4"/>
        <v>77</v>
      </c>
      <c r="F42" s="14">
        <f t="shared" si="5"/>
        <v>0.59992211896313741</v>
      </c>
      <c r="G42" s="15">
        <f t="shared" si="6"/>
        <v>-0.51095543391906839</v>
      </c>
      <c r="H42" s="16">
        <f t="shared" si="7"/>
        <v>0.29897824144368434</v>
      </c>
      <c r="I42" s="15">
        <f t="shared" si="8"/>
        <v>-0.35521635311924832</v>
      </c>
      <c r="J42" s="25">
        <f t="shared" si="9"/>
        <v>-66.695227601950393</v>
      </c>
      <c r="L42" s="17">
        <v>39</v>
      </c>
      <c r="M42">
        <v>0.76549999999999996</v>
      </c>
      <c r="N42" s="11">
        <f t="shared" si="10"/>
        <v>0.99750000000000005</v>
      </c>
      <c r="O42" s="12">
        <f t="shared" si="11"/>
        <v>0.30449642628092</v>
      </c>
      <c r="P42" s="13">
        <f t="shared" si="12"/>
        <v>77</v>
      </c>
      <c r="Q42" s="14">
        <f t="shared" si="13"/>
        <v>0.6196251425066206</v>
      </c>
      <c r="R42" s="15">
        <f t="shared" si="14"/>
        <v>-0.47864059265293152</v>
      </c>
      <c r="S42" s="16">
        <f t="shared" si="15"/>
        <v>0.3273759222697889</v>
      </c>
      <c r="T42" s="15">
        <f t="shared" si="16"/>
        <v>-0.39656868232352338</v>
      </c>
      <c r="U42" s="25">
        <f t="shared" si="17"/>
        <v>-67.39111417318702</v>
      </c>
    </row>
    <row r="43" spans="1:21" s="2" customFormat="1" ht="15.95" customHeight="1">
      <c r="A43" s="17">
        <v>40</v>
      </c>
      <c r="B43">
        <v>0.9012</v>
      </c>
      <c r="C43" s="11">
        <f t="shared" si="2"/>
        <v>1.0043</v>
      </c>
      <c r="D43" s="12">
        <f t="shared" si="3"/>
        <v>0.46046237952823188</v>
      </c>
      <c r="E43" s="13">
        <f t="shared" si="4"/>
        <v>79</v>
      </c>
      <c r="F43" s="14">
        <f t="shared" si="5"/>
        <v>0.67740781562080221</v>
      </c>
      <c r="G43" s="15">
        <f t="shared" si="6"/>
        <v>-0.3894818009903826</v>
      </c>
      <c r="H43" s="16">
        <f t="shared" si="7"/>
        <v>0.27637232186586991</v>
      </c>
      <c r="I43" s="15">
        <f t="shared" si="8"/>
        <v>-0.32347827559257386</v>
      </c>
      <c r="J43" s="25">
        <f t="shared" si="9"/>
        <v>-56.323846050053561</v>
      </c>
      <c r="L43" s="17">
        <v>40</v>
      </c>
      <c r="M43">
        <v>0.97140000000000004</v>
      </c>
      <c r="N43" s="11">
        <f t="shared" si="10"/>
        <v>1.0011000000000001</v>
      </c>
      <c r="O43" s="12">
        <f t="shared" si="11"/>
        <v>0.33343761887098489</v>
      </c>
      <c r="P43" s="13">
        <f t="shared" si="12"/>
        <v>79</v>
      </c>
      <c r="Q43" s="14">
        <f t="shared" si="13"/>
        <v>0.63059801474693677</v>
      </c>
      <c r="R43" s="15">
        <f t="shared" si="14"/>
        <v>-0.46108668007318776</v>
      </c>
      <c r="S43" s="16">
        <f t="shared" si="15"/>
        <v>0.32390103288219646</v>
      </c>
      <c r="T43" s="15">
        <f t="shared" si="16"/>
        <v>-0.39141581259292313</v>
      </c>
      <c r="U43" s="25">
        <f t="shared" si="17"/>
        <v>-67.347696920622766</v>
      </c>
    </row>
    <row r="44" spans="1:21" s="2" customFormat="1" ht="15.95" customHeight="1">
      <c r="A44" s="17">
        <v>41</v>
      </c>
      <c r="B44">
        <v>0.80379999999999996</v>
      </c>
      <c r="C44" s="11">
        <f t="shared" si="2"/>
        <v>1.0243</v>
      </c>
      <c r="D44" s="12">
        <f t="shared" si="3"/>
        <v>0.61290124475261543</v>
      </c>
      <c r="E44" s="13">
        <f t="shared" si="4"/>
        <v>81</v>
      </c>
      <c r="F44" s="14">
        <f t="shared" si="5"/>
        <v>0.73002917991330896</v>
      </c>
      <c r="G44" s="15">
        <f t="shared" si="6"/>
        <v>-0.3146707731545938</v>
      </c>
      <c r="H44" s="16">
        <f t="shared" si="7"/>
        <v>0.27433645410819407</v>
      </c>
      <c r="I44" s="15">
        <f t="shared" si="8"/>
        <v>-0.32066880698745581</v>
      </c>
      <c r="J44" s="25">
        <f t="shared" si="9"/>
        <v>-51.462505991506021</v>
      </c>
      <c r="L44" s="17">
        <v>41</v>
      </c>
      <c r="M44">
        <v>0.90400000000000003</v>
      </c>
      <c r="N44" s="11">
        <f t="shared" si="10"/>
        <v>1.0024999999999999</v>
      </c>
      <c r="O44" s="12">
        <f t="shared" si="11"/>
        <v>0.34469252710045323</v>
      </c>
      <c r="P44" s="13">
        <f t="shared" si="12"/>
        <v>81</v>
      </c>
      <c r="Q44" s="14">
        <f t="shared" si="13"/>
        <v>0.63483723162775019</v>
      </c>
      <c r="R44" s="15">
        <f t="shared" si="14"/>
        <v>-0.45438664109239474</v>
      </c>
      <c r="S44" s="16">
        <f t="shared" si="15"/>
        <v>0.27589088432359055</v>
      </c>
      <c r="T44" s="15">
        <f t="shared" si="16"/>
        <v>-0.32281318569213835</v>
      </c>
      <c r="U44" s="25">
        <f t="shared" si="17"/>
        <v>-62.953185969547178</v>
      </c>
    </row>
    <row r="45" spans="1:21" s="2" customFormat="1" ht="15.95" customHeight="1">
      <c r="A45" s="17">
        <v>42</v>
      </c>
      <c r="B45">
        <v>0.86450000000000005</v>
      </c>
      <c r="C45" s="11">
        <f t="shared" si="2"/>
        <v>1.0271999999999999</v>
      </c>
      <c r="D45" s="12">
        <f t="shared" si="3"/>
        <v>0.63500488021015022</v>
      </c>
      <c r="E45" s="13">
        <f t="shared" si="4"/>
        <v>83</v>
      </c>
      <c r="F45" s="14">
        <f t="shared" si="5"/>
        <v>0.73728738393522264</v>
      </c>
      <c r="G45" s="15">
        <f t="shared" si="6"/>
        <v>-0.3047775253017585</v>
      </c>
      <c r="H45" s="16">
        <f t="shared" si="7"/>
        <v>0.27256116437746147</v>
      </c>
      <c r="I45" s="15">
        <f t="shared" si="8"/>
        <v>-0.31822535821662051</v>
      </c>
      <c r="J45" s="25">
        <f t="shared" si="9"/>
        <v>-51.709239332025454</v>
      </c>
      <c r="L45" s="17">
        <v>42</v>
      </c>
      <c r="M45">
        <v>1.0449999999999999</v>
      </c>
      <c r="N45" s="11">
        <f t="shared" si="10"/>
        <v>1.0136000000000001</v>
      </c>
      <c r="O45" s="12">
        <f t="shared" si="11"/>
        <v>0.43392787091981966</v>
      </c>
      <c r="P45" s="13">
        <f t="shared" si="12"/>
        <v>83</v>
      </c>
      <c r="Q45" s="14">
        <f t="shared" si="13"/>
        <v>0.66782959003011866</v>
      </c>
      <c r="R45" s="15">
        <f t="shared" si="14"/>
        <v>-0.40372224273557322</v>
      </c>
      <c r="S45" s="16">
        <f t="shared" si="15"/>
        <v>0.24485849311988389</v>
      </c>
      <c r="T45" s="15">
        <f t="shared" si="16"/>
        <v>-0.28085012096395312</v>
      </c>
      <c r="U45" s="25">
        <f t="shared" si="17"/>
        <v>-56.819506187060689</v>
      </c>
    </row>
    <row r="46" spans="1:21" s="2" customFormat="1" ht="15.95" customHeight="1">
      <c r="A46" s="17">
        <v>43</v>
      </c>
      <c r="B46">
        <v>0.64800000000000002</v>
      </c>
      <c r="C46" s="11">
        <f t="shared" si="2"/>
        <v>1.0298</v>
      </c>
      <c r="D46" s="12">
        <f t="shared" si="3"/>
        <v>0.65482193268932132</v>
      </c>
      <c r="E46" s="13">
        <f t="shared" si="4"/>
        <v>85</v>
      </c>
      <c r="F46" s="14">
        <f t="shared" si="5"/>
        <v>0.74370879613142571</v>
      </c>
      <c r="G46" s="15">
        <f t="shared" si="6"/>
        <v>-0.29610572381637068</v>
      </c>
      <c r="H46" s="16">
        <f t="shared" si="7"/>
        <v>0.24832178086738793</v>
      </c>
      <c r="I46" s="15">
        <f t="shared" si="8"/>
        <v>-0.28544694669727644</v>
      </c>
      <c r="J46" s="25">
        <f t="shared" si="9"/>
        <v>-49.431976993660008</v>
      </c>
      <c r="L46" s="17">
        <v>43</v>
      </c>
      <c r="M46">
        <v>0.92320000000000002</v>
      </c>
      <c r="N46" s="11">
        <f t="shared" si="10"/>
        <v>1.0317000000000001</v>
      </c>
      <c r="O46" s="12">
        <f t="shared" si="11"/>
        <v>0.57943775588653301</v>
      </c>
      <c r="P46" s="13">
        <f t="shared" si="12"/>
        <v>85</v>
      </c>
      <c r="Q46" s="14">
        <f t="shared" si="13"/>
        <v>0.71885308275872106</v>
      </c>
      <c r="R46" s="15">
        <f t="shared" si="14"/>
        <v>-0.3300982776637742</v>
      </c>
      <c r="S46" s="16">
        <f t="shared" si="15"/>
        <v>0.24158597995885495</v>
      </c>
      <c r="T46" s="15">
        <f t="shared" si="16"/>
        <v>-0.27652584187102297</v>
      </c>
      <c r="U46" s="25">
        <f t="shared" si="17"/>
        <v>-51.563050160457763</v>
      </c>
    </row>
    <row r="47" spans="1:21" s="2" customFormat="1" ht="15.95" customHeight="1">
      <c r="A47" s="17">
        <v>44</v>
      </c>
      <c r="B47">
        <v>0.92110000000000003</v>
      </c>
      <c r="C47" s="11">
        <f t="shared" si="2"/>
        <v>1.0404</v>
      </c>
      <c r="D47" s="12">
        <f t="shared" si="3"/>
        <v>0.73561453125824405</v>
      </c>
      <c r="E47" s="13">
        <f t="shared" si="4"/>
        <v>87</v>
      </c>
      <c r="F47" s="14">
        <f t="shared" si="5"/>
        <v>0.76901734164525837</v>
      </c>
      <c r="G47" s="15">
        <f t="shared" si="6"/>
        <v>-0.2626417588266538</v>
      </c>
      <c r="H47" s="16">
        <f t="shared" si="7"/>
        <v>0.24375895085558119</v>
      </c>
      <c r="I47" s="15">
        <f t="shared" si="8"/>
        <v>-0.27939510554922081</v>
      </c>
      <c r="J47" s="25">
        <f t="shared" si="9"/>
        <v>-47.157207200701095</v>
      </c>
      <c r="L47" s="17">
        <v>44</v>
      </c>
      <c r="M47">
        <v>0.96819999999999995</v>
      </c>
      <c r="N47" s="11">
        <f t="shared" si="10"/>
        <v>1.0392999999999999</v>
      </c>
      <c r="O47" s="12">
        <f t="shared" si="11"/>
        <v>0.6405358291322234</v>
      </c>
      <c r="P47" s="13">
        <f t="shared" si="12"/>
        <v>87</v>
      </c>
      <c r="Q47" s="14">
        <f t="shared" si="13"/>
        <v>0.73908784826764418</v>
      </c>
      <c r="R47" s="15">
        <f t="shared" si="14"/>
        <v>-0.30233849058251744</v>
      </c>
      <c r="S47" s="16">
        <f t="shared" si="15"/>
        <v>0.24133523557235276</v>
      </c>
      <c r="T47" s="15">
        <f t="shared" si="16"/>
        <v>-0.27619527975209762</v>
      </c>
      <c r="U47" s="25">
        <f t="shared" si="17"/>
        <v>-50.332438019111507</v>
      </c>
    </row>
    <row r="48" spans="1:21" s="2" customFormat="1" ht="15.95" customHeight="1">
      <c r="A48" s="17">
        <v>45</v>
      </c>
      <c r="B48">
        <v>1.1341000000000001</v>
      </c>
      <c r="C48" s="11">
        <f t="shared" si="2"/>
        <v>1.0546</v>
      </c>
      <c r="D48" s="12">
        <f t="shared" si="3"/>
        <v>0.84384612556755623</v>
      </c>
      <c r="E48" s="13">
        <f t="shared" si="4"/>
        <v>89</v>
      </c>
      <c r="F48" s="14">
        <f t="shared" si="5"/>
        <v>0.80062230170497639</v>
      </c>
      <c r="G48" s="15">
        <f t="shared" si="6"/>
        <v>-0.22236597657260043</v>
      </c>
      <c r="H48" s="16">
        <f t="shared" si="7"/>
        <v>0.23924176530360894</v>
      </c>
      <c r="I48" s="15">
        <f t="shared" si="8"/>
        <v>-0.27343966581882806</v>
      </c>
      <c r="J48" s="25">
        <f t="shared" si="9"/>
        <v>-44.126702172837135</v>
      </c>
      <c r="L48" s="17">
        <v>45</v>
      </c>
      <c r="M48">
        <v>1.1307</v>
      </c>
      <c r="N48" s="11">
        <f t="shared" si="10"/>
        <v>1.0449999999999999</v>
      </c>
      <c r="O48" s="12">
        <f t="shared" si="11"/>
        <v>0.68635938406649255</v>
      </c>
      <c r="P48" s="13">
        <f t="shared" si="12"/>
        <v>89</v>
      </c>
      <c r="Q48" s="14">
        <f t="shared" si="13"/>
        <v>0.75375674496513634</v>
      </c>
      <c r="R48" s="15">
        <f t="shared" si="14"/>
        <v>-0.28268558243665204</v>
      </c>
      <c r="S48" s="16">
        <f t="shared" si="15"/>
        <v>0.20331532179614895</v>
      </c>
      <c r="T48" s="15">
        <f t="shared" si="16"/>
        <v>-0.2272963143561807</v>
      </c>
      <c r="U48" s="25">
        <f t="shared" si="17"/>
        <v>-45.388388814562106</v>
      </c>
    </row>
    <row r="49" spans="1:21" s="2" customFormat="1" ht="15.95" customHeight="1">
      <c r="A49" s="17">
        <v>46</v>
      </c>
      <c r="B49">
        <v>0.97109999999999996</v>
      </c>
      <c r="C49" s="11">
        <f t="shared" si="2"/>
        <v>1.0765</v>
      </c>
      <c r="D49" s="12">
        <f t="shared" si="3"/>
        <v>1.0107666829882562</v>
      </c>
      <c r="E49" s="13">
        <f t="shared" si="4"/>
        <v>91</v>
      </c>
      <c r="F49" s="14">
        <f t="shared" si="5"/>
        <v>0.84393594362211255</v>
      </c>
      <c r="G49" s="15">
        <f t="shared" si="6"/>
        <v>-0.16967868344877202</v>
      </c>
      <c r="H49" s="16">
        <f t="shared" si="7"/>
        <v>0.21069328762766384</v>
      </c>
      <c r="I49" s="15">
        <f t="shared" si="8"/>
        <v>-0.23660029809472236</v>
      </c>
      <c r="J49" s="25">
        <f t="shared" si="9"/>
        <v>-36.971387320457993</v>
      </c>
      <c r="L49" s="17">
        <v>46</v>
      </c>
      <c r="M49">
        <v>1.1057999999999999</v>
      </c>
      <c r="N49" s="11">
        <f t="shared" si="10"/>
        <v>1.0476000000000001</v>
      </c>
      <c r="O49" s="12">
        <f t="shared" si="11"/>
        <v>0.70726135649265143</v>
      </c>
      <c r="P49" s="13">
        <f t="shared" si="12"/>
        <v>91</v>
      </c>
      <c r="Q49" s="14">
        <f t="shared" si="13"/>
        <v>0.76029796229770175</v>
      </c>
      <c r="R49" s="15">
        <f t="shared" si="14"/>
        <v>-0.2740448668806264</v>
      </c>
      <c r="S49" s="16">
        <f t="shared" si="15"/>
        <v>0.1936823980508954</v>
      </c>
      <c r="T49" s="15">
        <f t="shared" si="16"/>
        <v>-0.21527756700841538</v>
      </c>
      <c r="U49" s="25">
        <f t="shared" si="17"/>
        <v>-44.5283414839028</v>
      </c>
    </row>
    <row r="50" spans="1:21" s="2" customFormat="1" ht="15.95" customHeight="1">
      <c r="A50" s="17">
        <v>47</v>
      </c>
      <c r="B50">
        <v>0.75980000000000003</v>
      </c>
      <c r="C50" s="11">
        <f t="shared" si="2"/>
        <v>1.0813999999999999</v>
      </c>
      <c r="D50" s="12">
        <f t="shared" si="3"/>
        <v>1.0481142049682295</v>
      </c>
      <c r="E50" s="13">
        <f t="shared" si="4"/>
        <v>93</v>
      </c>
      <c r="F50" s="14">
        <f t="shared" si="5"/>
        <v>0.8527070038053437</v>
      </c>
      <c r="G50" s="15">
        <f t="shared" si="6"/>
        <v>-0.15933927958738711</v>
      </c>
      <c r="H50" s="16">
        <f t="shared" si="7"/>
        <v>0.19226861588559813</v>
      </c>
      <c r="I50" s="15">
        <f t="shared" si="8"/>
        <v>-0.21352572113623303</v>
      </c>
      <c r="J50" s="25">
        <f t="shared" si="9"/>
        <v>-34.676445067296676</v>
      </c>
      <c r="L50" s="17">
        <v>47</v>
      </c>
      <c r="M50">
        <v>0.93410000000000004</v>
      </c>
      <c r="N50" s="11">
        <f t="shared" si="10"/>
        <v>1.0648</v>
      </c>
      <c r="O50" s="12">
        <f t="shared" si="11"/>
        <v>0.84553594331184767</v>
      </c>
      <c r="P50" s="13">
        <f t="shared" si="12"/>
        <v>93</v>
      </c>
      <c r="Q50" s="14">
        <f t="shared" si="13"/>
        <v>0.80109416339798745</v>
      </c>
      <c r="R50" s="15">
        <f t="shared" si="14"/>
        <v>-0.22177678152223759</v>
      </c>
      <c r="S50" s="16">
        <f t="shared" si="15"/>
        <v>0.18283806182232237</v>
      </c>
      <c r="T50" s="15">
        <f t="shared" si="16"/>
        <v>-0.20191799301949689</v>
      </c>
      <c r="U50" s="25">
        <f t="shared" si="17"/>
        <v>-39.403614032381306</v>
      </c>
    </row>
    <row r="51" spans="1:21" s="2" customFormat="1" ht="15.95" customHeight="1">
      <c r="A51" s="17">
        <v>48</v>
      </c>
      <c r="B51">
        <v>1.0765</v>
      </c>
      <c r="C51" s="11">
        <f t="shared" si="2"/>
        <v>1.0952999999999999</v>
      </c>
      <c r="D51" s="12">
        <f t="shared" si="3"/>
        <v>1.1540592162991761</v>
      </c>
      <c r="E51" s="13">
        <f t="shared" si="4"/>
        <v>95</v>
      </c>
      <c r="F51" s="14">
        <f t="shared" si="5"/>
        <v>0.87576205384136696</v>
      </c>
      <c r="G51" s="15">
        <f t="shared" si="6"/>
        <v>-0.13266085297829128</v>
      </c>
      <c r="H51" s="16">
        <f t="shared" si="7"/>
        <v>0.18771851845327742</v>
      </c>
      <c r="I51" s="15">
        <f t="shared" si="8"/>
        <v>-0.20790834673929806</v>
      </c>
      <c r="J51" s="25">
        <f t="shared" si="9"/>
        <v>-32.354073973170991</v>
      </c>
      <c r="L51" s="17">
        <v>48</v>
      </c>
      <c r="M51">
        <v>0.90969999999999995</v>
      </c>
      <c r="N51" s="11">
        <f t="shared" si="10"/>
        <v>1.0996999999999999</v>
      </c>
      <c r="O51" s="12">
        <f t="shared" si="11"/>
        <v>1.1261047270321949</v>
      </c>
      <c r="P51" s="13">
        <f t="shared" si="12"/>
        <v>95</v>
      </c>
      <c r="Q51" s="14">
        <f t="shared" si="13"/>
        <v>0.86993940328332198</v>
      </c>
      <c r="R51" s="15">
        <f t="shared" si="14"/>
        <v>-0.13933172115775944</v>
      </c>
      <c r="S51" s="16">
        <f t="shared" si="15"/>
        <v>0.17589271797527414</v>
      </c>
      <c r="T51" s="15">
        <f t="shared" si="16"/>
        <v>-0.19345456091556243</v>
      </c>
      <c r="U51" s="25">
        <f t="shared" si="17"/>
        <v>-31.614696796965575</v>
      </c>
    </row>
    <row r="52" spans="1:21" s="2" customFormat="1" ht="15.95" customHeight="1">
      <c r="A52" s="17">
        <v>49</v>
      </c>
      <c r="B52">
        <v>0.89690000000000003</v>
      </c>
      <c r="C52" s="11">
        <f t="shared" si="2"/>
        <v>1.1051</v>
      </c>
      <c r="D52" s="12">
        <f t="shared" si="3"/>
        <v>1.2287542602591242</v>
      </c>
      <c r="E52" s="13">
        <f t="shared" si="4"/>
        <v>97</v>
      </c>
      <c r="F52" s="14">
        <f t="shared" si="5"/>
        <v>0.89041802224488065</v>
      </c>
      <c r="G52" s="15">
        <f t="shared" si="6"/>
        <v>-0.11606423860919772</v>
      </c>
      <c r="H52" s="16">
        <f t="shared" si="7"/>
        <v>0.1806181687789849</v>
      </c>
      <c r="I52" s="15">
        <f t="shared" si="8"/>
        <v>-0.19920508738708489</v>
      </c>
      <c r="J52" s="25">
        <f t="shared" si="9"/>
        <v>-30.581124621639411</v>
      </c>
      <c r="L52" s="17">
        <v>49</v>
      </c>
      <c r="M52">
        <v>0.88560000000000005</v>
      </c>
      <c r="N52" s="11">
        <f t="shared" si="10"/>
        <v>1.1036999999999999</v>
      </c>
      <c r="O52" s="12">
        <f t="shared" si="11"/>
        <v>1.158261607687822</v>
      </c>
      <c r="P52" s="13">
        <f t="shared" si="12"/>
        <v>97</v>
      </c>
      <c r="Q52" s="14">
        <f t="shared" si="13"/>
        <v>0.87662135313810996</v>
      </c>
      <c r="R52" s="15">
        <f t="shared" si="14"/>
        <v>-0.13168013224994574</v>
      </c>
      <c r="S52" s="16">
        <f t="shared" si="15"/>
        <v>0.13151686416514544</v>
      </c>
      <c r="T52" s="15">
        <f t="shared" si="16"/>
        <v>-0.14100711106594938</v>
      </c>
      <c r="U52" s="25">
        <f t="shared" si="17"/>
        <v>-26.450662601641827</v>
      </c>
    </row>
    <row r="53" spans="1:21" s="2" customFormat="1" ht="15.95" customHeight="1">
      <c r="A53" s="17">
        <v>50</v>
      </c>
      <c r="B53">
        <v>0.88229999999999997</v>
      </c>
      <c r="C53" s="11">
        <f t="shared" si="2"/>
        <v>1.1105</v>
      </c>
      <c r="D53" s="12">
        <f t="shared" si="3"/>
        <v>1.2699127538697081</v>
      </c>
      <c r="E53" s="13">
        <f t="shared" si="4"/>
        <v>99</v>
      </c>
      <c r="F53" s="14">
        <f t="shared" si="5"/>
        <v>0.89794214519354609</v>
      </c>
      <c r="G53" s="15">
        <f t="shared" si="6"/>
        <v>-0.10764963904321045</v>
      </c>
      <c r="H53" s="16">
        <f t="shared" si="7"/>
        <v>0.14281952655120647</v>
      </c>
      <c r="I53" s="15">
        <f t="shared" si="8"/>
        <v>-0.15410679509994787</v>
      </c>
      <c r="J53" s="25">
        <f t="shared" si="9"/>
        <v>-25.913886980172673</v>
      </c>
      <c r="L53" s="17">
        <v>50</v>
      </c>
      <c r="M53">
        <v>0.95979999999999999</v>
      </c>
      <c r="N53" s="11">
        <f t="shared" si="10"/>
        <v>1.1057999999999999</v>
      </c>
      <c r="O53" s="12">
        <f t="shared" si="11"/>
        <v>1.1751439700320263</v>
      </c>
      <c r="P53" s="13">
        <f t="shared" si="12"/>
        <v>99</v>
      </c>
      <c r="Q53" s="14">
        <f t="shared" si="13"/>
        <v>0.88003143905301406</v>
      </c>
      <c r="R53" s="15">
        <f t="shared" si="14"/>
        <v>-0.12779764595144336</v>
      </c>
      <c r="S53" s="16">
        <f t="shared" si="15"/>
        <v>0.1249479177842383</v>
      </c>
      <c r="T53" s="15">
        <f t="shared" si="16"/>
        <v>-0.13347187186361917</v>
      </c>
      <c r="U53" s="25">
        <f t="shared" si="17"/>
        <v>-25.865682263691191</v>
      </c>
    </row>
    <row r="54" spans="1:21" s="2" customFormat="1" ht="15.95" customHeight="1">
      <c r="A54" s="17">
        <v>51</v>
      </c>
      <c r="B54">
        <v>1.0298</v>
      </c>
      <c r="C54" s="11">
        <f t="shared" si="2"/>
        <v>1.1341000000000001</v>
      </c>
      <c r="D54" s="12">
        <f t="shared" si="3"/>
        <v>1.4497906148344812</v>
      </c>
      <c r="E54" s="13">
        <f t="shared" si="4"/>
        <v>101</v>
      </c>
      <c r="F54" s="14">
        <f t="shared" si="5"/>
        <v>0.92644154126600475</v>
      </c>
      <c r="G54" s="15">
        <f t="shared" si="6"/>
        <v>-7.6404331560379485E-2</v>
      </c>
      <c r="H54" s="16">
        <f t="shared" si="7"/>
        <v>0.13047689884519753</v>
      </c>
      <c r="I54" s="15">
        <f t="shared" si="8"/>
        <v>-0.13981037722008402</v>
      </c>
      <c r="J54" s="25">
        <f t="shared" si="9"/>
        <v>-21.837685586826815</v>
      </c>
      <c r="L54" s="17">
        <v>51</v>
      </c>
      <c r="M54">
        <v>0.91169999999999995</v>
      </c>
      <c r="N54" s="11">
        <f t="shared" si="10"/>
        <v>1.1307</v>
      </c>
      <c r="O54" s="12">
        <f t="shared" si="11"/>
        <v>1.3753205521133069</v>
      </c>
      <c r="P54" s="13">
        <f t="shared" si="12"/>
        <v>101</v>
      </c>
      <c r="Q54" s="14">
        <f t="shared" si="13"/>
        <v>0.91548395620815037</v>
      </c>
      <c r="R54" s="15">
        <f t="shared" si="14"/>
        <v>-8.8302439643575981E-2</v>
      </c>
      <c r="S54" s="16">
        <f t="shared" si="15"/>
        <v>0.12118315652318992</v>
      </c>
      <c r="T54" s="15">
        <f t="shared" si="16"/>
        <v>-0.12917877220473001</v>
      </c>
      <c r="U54" s="25">
        <f t="shared" si="17"/>
        <v>-21.965602396678904</v>
      </c>
    </row>
    <row r="55" spans="1:21" s="2" customFormat="1" ht="15.95" customHeight="1">
      <c r="A55" s="17">
        <v>52</v>
      </c>
      <c r="B55">
        <v>1.1427</v>
      </c>
      <c r="C55" s="11">
        <f t="shared" si="2"/>
        <v>1.1427</v>
      </c>
      <c r="D55" s="12">
        <f t="shared" si="3"/>
        <v>1.5153393268809656</v>
      </c>
      <c r="E55" s="13">
        <f t="shared" si="4"/>
        <v>103</v>
      </c>
      <c r="F55" s="14">
        <f t="shared" si="5"/>
        <v>0.93515675306020085</v>
      </c>
      <c r="G55" s="15">
        <f t="shared" si="6"/>
        <v>-6.7041113413430803E-2</v>
      </c>
      <c r="H55" s="16">
        <f t="shared" si="7"/>
        <v>8.0293100949824586E-2</v>
      </c>
      <c r="I55" s="15">
        <f t="shared" si="8"/>
        <v>-8.370024768792543E-2</v>
      </c>
      <c r="J55" s="25">
        <f t="shared" si="9"/>
        <v>-15.526360193439691</v>
      </c>
      <c r="L55" s="17">
        <v>52</v>
      </c>
      <c r="M55">
        <v>0.84379999999999999</v>
      </c>
      <c r="N55" s="11">
        <f t="shared" si="10"/>
        <v>1.1714</v>
      </c>
      <c r="O55" s="12">
        <f t="shared" si="11"/>
        <v>1.7025168127843138</v>
      </c>
      <c r="P55" s="13">
        <f t="shared" si="12"/>
        <v>103</v>
      </c>
      <c r="Q55" s="14">
        <f t="shared" si="13"/>
        <v>0.95567073525554602</v>
      </c>
      <c r="R55" s="15">
        <f t="shared" si="14"/>
        <v>-4.5341844445406329E-2</v>
      </c>
      <c r="S55" s="16">
        <f t="shared" si="15"/>
        <v>5.9308766360993512E-2</v>
      </c>
      <c r="T55" s="15">
        <f t="shared" si="16"/>
        <v>-6.1140319023940536E-2</v>
      </c>
      <c r="U55" s="25">
        <f t="shared" si="17"/>
        <v>-10.967662837342726</v>
      </c>
    </row>
    <row r="56" spans="1:21" s="2" customFormat="1" ht="15.95" customHeight="1">
      <c r="A56" s="17">
        <v>53</v>
      </c>
      <c r="B56">
        <v>0.85089999999999999</v>
      </c>
      <c r="C56" s="11">
        <f t="shared" si="2"/>
        <v>1.1555</v>
      </c>
      <c r="D56" s="12">
        <f t="shared" si="3"/>
        <v>1.6129002006245703</v>
      </c>
      <c r="E56" s="13">
        <f t="shared" si="4"/>
        <v>105</v>
      </c>
      <c r="F56" s="14">
        <f t="shared" si="5"/>
        <v>0.94661690419340028</v>
      </c>
      <c r="G56" s="15">
        <f t="shared" si="6"/>
        <v>-5.4860803869522273E-2</v>
      </c>
      <c r="H56" s="16">
        <f t="shared" si="7"/>
        <v>5.6626130013609048E-2</v>
      </c>
      <c r="I56" s="15">
        <f t="shared" si="8"/>
        <v>-5.8292606219199017E-2</v>
      </c>
      <c r="J56" s="25">
        <f t="shared" si="9"/>
        <v>-11.881108059315736</v>
      </c>
      <c r="L56" s="17">
        <v>53</v>
      </c>
      <c r="M56">
        <v>0.82040000000000002</v>
      </c>
      <c r="N56" s="11">
        <f t="shared" si="10"/>
        <v>1.2040999999999999</v>
      </c>
      <c r="O56" s="12">
        <f t="shared" si="11"/>
        <v>1.9653993121440663</v>
      </c>
      <c r="P56" s="13">
        <f t="shared" si="12"/>
        <v>105</v>
      </c>
      <c r="Q56" s="14">
        <f t="shared" si="13"/>
        <v>0.97531598047563028</v>
      </c>
      <c r="R56" s="15">
        <f t="shared" si="14"/>
        <v>-2.499377794858465E-2</v>
      </c>
      <c r="S56" s="16">
        <f t="shared" si="15"/>
        <v>5.8085095146108073E-2</v>
      </c>
      <c r="T56" s="15">
        <f t="shared" si="16"/>
        <v>-5.9840343036193733E-2</v>
      </c>
      <c r="U56" s="25">
        <f t="shared" si="17"/>
        <v>-8.9075827034017294</v>
      </c>
    </row>
    <row r="57" spans="1:21" s="2" customFormat="1" ht="15.95" customHeight="1">
      <c r="A57" s="17">
        <v>54</v>
      </c>
      <c r="B57">
        <v>0.7964</v>
      </c>
      <c r="C57" s="11">
        <f t="shared" si="2"/>
        <v>1.2813000000000001</v>
      </c>
      <c r="D57" s="12">
        <f t="shared" si="3"/>
        <v>2.5717406628859427</v>
      </c>
      <c r="E57" s="13">
        <f t="shared" si="4"/>
        <v>107</v>
      </c>
      <c r="F57" s="14">
        <f t="shared" si="5"/>
        <v>0.99494056705798495</v>
      </c>
      <c r="G57" s="15">
        <f t="shared" si="6"/>
        <v>-5.0722752075624709E-3</v>
      </c>
      <c r="H57" s="16">
        <f t="shared" si="7"/>
        <v>5.2091795932804018E-2</v>
      </c>
      <c r="I57" s="15">
        <f t="shared" si="8"/>
        <v>-5.3497612568300809E-2</v>
      </c>
      <c r="J57" s="25">
        <f t="shared" si="9"/>
        <v>-6.2669779920173703</v>
      </c>
      <c r="L57" s="17">
        <v>54</v>
      </c>
      <c r="M57">
        <v>0.92049999999999998</v>
      </c>
      <c r="N57" s="11">
        <f t="shared" si="10"/>
        <v>1.2961</v>
      </c>
      <c r="O57" s="12">
        <f t="shared" si="11"/>
        <v>2.7050075672234932</v>
      </c>
      <c r="P57" s="13">
        <f t="shared" si="12"/>
        <v>107</v>
      </c>
      <c r="Q57" s="14">
        <f t="shared" si="13"/>
        <v>0.996584858325269</v>
      </c>
      <c r="R57" s="15">
        <f t="shared" si="14"/>
        <v>-3.4209865823127089E-3</v>
      </c>
      <c r="S57" s="16">
        <f t="shared" si="15"/>
        <v>5.330043405747751E-2</v>
      </c>
      <c r="T57" s="15">
        <f t="shared" si="16"/>
        <v>-5.4773484342672353E-2</v>
      </c>
      <c r="U57" s="25">
        <f t="shared" si="17"/>
        <v>-6.2268083889734012</v>
      </c>
    </row>
    <row r="58" spans="1:21" s="2" customFormat="1" ht="15.95" customHeight="1">
      <c r="A58" s="17">
        <v>55</v>
      </c>
      <c r="B58">
        <v>0.86599999999999999</v>
      </c>
      <c r="C58" s="11">
        <f t="shared" si="2"/>
        <v>1.3431</v>
      </c>
      <c r="D58" s="12">
        <f t="shared" si="3"/>
        <v>3.0427767564292862</v>
      </c>
      <c r="E58" s="13">
        <f t="shared" si="4"/>
        <v>109</v>
      </c>
      <c r="F58" s="14">
        <f t="shared" si="5"/>
        <v>0.99882796920197259</v>
      </c>
      <c r="G58" s="15">
        <f t="shared" si="6"/>
        <v>-1.172718163251138E-3</v>
      </c>
      <c r="H58" s="16">
        <f t="shared" si="7"/>
        <v>1.2059259553557324E-2</v>
      </c>
      <c r="I58" s="15">
        <f t="shared" si="8"/>
        <v>-1.2132562338319689E-2</v>
      </c>
      <c r="J58" s="25">
        <f t="shared" si="9"/>
        <v>-1.4502755746712201</v>
      </c>
      <c r="L58" s="17">
        <v>55</v>
      </c>
      <c r="M58">
        <v>0.87239999999999995</v>
      </c>
      <c r="N58" s="11">
        <f t="shared" si="10"/>
        <v>1.3463000000000001</v>
      </c>
      <c r="O58" s="12">
        <f t="shared" si="11"/>
        <v>3.1085764194516154</v>
      </c>
      <c r="P58" s="13">
        <f t="shared" si="12"/>
        <v>109</v>
      </c>
      <c r="Q58" s="14">
        <f t="shared" si="13"/>
        <v>0.99906004488882638</v>
      </c>
      <c r="R58" s="15">
        <f t="shared" si="14"/>
        <v>-9.403971459960972E-4</v>
      </c>
      <c r="S58" s="16">
        <f t="shared" si="15"/>
        <v>3.44202176990627E-2</v>
      </c>
      <c r="T58" s="15">
        <f t="shared" si="16"/>
        <v>-3.5026547383078317E-2</v>
      </c>
      <c r="U58" s="25">
        <f t="shared" si="17"/>
        <v>-3.9203969536691115</v>
      </c>
    </row>
    <row r="59" spans="1:21" s="2" customFormat="1" ht="24" customHeight="1">
      <c r="A59" s="18" t="s">
        <v>174</v>
      </c>
      <c r="B59" s="19">
        <f>AVERAGE(B4:B58)</f>
        <v>0.94388727272727313</v>
      </c>
      <c r="C59" s="20"/>
      <c r="D59" s="21"/>
      <c r="E59" s="21"/>
      <c r="F59" s="20"/>
      <c r="G59" s="20"/>
      <c r="H59" s="20"/>
      <c r="I59" s="26" t="s">
        <v>175</v>
      </c>
      <c r="J59" s="27">
        <f>-SUM(J4:J58)/55-55</f>
        <v>0.74992711219604047</v>
      </c>
      <c r="L59" s="18" t="s">
        <v>174</v>
      </c>
      <c r="M59" s="19">
        <f>AVERAGE(M4:M58)</f>
        <v>0.95962363636363657</v>
      </c>
      <c r="N59" s="20"/>
      <c r="O59" s="21"/>
      <c r="P59" s="21"/>
      <c r="Q59" s="20"/>
      <c r="R59" s="20"/>
      <c r="S59" s="20"/>
      <c r="T59" s="26" t="s">
        <v>175</v>
      </c>
      <c r="U59" s="27">
        <f>-SUM(U4:U58)/55-55</f>
        <v>0.65887765103667562</v>
      </c>
    </row>
    <row r="60" spans="1:21" s="2" customFormat="1" ht="24" customHeight="1">
      <c r="A60" s="18" t="s">
        <v>176</v>
      </c>
      <c r="B60" s="22">
        <f>STDEV(B4:B58)</f>
        <v>0.13120013698974253</v>
      </c>
      <c r="C60" s="23"/>
      <c r="D60" s="21"/>
      <c r="E60" s="21"/>
      <c r="F60" s="20"/>
      <c r="G60" s="20"/>
      <c r="H60" s="20"/>
      <c r="I60" s="20"/>
      <c r="J60" s="20"/>
      <c r="L60" s="18" t="s">
        <v>176</v>
      </c>
      <c r="M60" s="22">
        <f>STDEV(M4:M58)</f>
        <v>0.12439017462037402</v>
      </c>
      <c r="N60" s="23"/>
      <c r="O60" s="21"/>
      <c r="P60" s="21"/>
      <c r="Q60" s="20"/>
      <c r="R60" s="20"/>
      <c r="S60" s="20"/>
      <c r="T60" s="20"/>
      <c r="U60" s="20"/>
    </row>
    <row r="63" spans="1:21" ht="98.45" customHeight="1">
      <c r="A63" s="105" t="s">
        <v>163</v>
      </c>
      <c r="B63" s="105"/>
      <c r="C63" s="106" t="s">
        <v>97</v>
      </c>
      <c r="D63" s="106"/>
      <c r="E63" s="107"/>
      <c r="F63" s="107"/>
      <c r="G63" s="1"/>
      <c r="H63" s="1"/>
      <c r="I63" s="1"/>
      <c r="J63" s="1"/>
    </row>
    <row r="64" spans="1:21" ht="35.25">
      <c r="A64" s="3" t="s">
        <v>164</v>
      </c>
      <c r="B64" s="4" t="s">
        <v>165</v>
      </c>
      <c r="C64" s="4" t="s">
        <v>166</v>
      </c>
      <c r="D64" s="5" t="s">
        <v>167</v>
      </c>
      <c r="E64" s="6" t="s">
        <v>168</v>
      </c>
      <c r="F64" s="7" t="s">
        <v>169</v>
      </c>
      <c r="G64" s="6" t="s">
        <v>170</v>
      </c>
      <c r="H64" s="8" t="s">
        <v>171</v>
      </c>
      <c r="I64" s="6" t="s">
        <v>172</v>
      </c>
      <c r="J64" s="24" t="s">
        <v>173</v>
      </c>
    </row>
    <row r="65" spans="1:10" ht="19.5">
      <c r="A65" s="9">
        <v>1</v>
      </c>
      <c r="B65" s="10">
        <v>0.43490000000000001</v>
      </c>
      <c r="C65" s="11">
        <f>SMALL(B$65:B$119,A65)</f>
        <v>3.7499999999999999E-2</v>
      </c>
      <c r="D65" s="12">
        <f>(C65-$B$120)/$B$121</f>
        <v>-2.6654427851599203</v>
      </c>
      <c r="E65" s="13">
        <f t="shared" ref="E65" si="18">(2*A65-1)</f>
        <v>1</v>
      </c>
      <c r="F65" s="14">
        <f>NORMSDIST(D65)</f>
        <v>3.8443506852751707E-3</v>
      </c>
      <c r="G65" s="15">
        <f>LN(F65)</f>
        <v>-5.5611505627752971</v>
      </c>
      <c r="H65" s="16">
        <f>LARGE(F$65:F$119,A65)</f>
        <v>0.97766761810729974</v>
      </c>
      <c r="I65" s="15">
        <f>LN(1-H65)</f>
        <v>-3.8017175509861554</v>
      </c>
      <c r="J65" s="25">
        <f>E65*(G65+I65)</f>
        <v>-9.3628681137614524</v>
      </c>
    </row>
    <row r="66" spans="1:10" ht="19.5">
      <c r="A66" s="17">
        <v>2</v>
      </c>
      <c r="B66" s="10">
        <v>0.39179999999999998</v>
      </c>
      <c r="C66" s="11">
        <f t="shared" ref="C66:C119" si="19">SMALL(B$65:B$119,A66)</f>
        <v>0.12470000000000001</v>
      </c>
      <c r="D66" s="12">
        <f t="shared" ref="D66:D119" si="20">(C66-$B$120)/$B$121</f>
        <v>-1.834813770557872</v>
      </c>
      <c r="E66" s="13">
        <f t="shared" ref="E66:E119" si="21">(2*A66-1)</f>
        <v>3</v>
      </c>
      <c r="F66" s="14">
        <f t="shared" ref="F66:F119" si="22">NORMSDIST(D66)</f>
        <v>3.3266643772291715E-2</v>
      </c>
      <c r="G66" s="15">
        <f t="shared" ref="G66:G119" si="23">LN(F66)</f>
        <v>-3.403200072540729</v>
      </c>
      <c r="H66" s="16">
        <f t="shared" ref="H66:H119" si="24">LARGE(F$65:F$119,A66)</f>
        <v>0.96691648306089706</v>
      </c>
      <c r="I66" s="15">
        <f t="shared" ref="I66:I119" si="25">LN(1-H66)</f>
        <v>-3.4087200983017847</v>
      </c>
      <c r="J66" s="25">
        <f t="shared" ref="J66:J119" si="26">E66*(G66+I66)</f>
        <v>-20.435760512527544</v>
      </c>
    </row>
    <row r="67" spans="1:10" ht="19.5">
      <c r="A67" s="17">
        <v>3</v>
      </c>
      <c r="B67" s="10">
        <v>0.39789999999999998</v>
      </c>
      <c r="C67" s="11">
        <f t="shared" si="19"/>
        <v>0.16070000000000001</v>
      </c>
      <c r="D67" s="12">
        <f t="shared" si="20"/>
        <v>-1.4918935351717055</v>
      </c>
      <c r="E67" s="13">
        <f t="shared" si="21"/>
        <v>5</v>
      </c>
      <c r="F67" s="14">
        <f t="shared" si="22"/>
        <v>6.7863528864944261E-2</v>
      </c>
      <c r="G67" s="15">
        <f t="shared" si="23"/>
        <v>-2.6902565188421863</v>
      </c>
      <c r="H67" s="16">
        <f t="shared" si="24"/>
        <v>0.90769938646477921</v>
      </c>
      <c r="I67" s="15">
        <f t="shared" si="25"/>
        <v>-2.3827044903099321</v>
      </c>
      <c r="J67" s="25">
        <f t="shared" si="26"/>
        <v>-25.36480504576059</v>
      </c>
    </row>
    <row r="68" spans="1:10" ht="19.5">
      <c r="A68" s="17">
        <v>4</v>
      </c>
      <c r="B68" s="10">
        <v>0.39229999999999998</v>
      </c>
      <c r="C68" s="11">
        <f t="shared" si="19"/>
        <v>0.1893</v>
      </c>
      <c r="D68" s="12">
        <f t="shared" si="20"/>
        <v>-1.2194624592815844</v>
      </c>
      <c r="E68" s="13">
        <f t="shared" si="21"/>
        <v>7</v>
      </c>
      <c r="F68" s="14">
        <f t="shared" si="22"/>
        <v>0.11133435802438621</v>
      </c>
      <c r="G68" s="15">
        <f t="shared" si="23"/>
        <v>-2.1952173709040488</v>
      </c>
      <c r="H68" s="16">
        <f t="shared" si="24"/>
        <v>0.89163589262699139</v>
      </c>
      <c r="I68" s="15">
        <f t="shared" si="25"/>
        <v>-2.2222583576016599</v>
      </c>
      <c r="J68" s="25">
        <f t="shared" si="26"/>
        <v>-30.922330099539963</v>
      </c>
    </row>
    <row r="69" spans="1:10" ht="19.5">
      <c r="A69" s="17">
        <v>5</v>
      </c>
      <c r="B69" s="10">
        <v>0.3357</v>
      </c>
      <c r="C69" s="11">
        <f t="shared" si="19"/>
        <v>0.18940000000000001</v>
      </c>
      <c r="D69" s="12">
        <f t="shared" si="20"/>
        <v>-1.2185099030721782</v>
      </c>
      <c r="E69" s="13">
        <f t="shared" si="21"/>
        <v>9</v>
      </c>
      <c r="F69" s="14">
        <f t="shared" si="22"/>
        <v>0.11151513190067697</v>
      </c>
      <c r="G69" s="15">
        <f t="shared" si="23"/>
        <v>-2.1935949851763246</v>
      </c>
      <c r="H69" s="16">
        <f t="shared" si="24"/>
        <v>0.87833237940494446</v>
      </c>
      <c r="I69" s="15">
        <f t="shared" si="25"/>
        <v>-2.106462373591186</v>
      </c>
      <c r="J69" s="25">
        <f t="shared" si="26"/>
        <v>-38.700516228907595</v>
      </c>
    </row>
    <row r="70" spans="1:10" ht="19.5">
      <c r="A70" s="17">
        <v>6</v>
      </c>
      <c r="B70" s="10">
        <v>0.42420000000000002</v>
      </c>
      <c r="C70" s="11">
        <f t="shared" si="19"/>
        <v>0.19189999999999999</v>
      </c>
      <c r="D70" s="12">
        <f t="shared" si="20"/>
        <v>-1.194695997837028</v>
      </c>
      <c r="E70" s="13">
        <f t="shared" si="21"/>
        <v>11</v>
      </c>
      <c r="F70" s="14">
        <f t="shared" si="22"/>
        <v>0.11610291334660909</v>
      </c>
      <c r="G70" s="15">
        <f t="shared" si="23"/>
        <v>-2.1532782971684137</v>
      </c>
      <c r="H70" s="16">
        <f t="shared" si="24"/>
        <v>0.87006183618191202</v>
      </c>
      <c r="I70" s="15">
        <f t="shared" si="25"/>
        <v>-2.0406966046278412</v>
      </c>
      <c r="J70" s="25">
        <f t="shared" si="26"/>
        <v>-46.1337239197588</v>
      </c>
    </row>
    <row r="71" spans="1:10" ht="19.5">
      <c r="A71" s="17">
        <v>7</v>
      </c>
      <c r="B71" s="10">
        <v>0.37419999999999998</v>
      </c>
      <c r="C71" s="11">
        <f t="shared" si="19"/>
        <v>0.19400000000000001</v>
      </c>
      <c r="D71" s="12">
        <f t="shared" si="20"/>
        <v>-1.1746923174395014</v>
      </c>
      <c r="E71" s="13">
        <f t="shared" si="21"/>
        <v>13</v>
      </c>
      <c r="F71" s="14">
        <f t="shared" si="22"/>
        <v>0.12005891703808676</v>
      </c>
      <c r="G71" s="15">
        <f t="shared" si="23"/>
        <v>-2.119772681371646</v>
      </c>
      <c r="H71" s="16">
        <f t="shared" si="24"/>
        <v>0.86864644089350806</v>
      </c>
      <c r="I71" s="15">
        <f t="shared" si="25"/>
        <v>-2.0298626668606881</v>
      </c>
      <c r="J71" s="25">
        <f t="shared" si="26"/>
        <v>-53.94525952702034</v>
      </c>
    </row>
    <row r="72" spans="1:10" ht="19.5">
      <c r="A72" s="17">
        <v>8</v>
      </c>
      <c r="B72" s="10">
        <v>0.38080000000000003</v>
      </c>
      <c r="C72" s="11">
        <f t="shared" si="19"/>
        <v>0.1996</v>
      </c>
      <c r="D72" s="12">
        <f t="shared" si="20"/>
        <v>-1.1213491697127644</v>
      </c>
      <c r="E72" s="13">
        <f t="shared" si="21"/>
        <v>15</v>
      </c>
      <c r="F72" s="14">
        <f t="shared" si="22"/>
        <v>0.13106963177190015</v>
      </c>
      <c r="G72" s="15">
        <f t="shared" si="23"/>
        <v>-2.0320265567549485</v>
      </c>
      <c r="H72" s="16">
        <f t="shared" si="24"/>
        <v>0.86308753615766742</v>
      </c>
      <c r="I72" s="15">
        <f t="shared" si="25"/>
        <v>-1.9884135074255593</v>
      </c>
      <c r="J72" s="25">
        <f t="shared" si="26"/>
        <v>-60.30660096270762</v>
      </c>
    </row>
    <row r="73" spans="1:10" ht="19.5">
      <c r="A73" s="17">
        <v>9</v>
      </c>
      <c r="B73" s="10">
        <v>0.42830000000000001</v>
      </c>
      <c r="C73" s="11">
        <f t="shared" si="19"/>
        <v>0.20050000000000001</v>
      </c>
      <c r="D73" s="12">
        <f t="shared" si="20"/>
        <v>-1.1127761638281102</v>
      </c>
      <c r="E73" s="13">
        <f t="shared" si="21"/>
        <v>17</v>
      </c>
      <c r="F73" s="14">
        <f t="shared" si="22"/>
        <v>0.1329022875159403</v>
      </c>
      <c r="G73" s="15">
        <f t="shared" si="23"/>
        <v>-2.0181411011015093</v>
      </c>
      <c r="H73" s="16">
        <f t="shared" si="24"/>
        <v>0.85477772095936777</v>
      </c>
      <c r="I73" s="15">
        <f t="shared" si="25"/>
        <v>-1.9294897514427267</v>
      </c>
      <c r="J73" s="25">
        <f t="shared" si="26"/>
        <v>-67.109724493252017</v>
      </c>
    </row>
    <row r="74" spans="1:10" ht="19.5">
      <c r="A74" s="17">
        <v>10</v>
      </c>
      <c r="B74" s="10">
        <v>0.36530000000000001</v>
      </c>
      <c r="C74" s="11">
        <f t="shared" si="19"/>
        <v>0.20899999999999999</v>
      </c>
      <c r="D74" s="12">
        <f t="shared" si="20"/>
        <v>-1.031808886028599</v>
      </c>
      <c r="E74" s="13">
        <f t="shared" si="21"/>
        <v>19</v>
      </c>
      <c r="F74" s="14">
        <f t="shared" si="22"/>
        <v>0.15108082784557011</v>
      </c>
      <c r="G74" s="15">
        <f t="shared" si="23"/>
        <v>-1.8899403016349552</v>
      </c>
      <c r="H74" s="16">
        <f t="shared" si="24"/>
        <v>0.84568289978689648</v>
      </c>
      <c r="I74" s="15">
        <f t="shared" si="25"/>
        <v>-1.8687457013005615</v>
      </c>
      <c r="J74" s="25">
        <f t="shared" si="26"/>
        <v>-71.415034055774811</v>
      </c>
    </row>
    <row r="75" spans="1:10" ht="19.5">
      <c r="A75" s="17">
        <v>11</v>
      </c>
      <c r="B75" s="10">
        <v>0.3987</v>
      </c>
      <c r="C75" s="11">
        <f t="shared" si="19"/>
        <v>0.2099</v>
      </c>
      <c r="D75" s="12">
        <f t="shared" si="20"/>
        <v>-1.0232358801439445</v>
      </c>
      <c r="E75" s="13">
        <f t="shared" si="21"/>
        <v>21</v>
      </c>
      <c r="F75" s="14">
        <f t="shared" si="22"/>
        <v>0.15309816606622023</v>
      </c>
      <c r="G75" s="15">
        <f t="shared" si="23"/>
        <v>-1.8766759550563428</v>
      </c>
      <c r="H75" s="16">
        <f t="shared" si="24"/>
        <v>0.82244982426617208</v>
      </c>
      <c r="I75" s="15">
        <f t="shared" si="25"/>
        <v>-1.7285020298226039</v>
      </c>
      <c r="J75" s="25">
        <f t="shared" si="26"/>
        <v>-75.70873768245788</v>
      </c>
    </row>
    <row r="76" spans="1:10" ht="19.5">
      <c r="A76" s="17">
        <v>12</v>
      </c>
      <c r="B76" s="10">
        <v>0.34910000000000002</v>
      </c>
      <c r="C76" s="11">
        <f t="shared" si="19"/>
        <v>0.21</v>
      </c>
      <c r="D76" s="12">
        <f t="shared" si="20"/>
        <v>-1.0222833239345388</v>
      </c>
      <c r="E76" s="13">
        <f t="shared" si="21"/>
        <v>23</v>
      </c>
      <c r="F76" s="14">
        <f t="shared" si="22"/>
        <v>0.15332341180633807</v>
      </c>
      <c r="G76" s="15">
        <f t="shared" si="23"/>
        <v>-1.875205785871443</v>
      </c>
      <c r="H76" s="16">
        <f t="shared" si="24"/>
        <v>0.80666801022291357</v>
      </c>
      <c r="I76" s="15">
        <f t="shared" si="25"/>
        <v>-1.6433464135627924</v>
      </c>
      <c r="J76" s="25">
        <f t="shared" si="26"/>
        <v>-80.926700586987423</v>
      </c>
    </row>
    <row r="77" spans="1:10" ht="19.5">
      <c r="A77" s="17">
        <v>13</v>
      </c>
      <c r="B77" s="10">
        <v>0.33700000000000002</v>
      </c>
      <c r="C77" s="11">
        <f t="shared" si="19"/>
        <v>0.21479999999999999</v>
      </c>
      <c r="D77" s="12">
        <f t="shared" si="20"/>
        <v>-0.97656062588304982</v>
      </c>
      <c r="E77" s="13">
        <f t="shared" si="21"/>
        <v>25</v>
      </c>
      <c r="F77" s="14">
        <f t="shared" si="22"/>
        <v>0.16439336002744495</v>
      </c>
      <c r="G77" s="15">
        <f t="shared" si="23"/>
        <v>-1.805493186303184</v>
      </c>
      <c r="H77" s="16">
        <f t="shared" si="24"/>
        <v>0.803517424827351</v>
      </c>
      <c r="I77" s="15">
        <f t="shared" si="25"/>
        <v>-1.6271815275709298</v>
      </c>
      <c r="J77" s="25">
        <f t="shared" si="26"/>
        <v>-85.816867846852858</v>
      </c>
    </row>
    <row r="78" spans="1:10" ht="19.5">
      <c r="A78" s="17">
        <v>14</v>
      </c>
      <c r="B78" s="10">
        <v>0.36209999999999998</v>
      </c>
      <c r="C78" s="11">
        <f t="shared" si="19"/>
        <v>0.22070000000000001</v>
      </c>
      <c r="D78" s="12">
        <f t="shared" si="20"/>
        <v>-0.9203598095280946</v>
      </c>
      <c r="E78" s="13">
        <f t="shared" si="21"/>
        <v>27</v>
      </c>
      <c r="F78" s="14">
        <f t="shared" si="22"/>
        <v>0.17869238187429817</v>
      </c>
      <c r="G78" s="15">
        <f t="shared" si="23"/>
        <v>-1.7220894885352207</v>
      </c>
      <c r="H78" s="16">
        <f t="shared" si="24"/>
        <v>0.78088637368079039</v>
      </c>
      <c r="I78" s="15">
        <f t="shared" si="25"/>
        <v>-1.5181648420771949</v>
      </c>
      <c r="J78" s="25">
        <f t="shared" si="26"/>
        <v>-87.486866926535228</v>
      </c>
    </row>
    <row r="79" spans="1:10" ht="19.5">
      <c r="A79" s="17">
        <v>15</v>
      </c>
      <c r="B79" s="10">
        <v>0.19189999999999999</v>
      </c>
      <c r="C79" s="11">
        <f t="shared" si="19"/>
        <v>0.22209999999999999</v>
      </c>
      <c r="D79" s="12">
        <f t="shared" si="20"/>
        <v>-0.90702402259641046</v>
      </c>
      <c r="E79" s="13">
        <f t="shared" si="21"/>
        <v>29</v>
      </c>
      <c r="F79" s="14">
        <f t="shared" si="22"/>
        <v>0.18219704692456884</v>
      </c>
      <c r="G79" s="15">
        <f t="shared" si="23"/>
        <v>-1.7026665021659551</v>
      </c>
      <c r="H79" s="16">
        <f t="shared" si="24"/>
        <v>0.77862859306811061</v>
      </c>
      <c r="I79" s="15">
        <f t="shared" si="25"/>
        <v>-1.5079134136968466</v>
      </c>
      <c r="J79" s="25">
        <f t="shared" si="26"/>
        <v>-93.106817560021256</v>
      </c>
    </row>
    <row r="80" spans="1:10" ht="19.5">
      <c r="A80" s="17">
        <v>16</v>
      </c>
      <c r="B80" s="10">
        <v>3.7499999999999999E-2</v>
      </c>
      <c r="C80" s="11">
        <f t="shared" si="19"/>
        <v>0.23080000000000001</v>
      </c>
      <c r="D80" s="12">
        <f t="shared" si="20"/>
        <v>-0.82415163237808675</v>
      </c>
      <c r="E80" s="13">
        <f t="shared" si="21"/>
        <v>31</v>
      </c>
      <c r="F80" s="14">
        <f t="shared" si="22"/>
        <v>0.2049267028074418</v>
      </c>
      <c r="G80" s="15">
        <f t="shared" si="23"/>
        <v>-1.5851029110597699</v>
      </c>
      <c r="H80" s="16">
        <f t="shared" si="24"/>
        <v>0.76245647861251631</v>
      </c>
      <c r="I80" s="15">
        <f t="shared" si="25"/>
        <v>-1.4374044243479955</v>
      </c>
      <c r="J80" s="25">
        <f t="shared" si="26"/>
        <v>-93.697727397640733</v>
      </c>
    </row>
    <row r="81" spans="1:10" ht="19.5">
      <c r="A81" s="17">
        <v>17</v>
      </c>
      <c r="B81" s="10">
        <v>0.12470000000000001</v>
      </c>
      <c r="C81" s="11">
        <f t="shared" si="19"/>
        <v>0.23180000000000001</v>
      </c>
      <c r="D81" s="12">
        <f t="shared" si="20"/>
        <v>-0.81462607028402656</v>
      </c>
      <c r="E81" s="13">
        <f t="shared" si="21"/>
        <v>33</v>
      </c>
      <c r="F81" s="14">
        <f t="shared" si="22"/>
        <v>0.20764319146437291</v>
      </c>
      <c r="G81" s="15">
        <f t="shared" si="23"/>
        <v>-1.5719340979602767</v>
      </c>
      <c r="H81" s="16">
        <f t="shared" si="24"/>
        <v>0.76098166603144546</v>
      </c>
      <c r="I81" s="15">
        <f t="shared" si="25"/>
        <v>-1.4312150188272772</v>
      </c>
      <c r="J81" s="25">
        <f t="shared" si="26"/>
        <v>-99.10392085398928</v>
      </c>
    </row>
    <row r="82" spans="1:10" ht="19.5">
      <c r="A82" s="17">
        <v>18</v>
      </c>
      <c r="B82" s="10">
        <v>0.19400000000000001</v>
      </c>
      <c r="C82" s="11">
        <f t="shared" si="19"/>
        <v>0.23680000000000001</v>
      </c>
      <c r="D82" s="12">
        <f t="shared" si="20"/>
        <v>-0.7669982598137256</v>
      </c>
      <c r="E82" s="13">
        <f t="shared" si="21"/>
        <v>35</v>
      </c>
      <c r="F82" s="14">
        <f t="shared" si="22"/>
        <v>0.22154127508503257</v>
      </c>
      <c r="G82" s="15">
        <f t="shared" si="23"/>
        <v>-1.5071463633577216</v>
      </c>
      <c r="H82" s="16">
        <f t="shared" si="24"/>
        <v>0.72730507133556799</v>
      </c>
      <c r="I82" s="15">
        <f t="shared" si="25"/>
        <v>-1.2994015860602743</v>
      </c>
      <c r="J82" s="25">
        <f t="shared" si="26"/>
        <v>-98.229178229629852</v>
      </c>
    </row>
    <row r="83" spans="1:10" ht="19.5">
      <c r="A83" s="17">
        <v>19</v>
      </c>
      <c r="B83" s="10">
        <v>0.1893</v>
      </c>
      <c r="C83" s="11">
        <f t="shared" si="19"/>
        <v>0.26619999999999999</v>
      </c>
      <c r="D83" s="12">
        <f t="shared" si="20"/>
        <v>-0.48694673424835649</v>
      </c>
      <c r="E83" s="13">
        <f t="shared" si="21"/>
        <v>37</v>
      </c>
      <c r="F83" s="14">
        <f t="shared" si="22"/>
        <v>0.31314803943949332</v>
      </c>
      <c r="G83" s="15">
        <f t="shared" si="23"/>
        <v>-1.1610792308015312</v>
      </c>
      <c r="H83" s="16">
        <f t="shared" si="24"/>
        <v>0.70602666736241981</v>
      </c>
      <c r="I83" s="15">
        <f t="shared" si="25"/>
        <v>-1.2242662210717843</v>
      </c>
      <c r="J83" s="25">
        <f t="shared" si="26"/>
        <v>-88.257781719312675</v>
      </c>
    </row>
    <row r="84" spans="1:10" ht="19.5">
      <c r="A84" s="17">
        <v>20</v>
      </c>
      <c r="B84" s="10">
        <v>0.21</v>
      </c>
      <c r="C84" s="11">
        <f t="shared" si="19"/>
        <v>0.26850000000000002</v>
      </c>
      <c r="D84" s="12">
        <f t="shared" si="20"/>
        <v>-0.46503794143201782</v>
      </c>
      <c r="E84" s="13">
        <f t="shared" si="21"/>
        <v>39</v>
      </c>
      <c r="F84" s="14">
        <f t="shared" si="22"/>
        <v>0.32095214305788289</v>
      </c>
      <c r="G84" s="15">
        <f t="shared" si="23"/>
        <v>-1.1364632540137936</v>
      </c>
      <c r="H84" s="16">
        <f t="shared" si="24"/>
        <v>0.67617758362282965</v>
      </c>
      <c r="I84" s="15">
        <f t="shared" si="25"/>
        <v>-1.1275600110515314</v>
      </c>
      <c r="J84" s="25">
        <f t="shared" si="26"/>
        <v>-88.29690733754768</v>
      </c>
    </row>
    <row r="85" spans="1:10" ht="19.5">
      <c r="A85" s="17">
        <v>21</v>
      </c>
      <c r="B85">
        <v>0.23180000000000001</v>
      </c>
      <c r="C85" s="11">
        <f t="shared" si="19"/>
        <v>0.26960000000000001</v>
      </c>
      <c r="D85" s="12">
        <f t="shared" si="20"/>
        <v>-0.45455982312855175</v>
      </c>
      <c r="E85" s="13">
        <f t="shared" si="21"/>
        <v>41</v>
      </c>
      <c r="F85" s="14">
        <f t="shared" si="22"/>
        <v>0.32471297225720608</v>
      </c>
      <c r="G85" s="15">
        <f t="shared" si="23"/>
        <v>-1.1248136491554979</v>
      </c>
      <c r="H85" s="16">
        <f t="shared" si="24"/>
        <v>0.66514814001879108</v>
      </c>
      <c r="I85" s="15">
        <f t="shared" si="25"/>
        <v>-1.0940670539716262</v>
      </c>
      <c r="J85" s="25">
        <f t="shared" si="26"/>
        <v>-90.974108828212081</v>
      </c>
    </row>
    <row r="86" spans="1:10" ht="19.5">
      <c r="A86" s="17">
        <v>22</v>
      </c>
      <c r="B86">
        <v>0.43980000000000002</v>
      </c>
      <c r="C86" s="11">
        <f t="shared" si="19"/>
        <v>0.27360000000000001</v>
      </c>
      <c r="D86" s="12">
        <f t="shared" si="20"/>
        <v>-0.41645757475231099</v>
      </c>
      <c r="E86" s="13">
        <f t="shared" si="21"/>
        <v>43</v>
      </c>
      <c r="F86" s="14">
        <f t="shared" si="22"/>
        <v>0.33853760288607404</v>
      </c>
      <c r="G86" s="15">
        <f t="shared" si="23"/>
        <v>-1.083120105986864</v>
      </c>
      <c r="H86" s="16">
        <f t="shared" si="24"/>
        <v>0.65362295177527363</v>
      </c>
      <c r="I86" s="15">
        <f t="shared" si="25"/>
        <v>-1.0602273625007759</v>
      </c>
      <c r="J86" s="25">
        <f t="shared" si="26"/>
        <v>-92.163941144968533</v>
      </c>
    </row>
    <row r="87" spans="1:10" ht="19.5">
      <c r="A87" s="17">
        <v>23</v>
      </c>
      <c r="B87">
        <v>0.16070000000000001</v>
      </c>
      <c r="C87" s="11">
        <f t="shared" si="19"/>
        <v>0.28060000000000002</v>
      </c>
      <c r="D87" s="12">
        <f t="shared" si="20"/>
        <v>-0.34977864009388965</v>
      </c>
      <c r="E87" s="13">
        <f t="shared" si="21"/>
        <v>45</v>
      </c>
      <c r="F87" s="14">
        <f t="shared" si="22"/>
        <v>0.36325241520944762</v>
      </c>
      <c r="G87" s="15">
        <f t="shared" si="23"/>
        <v>-1.0126573276634214</v>
      </c>
      <c r="H87" s="16">
        <f t="shared" si="24"/>
        <v>0.65045431405667975</v>
      </c>
      <c r="I87" s="15">
        <f t="shared" si="25"/>
        <v>-1.0511210078444875</v>
      </c>
      <c r="J87" s="25">
        <f t="shared" si="26"/>
        <v>-92.870025097855887</v>
      </c>
    </row>
    <row r="88" spans="1:10" ht="19.5">
      <c r="A88" s="17">
        <v>24</v>
      </c>
      <c r="B88">
        <v>0.3518</v>
      </c>
      <c r="C88" s="11">
        <f t="shared" si="19"/>
        <v>0.32929999999999998</v>
      </c>
      <c r="D88" s="12">
        <f t="shared" si="20"/>
        <v>0.11411623388684089</v>
      </c>
      <c r="E88" s="13">
        <f t="shared" si="21"/>
        <v>47</v>
      </c>
      <c r="F88" s="14">
        <f t="shared" si="22"/>
        <v>0.54542717324487855</v>
      </c>
      <c r="G88" s="15">
        <f t="shared" si="23"/>
        <v>-0.60618598721388284</v>
      </c>
      <c r="H88" s="16">
        <f t="shared" si="24"/>
        <v>0.62871102040662596</v>
      </c>
      <c r="I88" s="15">
        <f t="shared" si="25"/>
        <v>-0.99077459883916552</v>
      </c>
      <c r="J88" s="25">
        <f t="shared" si="26"/>
        <v>-75.057147544493276</v>
      </c>
    </row>
    <row r="89" spans="1:10" ht="19.5">
      <c r="A89" s="17">
        <v>25</v>
      </c>
      <c r="B89">
        <v>0.3332</v>
      </c>
      <c r="C89" s="11">
        <f t="shared" si="19"/>
        <v>0.3332</v>
      </c>
      <c r="D89" s="12">
        <f t="shared" si="20"/>
        <v>0.15126592605367573</v>
      </c>
      <c r="E89" s="13">
        <f t="shared" si="21"/>
        <v>49</v>
      </c>
      <c r="F89" s="14">
        <f t="shared" si="22"/>
        <v>0.56011702648899386</v>
      </c>
      <c r="G89" s="15">
        <f t="shared" si="23"/>
        <v>-0.57960954121215502</v>
      </c>
      <c r="H89" s="16">
        <f t="shared" si="24"/>
        <v>0.6258269518548224</v>
      </c>
      <c r="I89" s="15">
        <f t="shared" si="25"/>
        <v>-0.98303689300285402</v>
      </c>
      <c r="J89" s="25">
        <f t="shared" si="26"/>
        <v>-76.569675276535449</v>
      </c>
    </row>
    <row r="90" spans="1:10" ht="19.5">
      <c r="A90" s="17">
        <v>26</v>
      </c>
      <c r="B90">
        <v>0.22209999999999999</v>
      </c>
      <c r="C90" s="11">
        <f t="shared" si="19"/>
        <v>0.3357</v>
      </c>
      <c r="D90" s="12">
        <f t="shared" si="20"/>
        <v>0.1750798312888262</v>
      </c>
      <c r="E90" s="13">
        <f t="shared" si="21"/>
        <v>51</v>
      </c>
      <c r="F90" s="14">
        <f t="shared" si="22"/>
        <v>0.56949154710606387</v>
      </c>
      <c r="G90" s="15">
        <f t="shared" si="23"/>
        <v>-0.56301133886341381</v>
      </c>
      <c r="H90" s="16">
        <f t="shared" si="24"/>
        <v>0.62438226083219084</v>
      </c>
      <c r="I90" s="15">
        <f t="shared" si="25"/>
        <v>-0.9791833038819967</v>
      </c>
      <c r="J90" s="25">
        <f t="shared" si="26"/>
        <v>-78.651926780015941</v>
      </c>
    </row>
    <row r="91" spans="1:10" ht="19.5">
      <c r="A91" s="17">
        <v>27</v>
      </c>
      <c r="B91">
        <v>0.22070000000000001</v>
      </c>
      <c r="C91" s="11">
        <f t="shared" si="19"/>
        <v>0.33660000000000001</v>
      </c>
      <c r="D91" s="12">
        <f t="shared" si="20"/>
        <v>0.18365283717348049</v>
      </c>
      <c r="E91" s="13">
        <f t="shared" si="21"/>
        <v>53</v>
      </c>
      <c r="F91" s="14">
        <f t="shared" si="22"/>
        <v>0.57285709502334248</v>
      </c>
      <c r="G91" s="15">
        <f t="shared" si="23"/>
        <v>-0.55711899123723863</v>
      </c>
      <c r="H91" s="16">
        <f t="shared" si="24"/>
        <v>0.61894927324853866</v>
      </c>
      <c r="I91" s="15">
        <f t="shared" si="25"/>
        <v>-0.96482277163797203</v>
      </c>
      <c r="J91" s="25">
        <f t="shared" si="26"/>
        <v>-80.662913432386162</v>
      </c>
    </row>
    <row r="92" spans="1:10" ht="19.5">
      <c r="A92" s="17">
        <v>28</v>
      </c>
      <c r="B92">
        <v>0.27360000000000001</v>
      </c>
      <c r="C92" s="11">
        <f t="shared" si="19"/>
        <v>0.33700000000000002</v>
      </c>
      <c r="D92" s="12">
        <f t="shared" si="20"/>
        <v>0.18746306201110466</v>
      </c>
      <c r="E92" s="13">
        <f t="shared" si="21"/>
        <v>55</v>
      </c>
      <c r="F92" s="14">
        <f t="shared" si="22"/>
        <v>0.57435120875031254</v>
      </c>
      <c r="G92" s="15">
        <f t="shared" si="23"/>
        <v>-0.55451420783942129</v>
      </c>
      <c r="H92" s="16">
        <f t="shared" si="24"/>
        <v>0.57435120875031254</v>
      </c>
      <c r="I92" s="15">
        <f t="shared" si="25"/>
        <v>-0.85414070643130002</v>
      </c>
      <c r="J92" s="25">
        <f t="shared" si="26"/>
        <v>-77.476020284889671</v>
      </c>
    </row>
    <row r="93" spans="1:10" ht="19.5">
      <c r="A93" s="17">
        <v>29</v>
      </c>
      <c r="B93">
        <v>0.18940000000000001</v>
      </c>
      <c r="C93" s="11">
        <f t="shared" si="19"/>
        <v>0.34910000000000002</v>
      </c>
      <c r="D93" s="12">
        <f t="shared" si="20"/>
        <v>0.30272236334923286</v>
      </c>
      <c r="E93" s="13">
        <f t="shared" si="21"/>
        <v>57</v>
      </c>
      <c r="F93" s="14">
        <f t="shared" si="22"/>
        <v>0.61894927324853866</v>
      </c>
      <c r="G93" s="15">
        <f t="shared" si="23"/>
        <v>-0.47973195917329431</v>
      </c>
      <c r="H93" s="16">
        <f t="shared" si="24"/>
        <v>0.57285709502334248</v>
      </c>
      <c r="I93" s="15">
        <f t="shared" si="25"/>
        <v>-0.85063664966723873</v>
      </c>
      <c r="J93" s="25">
        <f t="shared" si="26"/>
        <v>-75.83101070391038</v>
      </c>
    </row>
    <row r="94" spans="1:10" ht="19.5">
      <c r="A94" s="17">
        <v>30</v>
      </c>
      <c r="B94">
        <v>0.26960000000000001</v>
      </c>
      <c r="C94" s="11">
        <f t="shared" si="19"/>
        <v>0.35060000000000002</v>
      </c>
      <c r="D94" s="12">
        <f t="shared" si="20"/>
        <v>0.31701070649032315</v>
      </c>
      <c r="E94" s="13">
        <f t="shared" si="21"/>
        <v>59</v>
      </c>
      <c r="F94" s="14">
        <f t="shared" si="22"/>
        <v>0.62438226083219084</v>
      </c>
      <c r="G94" s="15">
        <f t="shared" si="23"/>
        <v>-0.47099250068646914</v>
      </c>
      <c r="H94" s="16">
        <f t="shared" si="24"/>
        <v>0.56949154710606387</v>
      </c>
      <c r="I94" s="15">
        <f t="shared" si="25"/>
        <v>-0.84278832024570893</v>
      </c>
      <c r="J94" s="25">
        <f t="shared" si="26"/>
        <v>-77.513068434998516</v>
      </c>
    </row>
    <row r="95" spans="1:10" ht="19.5">
      <c r="A95" s="17">
        <v>31</v>
      </c>
      <c r="B95">
        <v>0.23680000000000001</v>
      </c>
      <c r="C95" s="11">
        <f t="shared" si="19"/>
        <v>0.35099999999999998</v>
      </c>
      <c r="D95" s="12">
        <f t="shared" si="20"/>
        <v>0.32082093132794681</v>
      </c>
      <c r="E95" s="13">
        <f t="shared" si="21"/>
        <v>61</v>
      </c>
      <c r="F95" s="14">
        <f t="shared" si="22"/>
        <v>0.6258269518548224</v>
      </c>
      <c r="G95" s="15">
        <f t="shared" si="23"/>
        <v>-0.46868138083386862</v>
      </c>
      <c r="H95" s="16">
        <f t="shared" si="24"/>
        <v>0.56011702648899386</v>
      </c>
      <c r="I95" s="15">
        <f t="shared" si="25"/>
        <v>-0.8212465567391033</v>
      </c>
      <c r="J95" s="25">
        <f t="shared" si="26"/>
        <v>-78.685604191951285</v>
      </c>
    </row>
    <row r="96" spans="1:10" ht="19.5">
      <c r="A96" s="17">
        <v>32</v>
      </c>
      <c r="B96">
        <v>0.28060000000000002</v>
      </c>
      <c r="C96" s="11">
        <f t="shared" si="19"/>
        <v>0.3518</v>
      </c>
      <c r="D96" s="12">
        <f t="shared" si="20"/>
        <v>0.32844138100319514</v>
      </c>
      <c r="E96" s="13">
        <f t="shared" si="21"/>
        <v>63</v>
      </c>
      <c r="F96" s="14">
        <f t="shared" si="22"/>
        <v>0.62871102040662596</v>
      </c>
      <c r="G96" s="15">
        <f t="shared" si="23"/>
        <v>-0.46408355486711655</v>
      </c>
      <c r="H96" s="16">
        <f t="shared" si="24"/>
        <v>0.54542717324487855</v>
      </c>
      <c r="I96" s="15">
        <f t="shared" si="25"/>
        <v>-0.78839714331608579</v>
      </c>
      <c r="J96" s="25">
        <f t="shared" si="26"/>
        <v>-78.906283985541748</v>
      </c>
    </row>
    <row r="97" spans="1:10" ht="19.5">
      <c r="A97" s="17">
        <v>33</v>
      </c>
      <c r="B97">
        <v>0.21479999999999999</v>
      </c>
      <c r="C97" s="11">
        <f t="shared" si="19"/>
        <v>0.3579</v>
      </c>
      <c r="D97" s="12">
        <f t="shared" si="20"/>
        <v>0.38654730977696222</v>
      </c>
      <c r="E97" s="13">
        <f t="shared" si="21"/>
        <v>65</v>
      </c>
      <c r="F97" s="14">
        <f t="shared" si="22"/>
        <v>0.65045431405667975</v>
      </c>
      <c r="G97" s="15">
        <f t="shared" si="23"/>
        <v>-0.43008421553796128</v>
      </c>
      <c r="H97" s="16">
        <f t="shared" si="24"/>
        <v>0.36325241520944762</v>
      </c>
      <c r="I97" s="15">
        <f t="shared" si="25"/>
        <v>-0.45138195815598742</v>
      </c>
      <c r="J97" s="25">
        <f t="shared" si="26"/>
        <v>-57.295301290106664</v>
      </c>
    </row>
    <row r="98" spans="1:10" ht="19.5">
      <c r="A98" s="17">
        <v>34</v>
      </c>
      <c r="B98">
        <v>0.35060000000000002</v>
      </c>
      <c r="C98" s="11">
        <f t="shared" si="19"/>
        <v>0.35880000000000001</v>
      </c>
      <c r="D98" s="12">
        <f t="shared" si="20"/>
        <v>0.39512031566161648</v>
      </c>
      <c r="E98" s="13">
        <f t="shared" si="21"/>
        <v>67</v>
      </c>
      <c r="F98" s="14">
        <f t="shared" si="22"/>
        <v>0.65362295177527363</v>
      </c>
      <c r="G98" s="15">
        <f t="shared" si="23"/>
        <v>-0.42522462011765277</v>
      </c>
      <c r="H98" s="16">
        <f t="shared" si="24"/>
        <v>0.33853760288607404</v>
      </c>
      <c r="I98" s="15">
        <f t="shared" si="25"/>
        <v>-0.413302141919765</v>
      </c>
      <c r="J98" s="25">
        <f t="shared" si="26"/>
        <v>-56.181293056506988</v>
      </c>
    </row>
    <row r="99" spans="1:10" ht="19.5">
      <c r="A99" s="17">
        <v>35</v>
      </c>
      <c r="B99">
        <v>0.23080000000000001</v>
      </c>
      <c r="C99" s="11">
        <f t="shared" si="19"/>
        <v>0.36209999999999998</v>
      </c>
      <c r="D99" s="12">
        <f t="shared" si="20"/>
        <v>0.42655467057201479</v>
      </c>
      <c r="E99" s="13">
        <f t="shared" si="21"/>
        <v>69</v>
      </c>
      <c r="F99" s="14">
        <f t="shared" si="22"/>
        <v>0.66514814001879108</v>
      </c>
      <c r="G99" s="15">
        <f t="shared" si="23"/>
        <v>-0.4077454961896041</v>
      </c>
      <c r="H99" s="16">
        <f t="shared" si="24"/>
        <v>0.32471297225720608</v>
      </c>
      <c r="I99" s="15">
        <f t="shared" si="25"/>
        <v>-0.39261745220706235</v>
      </c>
      <c r="J99" s="25">
        <f t="shared" si="26"/>
        <v>-55.225043439369983</v>
      </c>
    </row>
    <row r="100" spans="1:10" ht="19.5">
      <c r="A100" s="17">
        <v>36</v>
      </c>
      <c r="B100">
        <v>0.33660000000000001</v>
      </c>
      <c r="C100" s="11">
        <f t="shared" si="19"/>
        <v>0.36530000000000001</v>
      </c>
      <c r="D100" s="12">
        <f t="shared" si="20"/>
        <v>0.45703646927300773</v>
      </c>
      <c r="E100" s="13">
        <f t="shared" si="21"/>
        <v>71</v>
      </c>
      <c r="F100" s="14">
        <f t="shared" si="22"/>
        <v>0.67617758362282965</v>
      </c>
      <c r="G100" s="15">
        <f t="shared" si="23"/>
        <v>-0.39129953977125553</v>
      </c>
      <c r="H100" s="16">
        <f t="shared" si="24"/>
        <v>0.32095214305788289</v>
      </c>
      <c r="I100" s="15">
        <f t="shared" si="25"/>
        <v>-0.38706367240181838</v>
      </c>
      <c r="J100" s="25">
        <f t="shared" si="26"/>
        <v>-55.263788064288249</v>
      </c>
    </row>
    <row r="101" spans="1:10" ht="19.5">
      <c r="A101" s="17">
        <v>37</v>
      </c>
      <c r="B101">
        <v>0.43559999999999999</v>
      </c>
      <c r="C101" s="11">
        <f t="shared" si="19"/>
        <v>0.37419999999999998</v>
      </c>
      <c r="D101" s="12">
        <f t="shared" si="20"/>
        <v>0.54181397191014302</v>
      </c>
      <c r="E101" s="13">
        <f t="shared" si="21"/>
        <v>73</v>
      </c>
      <c r="F101" s="14">
        <f t="shared" si="22"/>
        <v>0.70602666736241981</v>
      </c>
      <c r="G101" s="15">
        <f t="shared" si="23"/>
        <v>-0.34810226973423997</v>
      </c>
      <c r="H101" s="16">
        <f t="shared" si="24"/>
        <v>0.31314803943949332</v>
      </c>
      <c r="I101" s="15">
        <f t="shared" si="25"/>
        <v>-0.37563649679189609</v>
      </c>
      <c r="J101" s="25">
        <f t="shared" si="26"/>
        <v>-52.832929956407938</v>
      </c>
    </row>
    <row r="102" spans="1:10" ht="19.5">
      <c r="A102" s="17">
        <v>38</v>
      </c>
      <c r="B102">
        <v>0.41439999999999999</v>
      </c>
      <c r="C102" s="11">
        <f t="shared" si="19"/>
        <v>0.38080000000000003</v>
      </c>
      <c r="D102" s="12">
        <f t="shared" si="20"/>
        <v>0.60468268173094064</v>
      </c>
      <c r="E102" s="13">
        <f t="shared" si="21"/>
        <v>75</v>
      </c>
      <c r="F102" s="14">
        <f t="shared" si="22"/>
        <v>0.72730507133556799</v>
      </c>
      <c r="G102" s="15">
        <f t="shared" si="23"/>
        <v>-0.31840925902102701</v>
      </c>
      <c r="H102" s="16">
        <f t="shared" si="24"/>
        <v>0.22154127508503257</v>
      </c>
      <c r="I102" s="15">
        <f t="shared" si="25"/>
        <v>-0.25043930784841489</v>
      </c>
      <c r="J102" s="25">
        <f t="shared" si="26"/>
        <v>-42.663642515208139</v>
      </c>
    </row>
    <row r="103" spans="1:10" ht="19.5">
      <c r="A103" s="17">
        <v>39</v>
      </c>
      <c r="B103">
        <v>0.43219999999999997</v>
      </c>
      <c r="C103" s="11">
        <f t="shared" si="19"/>
        <v>0.39179999999999998</v>
      </c>
      <c r="D103" s="12">
        <f t="shared" si="20"/>
        <v>0.7094638647656023</v>
      </c>
      <c r="E103" s="13">
        <f t="shared" si="21"/>
        <v>77</v>
      </c>
      <c r="F103" s="14">
        <f t="shared" si="22"/>
        <v>0.76098166603144546</v>
      </c>
      <c r="G103" s="15">
        <f t="shared" si="23"/>
        <v>-0.2731460133535768</v>
      </c>
      <c r="H103" s="16">
        <f t="shared" si="24"/>
        <v>0.20764319146437291</v>
      </c>
      <c r="I103" s="15">
        <f t="shared" si="25"/>
        <v>-0.23274347279168553</v>
      </c>
      <c r="J103" s="25">
        <f t="shared" si="26"/>
        <v>-38.953490433185195</v>
      </c>
    </row>
    <row r="104" spans="1:10" ht="19.5">
      <c r="A104" s="17">
        <v>40</v>
      </c>
      <c r="B104">
        <v>0.3579</v>
      </c>
      <c r="C104" s="11">
        <f t="shared" si="19"/>
        <v>0.39229999999999998</v>
      </c>
      <c r="D104" s="12">
        <f t="shared" si="20"/>
        <v>0.71422664581263229</v>
      </c>
      <c r="E104" s="13">
        <f t="shared" si="21"/>
        <v>79</v>
      </c>
      <c r="F104" s="14">
        <f t="shared" si="22"/>
        <v>0.76245647861251631</v>
      </c>
      <c r="G104" s="15">
        <f t="shared" si="23"/>
        <v>-0.2712098493590242</v>
      </c>
      <c r="H104" s="16">
        <f t="shared" si="24"/>
        <v>0.2049267028074418</v>
      </c>
      <c r="I104" s="15">
        <f t="shared" si="25"/>
        <v>-0.22932097085126593</v>
      </c>
      <c r="J104" s="25">
        <f t="shared" si="26"/>
        <v>-39.541934796612921</v>
      </c>
    </row>
    <row r="105" spans="1:10" ht="19.5">
      <c r="A105" s="17">
        <v>41</v>
      </c>
      <c r="B105">
        <v>0.44700000000000001</v>
      </c>
      <c r="C105" s="11">
        <f t="shared" si="19"/>
        <v>0.39789999999999998</v>
      </c>
      <c r="D105" s="12">
        <f t="shared" si="20"/>
        <v>0.76756979353936927</v>
      </c>
      <c r="E105" s="13">
        <f t="shared" si="21"/>
        <v>81</v>
      </c>
      <c r="F105" s="14">
        <f t="shared" si="22"/>
        <v>0.77862859306811061</v>
      </c>
      <c r="G105" s="15">
        <f t="shared" si="23"/>
        <v>-0.25022112078612857</v>
      </c>
      <c r="H105" s="16">
        <f t="shared" si="24"/>
        <v>0.18219704692456884</v>
      </c>
      <c r="I105" s="15">
        <f t="shared" si="25"/>
        <v>-0.20113386005856579</v>
      </c>
      <c r="J105" s="25">
        <f t="shared" si="26"/>
        <v>-36.559753448420246</v>
      </c>
    </row>
    <row r="106" spans="1:10" ht="19.5">
      <c r="A106" s="17">
        <v>42</v>
      </c>
      <c r="B106">
        <v>0.20050000000000001</v>
      </c>
      <c r="C106" s="11">
        <f t="shared" si="19"/>
        <v>0.3987</v>
      </c>
      <c r="D106" s="12">
        <f t="shared" si="20"/>
        <v>0.77519024321461771</v>
      </c>
      <c r="E106" s="13">
        <f t="shared" si="21"/>
        <v>83</v>
      </c>
      <c r="F106" s="14">
        <f t="shared" si="22"/>
        <v>0.78088637368079039</v>
      </c>
      <c r="G106" s="15">
        <f t="shared" si="23"/>
        <v>-0.24732562797171903</v>
      </c>
      <c r="H106" s="16">
        <f t="shared" si="24"/>
        <v>0.17869238187429817</v>
      </c>
      <c r="I106" s="15">
        <f t="shared" si="25"/>
        <v>-0.19685755258717713</v>
      </c>
      <c r="J106" s="25">
        <f t="shared" si="26"/>
        <v>-36.867203986388382</v>
      </c>
    </row>
    <row r="107" spans="1:10" ht="19.5">
      <c r="A107" s="17">
        <v>43</v>
      </c>
      <c r="B107">
        <v>0.32929999999999998</v>
      </c>
      <c r="C107" s="11">
        <f t="shared" si="19"/>
        <v>0.40699999999999997</v>
      </c>
      <c r="D107" s="12">
        <f t="shared" si="20"/>
        <v>0.85425240859531693</v>
      </c>
      <c r="E107" s="13">
        <f t="shared" si="21"/>
        <v>85</v>
      </c>
      <c r="F107" s="14">
        <f t="shared" si="22"/>
        <v>0.803517424827351</v>
      </c>
      <c r="G107" s="15">
        <f t="shared" si="23"/>
        <v>-0.21875640788246031</v>
      </c>
      <c r="H107" s="16">
        <f t="shared" si="24"/>
        <v>0.16439336002744495</v>
      </c>
      <c r="I107" s="15">
        <f t="shared" si="25"/>
        <v>-0.17959730297831253</v>
      </c>
      <c r="J107" s="25">
        <f t="shared" si="26"/>
        <v>-33.860065423165693</v>
      </c>
    </row>
    <row r="108" spans="1:10" ht="19.5">
      <c r="A108" s="17">
        <v>44</v>
      </c>
      <c r="B108">
        <v>0.40699999999999997</v>
      </c>
      <c r="C108" s="11">
        <f t="shared" si="19"/>
        <v>0.40820000000000001</v>
      </c>
      <c r="D108" s="12">
        <f t="shared" si="20"/>
        <v>0.86568308310818942</v>
      </c>
      <c r="E108" s="13">
        <f t="shared" si="21"/>
        <v>87</v>
      </c>
      <c r="F108" s="14">
        <f t="shared" si="22"/>
        <v>0.80666801022291357</v>
      </c>
      <c r="G108" s="15">
        <f t="shared" si="23"/>
        <v>-0.21484308293530638</v>
      </c>
      <c r="H108" s="16">
        <f t="shared" si="24"/>
        <v>0.15332341180633807</v>
      </c>
      <c r="I108" s="15">
        <f t="shared" si="25"/>
        <v>-0.16643648936735284</v>
      </c>
      <c r="J108" s="25">
        <f t="shared" si="26"/>
        <v>-33.171322790331352</v>
      </c>
    </row>
    <row r="109" spans="1:10" ht="19.5">
      <c r="A109" s="17">
        <v>45</v>
      </c>
      <c r="B109">
        <v>0.51019999999999999</v>
      </c>
      <c r="C109" s="11">
        <f t="shared" si="19"/>
        <v>0.41439999999999999</v>
      </c>
      <c r="D109" s="12">
        <f t="shared" si="20"/>
        <v>0.92474156809136243</v>
      </c>
      <c r="E109" s="13">
        <f t="shared" si="21"/>
        <v>89</v>
      </c>
      <c r="F109" s="14">
        <f t="shared" si="22"/>
        <v>0.82244982426617208</v>
      </c>
      <c r="G109" s="15">
        <f t="shared" si="23"/>
        <v>-0.19546780213513129</v>
      </c>
      <c r="H109" s="16">
        <f t="shared" si="24"/>
        <v>0.15309816606622023</v>
      </c>
      <c r="I109" s="15">
        <f t="shared" si="25"/>
        <v>-0.16617048959019115</v>
      </c>
      <c r="J109" s="25">
        <f t="shared" si="26"/>
        <v>-32.1858079635537</v>
      </c>
    </row>
    <row r="110" spans="1:10" ht="19.5">
      <c r="A110" s="17">
        <v>46</v>
      </c>
      <c r="B110">
        <v>0.20899999999999999</v>
      </c>
      <c r="C110" s="11">
        <f t="shared" si="19"/>
        <v>0.42420000000000002</v>
      </c>
      <c r="D110" s="12">
        <f t="shared" si="20"/>
        <v>1.0180920766131525</v>
      </c>
      <c r="E110" s="13">
        <f t="shared" si="21"/>
        <v>91</v>
      </c>
      <c r="F110" s="14">
        <f t="shared" si="22"/>
        <v>0.84568289978689648</v>
      </c>
      <c r="G110" s="15">
        <f t="shared" si="23"/>
        <v>-0.16761081258652361</v>
      </c>
      <c r="H110" s="16">
        <f t="shared" si="24"/>
        <v>0.15108082784557011</v>
      </c>
      <c r="I110" s="15">
        <f t="shared" si="25"/>
        <v>-0.16379130079018281</v>
      </c>
      <c r="J110" s="25">
        <f t="shared" si="26"/>
        <v>-30.157592317280287</v>
      </c>
    </row>
    <row r="111" spans="1:10" ht="19.5">
      <c r="A111" s="17">
        <v>47</v>
      </c>
      <c r="B111">
        <v>0.2099</v>
      </c>
      <c r="C111" s="11">
        <f t="shared" si="19"/>
        <v>0.42830000000000001</v>
      </c>
      <c r="D111" s="12">
        <f t="shared" si="20"/>
        <v>1.0571468811987992</v>
      </c>
      <c r="E111" s="13">
        <f t="shared" si="21"/>
        <v>93</v>
      </c>
      <c r="F111" s="14">
        <f t="shared" si="22"/>
        <v>0.85477772095936777</v>
      </c>
      <c r="G111" s="15">
        <f t="shared" si="23"/>
        <v>-0.15691381933098125</v>
      </c>
      <c r="H111" s="16">
        <f t="shared" si="24"/>
        <v>0.1329022875159403</v>
      </c>
      <c r="I111" s="15">
        <f t="shared" si="25"/>
        <v>-0.14260360672491043</v>
      </c>
      <c r="J111" s="25">
        <f t="shared" si="26"/>
        <v>-27.85512062319793</v>
      </c>
    </row>
    <row r="112" spans="1:10" ht="19.5">
      <c r="A112" s="17">
        <v>48</v>
      </c>
      <c r="B112">
        <v>0.45660000000000001</v>
      </c>
      <c r="C112" s="11">
        <f t="shared" si="19"/>
        <v>0.43219999999999997</v>
      </c>
      <c r="D112" s="12">
        <f t="shared" si="20"/>
        <v>1.0942965733656336</v>
      </c>
      <c r="E112" s="13">
        <f t="shared" si="21"/>
        <v>95</v>
      </c>
      <c r="F112" s="14">
        <f t="shared" si="22"/>
        <v>0.86308753615766742</v>
      </c>
      <c r="G112" s="15">
        <f t="shared" si="23"/>
        <v>-0.1472391606467201</v>
      </c>
      <c r="H112" s="16">
        <f t="shared" si="24"/>
        <v>0.13106963177190015</v>
      </c>
      <c r="I112" s="15">
        <f t="shared" si="25"/>
        <v>-0.14049228554850346</v>
      </c>
      <c r="J112" s="25">
        <f t="shared" si="26"/>
        <v>-27.33448738854624</v>
      </c>
    </row>
    <row r="113" spans="1:21" ht="19.5">
      <c r="A113" s="17">
        <v>49</v>
      </c>
      <c r="B113">
        <v>0.35880000000000001</v>
      </c>
      <c r="C113" s="11">
        <f t="shared" si="19"/>
        <v>0.43490000000000001</v>
      </c>
      <c r="D113" s="12">
        <f t="shared" si="20"/>
        <v>1.1200155910195964</v>
      </c>
      <c r="E113" s="13">
        <f t="shared" si="21"/>
        <v>97</v>
      </c>
      <c r="F113" s="14">
        <f t="shared" si="22"/>
        <v>0.86864644089350806</v>
      </c>
      <c r="G113" s="15">
        <f t="shared" si="23"/>
        <v>-0.14081909393548048</v>
      </c>
      <c r="H113" s="16">
        <f t="shared" si="24"/>
        <v>0.12005891703808676</v>
      </c>
      <c r="I113" s="15">
        <f t="shared" si="25"/>
        <v>-0.12790032493085926</v>
      </c>
      <c r="J113" s="25">
        <f t="shared" si="26"/>
        <v>-26.065783630034957</v>
      </c>
    </row>
    <row r="114" spans="1:21" ht="19.5">
      <c r="A114" s="17">
        <v>50</v>
      </c>
      <c r="B114">
        <v>0.1996</v>
      </c>
      <c r="C114" s="11">
        <f t="shared" si="19"/>
        <v>0.43559999999999999</v>
      </c>
      <c r="D114" s="12">
        <f t="shared" si="20"/>
        <v>1.1266834844854383</v>
      </c>
      <c r="E114" s="13">
        <f t="shared" si="21"/>
        <v>99</v>
      </c>
      <c r="F114" s="14">
        <f t="shared" si="22"/>
        <v>0.87006183618191202</v>
      </c>
      <c r="G114" s="15">
        <f t="shared" si="23"/>
        <v>-0.13919099378812869</v>
      </c>
      <c r="H114" s="16">
        <f t="shared" si="24"/>
        <v>0.11610291334660909</v>
      </c>
      <c r="I114" s="15">
        <f t="shared" si="25"/>
        <v>-0.12341464093447935</v>
      </c>
      <c r="J114" s="25">
        <f t="shared" si="26"/>
        <v>-25.997957837538191</v>
      </c>
    </row>
    <row r="115" spans="1:21" ht="19.5">
      <c r="A115" s="17">
        <v>51</v>
      </c>
      <c r="B115">
        <v>0.26850000000000002</v>
      </c>
      <c r="C115" s="11">
        <f t="shared" si="19"/>
        <v>0.43980000000000002</v>
      </c>
      <c r="D115" s="12">
        <f t="shared" si="20"/>
        <v>1.1666908452804914</v>
      </c>
      <c r="E115" s="13">
        <f t="shared" si="21"/>
        <v>101</v>
      </c>
      <c r="F115" s="14">
        <f t="shared" si="22"/>
        <v>0.87833237940494446</v>
      </c>
      <c r="G115" s="15">
        <f t="shared" si="23"/>
        <v>-0.12973019274185071</v>
      </c>
      <c r="H115" s="16">
        <f t="shared" si="24"/>
        <v>0.11151513190067697</v>
      </c>
      <c r="I115" s="15">
        <f t="shared" si="25"/>
        <v>-0.11823766237171118</v>
      </c>
      <c r="J115" s="25">
        <f t="shared" si="26"/>
        <v>-25.044753366469752</v>
      </c>
    </row>
    <row r="116" spans="1:21" ht="19.5">
      <c r="A116" s="17">
        <v>52</v>
      </c>
      <c r="B116">
        <v>0.52810000000000001</v>
      </c>
      <c r="C116" s="11">
        <f t="shared" si="19"/>
        <v>0.44700000000000001</v>
      </c>
      <c r="D116" s="12">
        <f t="shared" si="20"/>
        <v>1.2352748923577246</v>
      </c>
      <c r="E116" s="13">
        <f t="shared" si="21"/>
        <v>103</v>
      </c>
      <c r="F116" s="14">
        <f t="shared" si="22"/>
        <v>0.89163589262699139</v>
      </c>
      <c r="G116" s="15">
        <f t="shared" si="23"/>
        <v>-0.11469742185741699</v>
      </c>
      <c r="H116" s="16">
        <f t="shared" si="24"/>
        <v>0.11133435802438621</v>
      </c>
      <c r="I116" s="15">
        <f t="shared" si="25"/>
        <v>-0.11803421997795842</v>
      </c>
      <c r="J116" s="25">
        <f t="shared" si="26"/>
        <v>-23.971359109043668</v>
      </c>
    </row>
    <row r="117" spans="1:21" ht="19.5">
      <c r="A117" s="17">
        <v>53</v>
      </c>
      <c r="B117">
        <v>0.26619999999999999</v>
      </c>
      <c r="C117" s="11">
        <f t="shared" si="19"/>
        <v>0.45660000000000001</v>
      </c>
      <c r="D117" s="12">
        <f t="shared" si="20"/>
        <v>1.3267202884607023</v>
      </c>
      <c r="E117" s="13">
        <f t="shared" si="21"/>
        <v>105</v>
      </c>
      <c r="F117" s="14">
        <f t="shared" si="22"/>
        <v>0.90769938646477921</v>
      </c>
      <c r="G117" s="15">
        <f t="shared" si="23"/>
        <v>-9.6842027372688835E-2</v>
      </c>
      <c r="H117" s="16">
        <f t="shared" si="24"/>
        <v>6.7863528864944261E-2</v>
      </c>
      <c r="I117" s="15">
        <f t="shared" si="25"/>
        <v>-7.0276046759619057E-2</v>
      </c>
      <c r="J117" s="25">
        <f t="shared" si="26"/>
        <v>-17.547397783892329</v>
      </c>
    </row>
    <row r="118" spans="1:21" ht="19.5">
      <c r="A118" s="17">
        <v>54</v>
      </c>
      <c r="B118">
        <v>0.40820000000000001</v>
      </c>
      <c r="C118" s="11">
        <f t="shared" si="19"/>
        <v>0.51019999999999999</v>
      </c>
      <c r="D118" s="12">
        <f t="shared" si="20"/>
        <v>1.8372904167023278</v>
      </c>
      <c r="E118" s="13">
        <f t="shared" si="21"/>
        <v>107</v>
      </c>
      <c r="F118" s="14">
        <f t="shared" si="22"/>
        <v>0.96691648306089706</v>
      </c>
      <c r="G118" s="15">
        <f t="shared" si="23"/>
        <v>-3.3643154310504068E-2</v>
      </c>
      <c r="H118" s="16">
        <f t="shared" si="24"/>
        <v>3.3266643772291715E-2</v>
      </c>
      <c r="I118" s="15">
        <f t="shared" si="25"/>
        <v>-3.3832564854249299E-2</v>
      </c>
      <c r="J118" s="25">
        <f t="shared" si="26"/>
        <v>-7.2199019506286106</v>
      </c>
    </row>
    <row r="119" spans="1:21" ht="19.5">
      <c r="A119" s="17">
        <v>55</v>
      </c>
      <c r="B119">
        <v>0.35099999999999998</v>
      </c>
      <c r="C119" s="11">
        <f t="shared" si="19"/>
        <v>0.52810000000000001</v>
      </c>
      <c r="D119" s="12">
        <f t="shared" si="20"/>
        <v>2.0077979781860051</v>
      </c>
      <c r="E119" s="13">
        <f t="shared" si="21"/>
        <v>109</v>
      </c>
      <c r="F119" s="14">
        <f t="shared" si="22"/>
        <v>0.97766761810729974</v>
      </c>
      <c r="G119" s="15">
        <f t="shared" si="23"/>
        <v>-2.2585525498397364E-2</v>
      </c>
      <c r="H119" s="16">
        <f t="shared" si="24"/>
        <v>3.8443506852751707E-3</v>
      </c>
      <c r="I119" s="15">
        <f t="shared" si="25"/>
        <v>-3.8517591947385119E-3</v>
      </c>
      <c r="J119" s="25">
        <f t="shared" si="26"/>
        <v>-2.8816640315518107</v>
      </c>
    </row>
    <row r="120" spans="1:21" ht="26.25">
      <c r="A120" s="18" t="s">
        <v>174</v>
      </c>
      <c r="B120" s="19">
        <f>AVERAGE(B65:B119)</f>
        <v>0.31731999999999999</v>
      </c>
      <c r="C120" s="20"/>
      <c r="D120" s="21"/>
      <c r="E120" s="21"/>
      <c r="F120" s="20"/>
      <c r="G120" s="20"/>
      <c r="H120" s="20"/>
      <c r="I120" s="26" t="s">
        <v>175</v>
      </c>
      <c r="J120" s="27">
        <f>-SUM(J65:J119)/55-55</f>
        <v>0.89759000013590651</v>
      </c>
    </row>
    <row r="121" spans="1:21" ht="24.75">
      <c r="A121" s="18" t="s">
        <v>176</v>
      </c>
      <c r="B121" s="22">
        <f>STDEV(B65:B119)</f>
        <v>0.10498068146798037</v>
      </c>
      <c r="C121" s="23"/>
      <c r="D121" s="21"/>
      <c r="E121" s="21"/>
      <c r="F121" s="20"/>
      <c r="G121" s="20"/>
      <c r="H121" s="20"/>
      <c r="I121" s="20"/>
      <c r="J121" s="20"/>
    </row>
    <row r="123" spans="1:21" ht="117.6" customHeight="1">
      <c r="A123" s="105" t="s">
        <v>163</v>
      </c>
      <c r="B123" s="105"/>
      <c r="C123" s="106" t="s">
        <v>98</v>
      </c>
      <c r="D123" s="106"/>
      <c r="E123" s="107"/>
      <c r="F123" s="107"/>
      <c r="G123" s="1"/>
      <c r="H123" s="1"/>
      <c r="I123" s="1"/>
      <c r="J123" s="1"/>
      <c r="L123" s="105" t="s">
        <v>163</v>
      </c>
      <c r="M123" s="105"/>
      <c r="N123" s="106" t="s">
        <v>99</v>
      </c>
      <c r="O123" s="106"/>
      <c r="P123" s="107"/>
      <c r="Q123" s="107"/>
      <c r="R123" s="1"/>
      <c r="S123" s="1"/>
      <c r="T123" s="1"/>
      <c r="U123" s="1"/>
    </row>
    <row r="124" spans="1:21" ht="35.25">
      <c r="A124" s="3" t="s">
        <v>164</v>
      </c>
      <c r="B124" s="4" t="s">
        <v>165</v>
      </c>
      <c r="C124" s="4" t="s">
        <v>166</v>
      </c>
      <c r="D124" s="5" t="s">
        <v>167</v>
      </c>
      <c r="E124" s="6" t="s">
        <v>168</v>
      </c>
      <c r="F124" s="7" t="s">
        <v>169</v>
      </c>
      <c r="G124" s="6" t="s">
        <v>170</v>
      </c>
      <c r="H124" s="8" t="s">
        <v>171</v>
      </c>
      <c r="I124" s="6" t="s">
        <v>172</v>
      </c>
      <c r="J124" s="24" t="s">
        <v>173</v>
      </c>
      <c r="L124" s="3" t="s">
        <v>164</v>
      </c>
      <c r="M124" s="4" t="s">
        <v>165</v>
      </c>
      <c r="N124" s="4" t="s">
        <v>166</v>
      </c>
      <c r="O124" s="5" t="s">
        <v>167</v>
      </c>
      <c r="P124" s="6" t="s">
        <v>168</v>
      </c>
      <c r="Q124" s="7" t="s">
        <v>169</v>
      </c>
      <c r="R124" s="6" t="s">
        <v>170</v>
      </c>
      <c r="S124" s="8" t="s">
        <v>171</v>
      </c>
      <c r="T124" s="6" t="s">
        <v>172</v>
      </c>
      <c r="U124" s="24" t="s">
        <v>173</v>
      </c>
    </row>
    <row r="125" spans="1:21" ht="19.5">
      <c r="A125" s="9">
        <v>1</v>
      </c>
      <c r="B125" s="10">
        <v>9.9989000000000008</v>
      </c>
      <c r="C125" s="11">
        <f t="shared" ref="C125:C169" si="27">SMALL(B$125:B$169,A125)</f>
        <v>8.6902000000000008</v>
      </c>
      <c r="D125" s="12">
        <f t="shared" ref="D125:D169" si="28">(C125-$B$170)/$B$171</f>
        <v>-1.7949519337153579</v>
      </c>
      <c r="E125" s="13">
        <f t="shared" ref="E125" si="29">(2*A125-1)</f>
        <v>1</v>
      </c>
      <c r="F125" s="14">
        <f>NORMSDIST(D125)</f>
        <v>3.6330679234035004E-2</v>
      </c>
      <c r="G125" s="15">
        <f>LN(F125)</f>
        <v>-3.3150927366938236</v>
      </c>
      <c r="H125" s="16">
        <f t="shared" ref="H125:H169" si="30">LARGE(F$125:F$169,A125)</f>
        <v>0.98954315178034336</v>
      </c>
      <c r="I125" s="15">
        <f>LN(1-H125)</f>
        <v>-4.5604981831830225</v>
      </c>
      <c r="J125" s="25">
        <f>E125*(G125+I125)</f>
        <v>-7.8755909198768457</v>
      </c>
      <c r="L125" s="9">
        <v>1</v>
      </c>
      <c r="M125" s="10">
        <v>9.3763000000000005</v>
      </c>
      <c r="N125" s="11">
        <f t="shared" ref="N125:N169" si="31">SMALL(M$125:M$169,L125)</f>
        <v>8.3492999999999995</v>
      </c>
      <c r="O125" s="12">
        <f t="shared" ref="O125:O169" si="32">(N125-$M$170)/$M$171</f>
        <v>-1.8638713840818812</v>
      </c>
      <c r="P125" s="13">
        <f t="shared" ref="P125" si="33">(2*L125-1)</f>
        <v>1</v>
      </c>
      <c r="Q125" s="14">
        <f>NORMSDIST(O125)</f>
        <v>3.1169884079229906E-2</v>
      </c>
      <c r="R125" s="15">
        <f>LN(Q125)</f>
        <v>-3.4683029041950522</v>
      </c>
      <c r="S125" s="16">
        <f t="shared" ref="S125:S169" si="34">LARGE(Q$125:Q$169,L125)</f>
        <v>0.99144364381913064</v>
      </c>
      <c r="T125" s="15">
        <f>LN(1-S125)</f>
        <v>-4.7610808592608356</v>
      </c>
      <c r="U125" s="25">
        <f>P125*(R125+T125)</f>
        <v>-8.2293837634558873</v>
      </c>
    </row>
    <row r="126" spans="1:21" ht="19.5">
      <c r="A126" s="17">
        <v>2</v>
      </c>
      <c r="B126" s="10">
        <v>10.1782</v>
      </c>
      <c r="C126" s="11">
        <f t="shared" si="27"/>
        <v>8.7050000000000001</v>
      </c>
      <c r="D126" s="12">
        <f t="shared" si="28"/>
        <v>-1.7658908113252363</v>
      </c>
      <c r="E126" s="13">
        <f t="shared" ref="E126:E169" si="35">(2*A126-1)</f>
        <v>3</v>
      </c>
      <c r="F126" s="14">
        <f t="shared" ref="F126:F169" si="36">NORMSDIST(D126)</f>
        <v>3.8707084535014251E-2</v>
      </c>
      <c r="G126" s="15">
        <f t="shared" ref="G126:G169" si="37">LN(F126)</f>
        <v>-3.2517326327801079</v>
      </c>
      <c r="H126" s="16">
        <f t="shared" si="30"/>
        <v>0.97659964612179828</v>
      </c>
      <c r="I126" s="15">
        <f t="shared" ref="I126:I169" si="38">LN(1-H126)</f>
        <v>-3.7550041337327591</v>
      </c>
      <c r="J126" s="25">
        <f t="shared" ref="J126:J169" si="39">E126*(G126+I126)</f>
        <v>-21.020210299538604</v>
      </c>
      <c r="L126" s="17">
        <v>2</v>
      </c>
      <c r="M126" s="10">
        <v>10.016500000000001</v>
      </c>
      <c r="N126" s="11">
        <f t="shared" si="31"/>
        <v>8.5329999999999995</v>
      </c>
      <c r="O126" s="12">
        <f t="shared" si="32"/>
        <v>-1.5393465482850155</v>
      </c>
      <c r="P126" s="13">
        <f t="shared" ref="P126:P169" si="40">(2*L126-1)</f>
        <v>3</v>
      </c>
      <c r="Q126" s="14">
        <f t="shared" ref="Q126:Q169" si="41">NORMSDIST(O126)</f>
        <v>6.1859857877211849E-2</v>
      </c>
      <c r="R126" s="15">
        <f t="shared" ref="R126:R169" si="42">LN(Q126)</f>
        <v>-2.7828838092187702</v>
      </c>
      <c r="S126" s="16">
        <f t="shared" si="34"/>
        <v>0.99075063998534108</v>
      </c>
      <c r="T126" s="15">
        <f t="shared" ref="T126:T169" si="43">LN(1-S126)</f>
        <v>-4.6832009174558165</v>
      </c>
      <c r="U126" s="25">
        <f t="shared" ref="U126:U169" si="44">P126*(R126+T126)</f>
        <v>-22.398254180023759</v>
      </c>
    </row>
    <row r="127" spans="1:21" ht="19.5">
      <c r="A127" s="17">
        <v>3</v>
      </c>
      <c r="B127" s="10">
        <v>10.6168</v>
      </c>
      <c r="C127" s="11">
        <f t="shared" si="27"/>
        <v>8.86</v>
      </c>
      <c r="D127" s="12">
        <f t="shared" si="28"/>
        <v>-1.461534461969219</v>
      </c>
      <c r="E127" s="13">
        <f t="shared" si="35"/>
        <v>5</v>
      </c>
      <c r="F127" s="14">
        <f t="shared" si="36"/>
        <v>7.1934412615608956E-2</v>
      </c>
      <c r="G127" s="15">
        <f t="shared" si="37"/>
        <v>-2.6320005110146418</v>
      </c>
      <c r="H127" s="16">
        <f t="shared" si="30"/>
        <v>0.95993358849822119</v>
      </c>
      <c r="I127" s="15">
        <f t="shared" si="38"/>
        <v>-3.2172169140774352</v>
      </c>
      <c r="J127" s="25">
        <f t="shared" si="39"/>
        <v>-29.246087125460384</v>
      </c>
      <c r="L127" s="17">
        <v>3</v>
      </c>
      <c r="M127" s="10">
        <v>10.1195</v>
      </c>
      <c r="N127" s="11">
        <f t="shared" si="31"/>
        <v>8.6879000000000008</v>
      </c>
      <c r="O127" s="12">
        <f t="shared" si="32"/>
        <v>-1.2656998576756797</v>
      </c>
      <c r="P127" s="13">
        <f t="shared" si="40"/>
        <v>5</v>
      </c>
      <c r="Q127" s="14">
        <f t="shared" si="41"/>
        <v>0.10281027965582019</v>
      </c>
      <c r="R127" s="15">
        <f t="shared" si="42"/>
        <v>-2.2748699343084566</v>
      </c>
      <c r="S127" s="16">
        <f t="shared" si="34"/>
        <v>0.98926115593444219</v>
      </c>
      <c r="T127" s="15">
        <f t="shared" si="43"/>
        <v>-4.5338878245990566</v>
      </c>
      <c r="U127" s="25">
        <f t="shared" si="44"/>
        <v>-34.043788794537562</v>
      </c>
    </row>
    <row r="128" spans="1:21" ht="19.5">
      <c r="A128" s="17">
        <v>4</v>
      </c>
      <c r="B128" s="10">
        <v>10.7805</v>
      </c>
      <c r="C128" s="11">
        <f t="shared" si="27"/>
        <v>8.9908000000000001</v>
      </c>
      <c r="D128" s="12">
        <f t="shared" si="28"/>
        <v>-1.2046969748997518</v>
      </c>
      <c r="E128" s="13">
        <f t="shared" si="35"/>
        <v>7</v>
      </c>
      <c r="F128" s="14">
        <f t="shared" si="36"/>
        <v>0.11416015214251356</v>
      </c>
      <c r="G128" s="15">
        <f t="shared" si="37"/>
        <v>-2.1701529731014664</v>
      </c>
      <c r="H128" s="16">
        <f t="shared" si="30"/>
        <v>0.93354179144848171</v>
      </c>
      <c r="I128" s="15">
        <f t="shared" si="38"/>
        <v>-2.7111819717076093</v>
      </c>
      <c r="J128" s="25">
        <f t="shared" si="39"/>
        <v>-34.169344613663533</v>
      </c>
      <c r="L128" s="17">
        <v>4</v>
      </c>
      <c r="M128" s="10">
        <v>10.754</v>
      </c>
      <c r="N128" s="11">
        <f t="shared" si="31"/>
        <v>8.7363999999999997</v>
      </c>
      <c r="O128" s="12">
        <f t="shared" si="32"/>
        <v>-1.180019647898066</v>
      </c>
      <c r="P128" s="13">
        <f t="shared" si="40"/>
        <v>7</v>
      </c>
      <c r="Q128" s="14">
        <f t="shared" si="41"/>
        <v>0.11899620025819552</v>
      </c>
      <c r="R128" s="15">
        <f t="shared" si="42"/>
        <v>-2.1286637169837994</v>
      </c>
      <c r="S128" s="16">
        <f t="shared" si="34"/>
        <v>0.97297114004138185</v>
      </c>
      <c r="T128" s="15">
        <f t="shared" si="43"/>
        <v>-3.6108500964749215</v>
      </c>
      <c r="U128" s="25">
        <f t="shared" si="44"/>
        <v>-40.17659669421105</v>
      </c>
    </row>
    <row r="129" spans="1:21" ht="19.5">
      <c r="A129" s="9">
        <v>5</v>
      </c>
      <c r="B129" s="10">
        <v>10.061</v>
      </c>
      <c r="C129" s="11">
        <f t="shared" si="27"/>
        <v>9.0131999999999994</v>
      </c>
      <c r="D129" s="12">
        <f t="shared" si="28"/>
        <v>-1.1607125734444317</v>
      </c>
      <c r="E129" s="13">
        <f t="shared" si="35"/>
        <v>9</v>
      </c>
      <c r="F129" s="14">
        <f t="shared" si="36"/>
        <v>0.12287940343379908</v>
      </c>
      <c r="G129" s="15">
        <f t="shared" si="37"/>
        <v>-2.0965518644627315</v>
      </c>
      <c r="H129" s="16">
        <f t="shared" si="30"/>
        <v>0.87614513391566251</v>
      </c>
      <c r="I129" s="15">
        <f t="shared" si="38"/>
        <v>-2.0886448336745809</v>
      </c>
      <c r="J129" s="25">
        <f t="shared" si="39"/>
        <v>-37.666770283235813</v>
      </c>
      <c r="L129" s="17">
        <v>5</v>
      </c>
      <c r="M129" s="10">
        <v>10.112399999999999</v>
      </c>
      <c r="N129" s="11">
        <f t="shared" si="31"/>
        <v>8.8079000000000001</v>
      </c>
      <c r="O129" s="12">
        <f t="shared" si="32"/>
        <v>-1.0537075860609619</v>
      </c>
      <c r="P129" s="13">
        <f t="shared" si="40"/>
        <v>9</v>
      </c>
      <c r="Q129" s="14">
        <f t="shared" si="41"/>
        <v>0.14600840735409229</v>
      </c>
      <c r="R129" s="15">
        <f t="shared" si="42"/>
        <v>-1.9240910743146606</v>
      </c>
      <c r="S129" s="16">
        <f t="shared" si="34"/>
        <v>0.89677151034266755</v>
      </c>
      <c r="T129" s="15">
        <f t="shared" si="43"/>
        <v>-2.2708104014618837</v>
      </c>
      <c r="U129" s="25">
        <f t="shared" si="44"/>
        <v>-37.7541132819889</v>
      </c>
    </row>
    <row r="130" spans="1:21" ht="19.5">
      <c r="A130" s="17">
        <v>6</v>
      </c>
      <c r="B130" s="10">
        <v>9.9052000000000007</v>
      </c>
      <c r="C130" s="11">
        <f t="shared" si="27"/>
        <v>9.0443999999999996</v>
      </c>
      <c r="D130" s="12">
        <f t="shared" si="28"/>
        <v>-1.0994485857030911</v>
      </c>
      <c r="E130" s="13">
        <f t="shared" si="35"/>
        <v>11</v>
      </c>
      <c r="F130" s="14">
        <f t="shared" si="36"/>
        <v>0.1357862241844886</v>
      </c>
      <c r="G130" s="15">
        <f t="shared" si="37"/>
        <v>-1.9966735109435603</v>
      </c>
      <c r="H130" s="16">
        <f t="shared" si="30"/>
        <v>0.8701010683088044</v>
      </c>
      <c r="I130" s="15">
        <f t="shared" si="38"/>
        <v>-2.0409985794256551</v>
      </c>
      <c r="J130" s="25">
        <f t="shared" si="39"/>
        <v>-44.414392994061366</v>
      </c>
      <c r="L130" s="17">
        <v>6</v>
      </c>
      <c r="M130" s="10">
        <v>9.6439000000000004</v>
      </c>
      <c r="N130" s="11">
        <f t="shared" si="31"/>
        <v>8.8718000000000004</v>
      </c>
      <c r="O130" s="12">
        <f t="shared" si="32"/>
        <v>-0.94082170142612365</v>
      </c>
      <c r="P130" s="13">
        <f t="shared" si="40"/>
        <v>11</v>
      </c>
      <c r="Q130" s="14">
        <f t="shared" si="41"/>
        <v>0.1733981189017969</v>
      </c>
      <c r="R130" s="15">
        <f t="shared" si="42"/>
        <v>-1.7521650630117425</v>
      </c>
      <c r="S130" s="16">
        <f t="shared" si="34"/>
        <v>0.89450084629606064</v>
      </c>
      <c r="T130" s="15">
        <f t="shared" si="43"/>
        <v>-2.2490523478617983</v>
      </c>
      <c r="U130" s="25">
        <f t="shared" si="44"/>
        <v>-44.013391519608952</v>
      </c>
    </row>
    <row r="131" spans="1:21" ht="19.5">
      <c r="A131" s="17">
        <v>7</v>
      </c>
      <c r="B131" s="10">
        <v>9.9601000000000006</v>
      </c>
      <c r="C131" s="11">
        <f t="shared" si="27"/>
        <v>9.0984999999999996</v>
      </c>
      <c r="D131" s="12">
        <f t="shared" si="28"/>
        <v>-0.99321840183108712</v>
      </c>
      <c r="E131" s="13">
        <f t="shared" si="35"/>
        <v>13</v>
      </c>
      <c r="F131" s="14">
        <f t="shared" si="36"/>
        <v>0.16030176623680975</v>
      </c>
      <c r="G131" s="15">
        <f t="shared" si="37"/>
        <v>-1.8306972011066214</v>
      </c>
      <c r="H131" s="16">
        <f t="shared" si="30"/>
        <v>0.84469970840606368</v>
      </c>
      <c r="I131" s="15">
        <f t="shared" si="38"/>
        <v>-1.862394671212154</v>
      </c>
      <c r="J131" s="25">
        <f t="shared" si="39"/>
        <v>-48.010194340144082</v>
      </c>
      <c r="L131" s="17">
        <v>7</v>
      </c>
      <c r="M131" s="10">
        <v>9.4930000000000003</v>
      </c>
      <c r="N131" s="11">
        <f t="shared" si="31"/>
        <v>8.8849999999999998</v>
      </c>
      <c r="O131" s="12">
        <f t="shared" si="32"/>
        <v>-0.91750255154850546</v>
      </c>
      <c r="P131" s="13">
        <f t="shared" si="40"/>
        <v>13</v>
      </c>
      <c r="Q131" s="14">
        <f t="shared" si="41"/>
        <v>0.17943967824331372</v>
      </c>
      <c r="R131" s="15">
        <f t="shared" si="42"/>
        <v>-1.7179161818875202</v>
      </c>
      <c r="S131" s="16">
        <f t="shared" si="34"/>
        <v>0.86024214758945183</v>
      </c>
      <c r="T131" s="15">
        <f t="shared" si="43"/>
        <v>-1.9678439795412259</v>
      </c>
      <c r="U131" s="25">
        <f t="shared" si="44"/>
        <v>-47.914882098573699</v>
      </c>
    </row>
    <row r="132" spans="1:21" ht="19.5">
      <c r="A132" s="17">
        <v>8</v>
      </c>
      <c r="B132" s="10">
        <v>9.5690000000000008</v>
      </c>
      <c r="C132" s="11">
        <f t="shared" si="27"/>
        <v>9.1189</v>
      </c>
      <c r="D132" s="12">
        <f t="shared" si="28"/>
        <v>-0.95316117907713283</v>
      </c>
      <c r="E132" s="13">
        <f t="shared" si="35"/>
        <v>15</v>
      </c>
      <c r="F132" s="14">
        <f t="shared" si="36"/>
        <v>0.17025420620531406</v>
      </c>
      <c r="G132" s="15">
        <f t="shared" si="37"/>
        <v>-1.7704626282059335</v>
      </c>
      <c r="H132" s="16">
        <f t="shared" si="30"/>
        <v>0.84390191477159293</v>
      </c>
      <c r="I132" s="15">
        <f t="shared" si="38"/>
        <v>-1.8572707178498387</v>
      </c>
      <c r="J132" s="25">
        <f t="shared" si="39"/>
        <v>-54.416000190836584</v>
      </c>
      <c r="L132" s="17">
        <v>8</v>
      </c>
      <c r="M132" s="10">
        <v>9.2996999999999996</v>
      </c>
      <c r="N132" s="11">
        <f t="shared" si="31"/>
        <v>8.8909000000000002</v>
      </c>
      <c r="O132" s="12">
        <f t="shared" si="32"/>
        <v>-0.90707959819411432</v>
      </c>
      <c r="P132" s="13">
        <f t="shared" si="40"/>
        <v>15</v>
      </c>
      <c r="Q132" s="14">
        <f t="shared" si="41"/>
        <v>0.18218235299890709</v>
      </c>
      <c r="R132" s="15">
        <f t="shared" si="42"/>
        <v>-1.7027471539573176</v>
      </c>
      <c r="S132" s="16">
        <f t="shared" si="34"/>
        <v>0.83223766948150557</v>
      </c>
      <c r="T132" s="15">
        <f t="shared" si="43"/>
        <v>-1.7852070005053846</v>
      </c>
      <c r="U132" s="25">
        <f t="shared" si="44"/>
        <v>-52.31931231694054</v>
      </c>
    </row>
    <row r="133" spans="1:21" ht="19.5">
      <c r="A133" s="9">
        <v>9</v>
      </c>
      <c r="B133" s="10">
        <v>9.9258000000000006</v>
      </c>
      <c r="C133" s="11">
        <f t="shared" si="27"/>
        <v>9.1418999999999997</v>
      </c>
      <c r="D133" s="12">
        <f t="shared" si="28"/>
        <v>-0.90799862401140174</v>
      </c>
      <c r="E133" s="13">
        <f t="shared" si="35"/>
        <v>17</v>
      </c>
      <c r="F133" s="14">
        <f t="shared" si="36"/>
        <v>0.18193947431967131</v>
      </c>
      <c r="G133" s="15">
        <f t="shared" si="37"/>
        <v>-1.7040812058983681</v>
      </c>
      <c r="H133" s="16">
        <f t="shared" si="30"/>
        <v>0.81507018996049063</v>
      </c>
      <c r="I133" s="15">
        <f t="shared" si="38"/>
        <v>-1.6877789310880134</v>
      </c>
      <c r="J133" s="25">
        <f t="shared" si="39"/>
        <v>-57.661622328768487</v>
      </c>
      <c r="L133" s="17">
        <v>9</v>
      </c>
      <c r="M133" s="10">
        <v>9.2359000000000009</v>
      </c>
      <c r="N133" s="11">
        <f t="shared" si="31"/>
        <v>8.9849999999999994</v>
      </c>
      <c r="O133" s="12">
        <f t="shared" si="32"/>
        <v>-0.74084232520290683</v>
      </c>
      <c r="P133" s="13">
        <f t="shared" si="40"/>
        <v>17</v>
      </c>
      <c r="Q133" s="14">
        <f t="shared" si="41"/>
        <v>0.22939452438400709</v>
      </c>
      <c r="R133" s="15">
        <f t="shared" si="42"/>
        <v>-1.4723119438655219</v>
      </c>
      <c r="S133" s="16">
        <f t="shared" si="34"/>
        <v>0.78168767865245448</v>
      </c>
      <c r="T133" s="15">
        <f t="shared" si="43"/>
        <v>-1.521828574749023</v>
      </c>
      <c r="U133" s="25">
        <f t="shared" si="44"/>
        <v>-50.900388816447261</v>
      </c>
    </row>
    <row r="134" spans="1:21" ht="19.5">
      <c r="A134" s="17">
        <v>10</v>
      </c>
      <c r="B134" s="10">
        <v>9.3980999999999995</v>
      </c>
      <c r="C134" s="11">
        <f t="shared" si="27"/>
        <v>9.1592000000000002</v>
      </c>
      <c r="D134" s="12">
        <f t="shared" si="28"/>
        <v>-0.87402852824456767</v>
      </c>
      <c r="E134" s="13">
        <f t="shared" si="35"/>
        <v>19</v>
      </c>
      <c r="F134" s="14">
        <f t="shared" si="36"/>
        <v>0.19105135891943217</v>
      </c>
      <c r="G134" s="15">
        <f t="shared" si="37"/>
        <v>-1.6552129922151153</v>
      </c>
      <c r="H134" s="16">
        <f t="shared" si="30"/>
        <v>0.79388054608137004</v>
      </c>
      <c r="I134" s="15">
        <f t="shared" si="38"/>
        <v>-1.5792994048627569</v>
      </c>
      <c r="J134" s="25">
        <f t="shared" si="39"/>
        <v>-61.455735544479573</v>
      </c>
      <c r="L134" s="17">
        <v>10</v>
      </c>
      <c r="M134" s="10">
        <v>9.1706000000000003</v>
      </c>
      <c r="N134" s="11">
        <f t="shared" si="31"/>
        <v>8.9913000000000007</v>
      </c>
      <c r="O134" s="12">
        <f t="shared" si="32"/>
        <v>-0.72971273094313183</v>
      </c>
      <c r="P134" s="13">
        <f t="shared" si="40"/>
        <v>19</v>
      </c>
      <c r="Q134" s="14">
        <f t="shared" si="41"/>
        <v>0.23278289880399383</v>
      </c>
      <c r="R134" s="15">
        <f t="shared" si="42"/>
        <v>-1.457649024568811</v>
      </c>
      <c r="S134" s="16">
        <f t="shared" si="34"/>
        <v>0.70379646861219258</v>
      </c>
      <c r="T134" s="15">
        <f t="shared" si="43"/>
        <v>-1.2167084549109084</v>
      </c>
      <c r="U134" s="25">
        <f t="shared" si="44"/>
        <v>-50.812792110114671</v>
      </c>
    </row>
    <row r="135" spans="1:21" ht="19.5">
      <c r="A135" s="17">
        <v>11</v>
      </c>
      <c r="B135" s="10">
        <v>9.9678000000000004</v>
      </c>
      <c r="C135" s="11">
        <f t="shared" si="27"/>
        <v>9.1882000000000001</v>
      </c>
      <c r="D135" s="12">
        <f t="shared" si="28"/>
        <v>-0.81708443707473211</v>
      </c>
      <c r="E135" s="13">
        <f t="shared" si="35"/>
        <v>21</v>
      </c>
      <c r="F135" s="14">
        <f t="shared" si="36"/>
        <v>0.20694008804860928</v>
      </c>
      <c r="G135" s="15">
        <f t="shared" si="37"/>
        <v>-1.5753259573264955</v>
      </c>
      <c r="H135" s="16">
        <f t="shared" si="30"/>
        <v>0.7807703216948868</v>
      </c>
      <c r="I135" s="15">
        <f t="shared" si="38"/>
        <v>-1.517635339345474</v>
      </c>
      <c r="J135" s="25">
        <f t="shared" si="39"/>
        <v>-64.952187230111363</v>
      </c>
      <c r="L135" s="17">
        <v>11</v>
      </c>
      <c r="M135" s="10">
        <v>8.8718000000000004</v>
      </c>
      <c r="N135" s="11">
        <f t="shared" si="31"/>
        <v>8.9994999999999994</v>
      </c>
      <c r="O135" s="12">
        <f t="shared" si="32"/>
        <v>-0.71522659238279507</v>
      </c>
      <c r="P135" s="13">
        <f t="shared" si="40"/>
        <v>21</v>
      </c>
      <c r="Q135" s="14">
        <f t="shared" si="41"/>
        <v>0.2372345198587914</v>
      </c>
      <c r="R135" s="15">
        <f t="shared" si="42"/>
        <v>-1.43870609184513</v>
      </c>
      <c r="S135" s="16">
        <f t="shared" si="34"/>
        <v>0.7030020960423049</v>
      </c>
      <c r="T135" s="15">
        <f t="shared" si="43"/>
        <v>-1.214030197585839</v>
      </c>
      <c r="U135" s="25">
        <f t="shared" si="44"/>
        <v>-55.707462078050348</v>
      </c>
    </row>
    <row r="136" spans="1:21" ht="19.5">
      <c r="A136" s="17">
        <v>12</v>
      </c>
      <c r="B136" s="10">
        <v>10.120699999999999</v>
      </c>
      <c r="C136" s="11">
        <f t="shared" si="27"/>
        <v>9.2012999999999998</v>
      </c>
      <c r="D136" s="12">
        <f t="shared" si="28"/>
        <v>-0.79136141658077241</v>
      </c>
      <c r="E136" s="13">
        <f t="shared" si="35"/>
        <v>23</v>
      </c>
      <c r="F136" s="14">
        <f t="shared" si="36"/>
        <v>0.21436655920290026</v>
      </c>
      <c r="G136" s="15">
        <f t="shared" si="37"/>
        <v>-1.5400678358177484</v>
      </c>
      <c r="H136" s="16">
        <f t="shared" si="30"/>
        <v>0.7623028685939186</v>
      </c>
      <c r="I136" s="15">
        <f t="shared" si="38"/>
        <v>-1.4367579728163591</v>
      </c>
      <c r="J136" s="25">
        <f t="shared" si="39"/>
        <v>-68.466993598584466</v>
      </c>
      <c r="L136" s="17">
        <v>12</v>
      </c>
      <c r="M136" s="10">
        <v>9.1877999999999993</v>
      </c>
      <c r="N136" s="11">
        <f t="shared" si="31"/>
        <v>9.0104000000000006</v>
      </c>
      <c r="O136" s="12">
        <f t="shared" si="32"/>
        <v>-0.6959706277111225</v>
      </c>
      <c r="P136" s="13">
        <f t="shared" si="40"/>
        <v>23</v>
      </c>
      <c r="Q136" s="14">
        <f t="shared" si="41"/>
        <v>0.24322361222372146</v>
      </c>
      <c r="R136" s="15">
        <f t="shared" si="42"/>
        <v>-1.4137740438673316</v>
      </c>
      <c r="S136" s="16">
        <f t="shared" si="34"/>
        <v>0.66391507875539024</v>
      </c>
      <c r="T136" s="15">
        <f t="shared" si="43"/>
        <v>-1.0903914091533271</v>
      </c>
      <c r="U136" s="25">
        <f t="shared" si="44"/>
        <v>-57.595805419475148</v>
      </c>
    </row>
    <row r="137" spans="1:21" ht="19.5">
      <c r="A137" s="9">
        <v>13</v>
      </c>
      <c r="B137">
        <v>10.3696</v>
      </c>
      <c r="C137" s="11">
        <f t="shared" si="27"/>
        <v>9.2047000000000008</v>
      </c>
      <c r="D137" s="12">
        <f t="shared" si="28"/>
        <v>-0.78468521278844505</v>
      </c>
      <c r="E137" s="13">
        <f t="shared" si="35"/>
        <v>25</v>
      </c>
      <c r="F137" s="14">
        <f t="shared" si="36"/>
        <v>0.21631907739905273</v>
      </c>
      <c r="G137" s="15">
        <f t="shared" si="37"/>
        <v>-1.5310007511188224</v>
      </c>
      <c r="H137" s="16">
        <f t="shared" si="30"/>
        <v>0.76066028542405939</v>
      </c>
      <c r="I137" s="15">
        <f t="shared" si="38"/>
        <v>-1.4298713363838946</v>
      </c>
      <c r="J137" s="25">
        <f t="shared" si="39"/>
        <v>-74.021802187567928</v>
      </c>
      <c r="L137" s="17">
        <v>13</v>
      </c>
      <c r="M137">
        <v>9.9495000000000005</v>
      </c>
      <c r="N137" s="11">
        <f t="shared" si="31"/>
        <v>9.0215999999999994</v>
      </c>
      <c r="O137" s="12">
        <f t="shared" si="32"/>
        <v>-0.67618468236041762</v>
      </c>
      <c r="P137" s="13">
        <f t="shared" si="40"/>
        <v>25</v>
      </c>
      <c r="Q137" s="14">
        <f t="shared" si="41"/>
        <v>0.24946169827945636</v>
      </c>
      <c r="R137" s="15">
        <f t="shared" si="42"/>
        <v>-1.3884498894850246</v>
      </c>
      <c r="S137" s="16">
        <f t="shared" si="34"/>
        <v>0.64778978820230881</v>
      </c>
      <c r="T137" s="15">
        <f t="shared" si="43"/>
        <v>-1.0435270890255055</v>
      </c>
      <c r="U137" s="25">
        <f t="shared" si="44"/>
        <v>-60.799424462763255</v>
      </c>
    </row>
    <row r="138" spans="1:21" ht="19.5">
      <c r="A138" s="17">
        <v>14</v>
      </c>
      <c r="B138">
        <v>9.8561999999999994</v>
      </c>
      <c r="C138" s="11">
        <f t="shared" si="27"/>
        <v>9.2622</v>
      </c>
      <c r="D138" s="12">
        <f t="shared" si="28"/>
        <v>-0.67177882512411713</v>
      </c>
      <c r="E138" s="13">
        <f t="shared" si="35"/>
        <v>27</v>
      </c>
      <c r="F138" s="14">
        <f t="shared" si="36"/>
        <v>0.25086225549556396</v>
      </c>
      <c r="G138" s="15">
        <f t="shared" si="37"/>
        <v>-1.3828512733729943</v>
      </c>
      <c r="H138" s="16">
        <f t="shared" si="30"/>
        <v>0.75760216083384613</v>
      </c>
      <c r="I138" s="15">
        <f t="shared" si="38"/>
        <v>-1.4171749391577588</v>
      </c>
      <c r="J138" s="25">
        <f t="shared" si="39"/>
        <v>-75.600707738330328</v>
      </c>
      <c r="L138" s="17">
        <v>14</v>
      </c>
      <c r="M138">
        <v>9.1975999999999996</v>
      </c>
      <c r="N138" s="11">
        <f t="shared" si="31"/>
        <v>9.0464000000000002</v>
      </c>
      <c r="O138" s="12">
        <f t="shared" si="32"/>
        <v>-0.63237294622670759</v>
      </c>
      <c r="P138" s="13">
        <f t="shared" si="40"/>
        <v>27</v>
      </c>
      <c r="Q138" s="14">
        <f t="shared" si="41"/>
        <v>0.26357160383491107</v>
      </c>
      <c r="R138" s="15">
        <f t="shared" si="42"/>
        <v>-1.3334302066067416</v>
      </c>
      <c r="S138" s="16">
        <f t="shared" si="34"/>
        <v>0.61860014770301974</v>
      </c>
      <c r="T138" s="15">
        <f t="shared" si="43"/>
        <v>-0.96390697308128337</v>
      </c>
      <c r="U138" s="25">
        <f t="shared" si="44"/>
        <v>-62.028103851576674</v>
      </c>
    </row>
    <row r="139" spans="1:21" ht="19.5">
      <c r="A139" s="17">
        <v>15</v>
      </c>
      <c r="B139">
        <v>9.3600999999999992</v>
      </c>
      <c r="C139" s="11">
        <f t="shared" si="27"/>
        <v>9.3475000000000001</v>
      </c>
      <c r="D139" s="12">
        <f t="shared" si="28"/>
        <v>-0.50428465351077245</v>
      </c>
      <c r="E139" s="13">
        <f t="shared" si="35"/>
        <v>29</v>
      </c>
      <c r="F139" s="14">
        <f t="shared" si="36"/>
        <v>0.30703068006879197</v>
      </c>
      <c r="G139" s="15">
        <f t="shared" si="37"/>
        <v>-1.1808076013106188</v>
      </c>
      <c r="H139" s="16">
        <f t="shared" si="30"/>
        <v>0.73606442712320463</v>
      </c>
      <c r="I139" s="15">
        <f t="shared" si="38"/>
        <v>-1.3320502477522989</v>
      </c>
      <c r="J139" s="25">
        <f t="shared" si="39"/>
        <v>-72.872877622824618</v>
      </c>
      <c r="L139" s="17">
        <v>15</v>
      </c>
      <c r="M139">
        <v>9.6190999999999995</v>
      </c>
      <c r="N139" s="11">
        <f t="shared" si="31"/>
        <v>9.0885999999999996</v>
      </c>
      <c r="O139" s="12">
        <f t="shared" si="32"/>
        <v>-0.55782233070886578</v>
      </c>
      <c r="P139" s="13">
        <f t="shared" si="40"/>
        <v>29</v>
      </c>
      <c r="Q139" s="14">
        <f t="shared" si="41"/>
        <v>0.28848285623661418</v>
      </c>
      <c r="R139" s="15">
        <f t="shared" si="42"/>
        <v>-1.243119618589545</v>
      </c>
      <c r="S139" s="16">
        <f t="shared" si="34"/>
        <v>0.60988417269784834</v>
      </c>
      <c r="T139" s="15">
        <f t="shared" si="43"/>
        <v>-0.94131159086972016</v>
      </c>
      <c r="U139" s="25">
        <f t="shared" si="44"/>
        <v>-63.348505074318687</v>
      </c>
    </row>
    <row r="140" spans="1:21" ht="19.5">
      <c r="A140" s="17">
        <v>16</v>
      </c>
      <c r="B140">
        <v>9.7870000000000008</v>
      </c>
      <c r="C140" s="11">
        <f t="shared" si="27"/>
        <v>9.3589000000000002</v>
      </c>
      <c r="D140" s="12">
        <f t="shared" si="28"/>
        <v>-0.48189973491297483</v>
      </c>
      <c r="E140" s="13">
        <f t="shared" si="35"/>
        <v>31</v>
      </c>
      <c r="F140" s="14">
        <f t="shared" si="36"/>
        <v>0.31493858721896012</v>
      </c>
      <c r="G140" s="15">
        <f t="shared" si="37"/>
        <v>-1.1553776203735615</v>
      </c>
      <c r="H140" s="16">
        <f t="shared" si="30"/>
        <v>0.72267584065966906</v>
      </c>
      <c r="I140" s="15">
        <f t="shared" si="38"/>
        <v>-1.2825682066778616</v>
      </c>
      <c r="J140" s="25">
        <f t="shared" si="39"/>
        <v>-75.576320638594112</v>
      </c>
      <c r="L140" s="17">
        <v>16</v>
      </c>
      <c r="M140">
        <v>9.5489999999999995</v>
      </c>
      <c r="N140" s="11">
        <f t="shared" si="31"/>
        <v>9.1601999999999997</v>
      </c>
      <c r="O140" s="12">
        <f t="shared" si="32"/>
        <v>-0.43133360864541659</v>
      </c>
      <c r="P140" s="13">
        <f t="shared" si="40"/>
        <v>31</v>
      </c>
      <c r="Q140" s="14">
        <f t="shared" si="41"/>
        <v>0.33311290818751649</v>
      </c>
      <c r="R140" s="15">
        <f t="shared" si="42"/>
        <v>-1.0992737828445989</v>
      </c>
      <c r="S140" s="16">
        <f t="shared" si="34"/>
        <v>0.60083977260460419</v>
      </c>
      <c r="T140" s="15">
        <f t="shared" si="43"/>
        <v>-0.91839237028135989</v>
      </c>
      <c r="U140" s="25">
        <f t="shared" si="44"/>
        <v>-62.547650746904722</v>
      </c>
    </row>
    <row r="141" spans="1:21" ht="19.5">
      <c r="A141" s="9">
        <v>17</v>
      </c>
      <c r="B141">
        <v>9.2047000000000008</v>
      </c>
      <c r="C141" s="11">
        <f t="shared" si="27"/>
        <v>9.3600999999999992</v>
      </c>
      <c r="D141" s="12">
        <f t="shared" si="28"/>
        <v>-0.47954342769215602</v>
      </c>
      <c r="E141" s="13">
        <f t="shared" si="35"/>
        <v>33</v>
      </c>
      <c r="F141" s="14">
        <f t="shared" si="36"/>
        <v>0.31577604060622216</v>
      </c>
      <c r="G141" s="15">
        <f t="shared" si="37"/>
        <v>-1.1527220489234518</v>
      </c>
      <c r="H141" s="16">
        <f t="shared" si="30"/>
        <v>0.68955636577612955</v>
      </c>
      <c r="I141" s="15">
        <f t="shared" si="38"/>
        <v>-1.1697529263778566</v>
      </c>
      <c r="J141" s="25">
        <f t="shared" si="39"/>
        <v>-76.64167418494317</v>
      </c>
      <c r="L141" s="17">
        <v>17</v>
      </c>
      <c r="M141">
        <v>9.5752000000000006</v>
      </c>
      <c r="N141" s="11">
        <f t="shared" si="31"/>
        <v>9.1686999999999994</v>
      </c>
      <c r="O141" s="12">
        <f t="shared" si="32"/>
        <v>-0.41631748940604113</v>
      </c>
      <c r="P141" s="13">
        <f t="shared" si="40"/>
        <v>33</v>
      </c>
      <c r="Q141" s="14">
        <f t="shared" si="41"/>
        <v>0.33858884819244228</v>
      </c>
      <c r="R141" s="15">
        <f t="shared" si="42"/>
        <v>-1.0829687448743732</v>
      </c>
      <c r="S141" s="16">
        <f t="shared" si="34"/>
        <v>0.56221664815742933</v>
      </c>
      <c r="T141" s="15">
        <f t="shared" si="43"/>
        <v>-0.82603112147212254</v>
      </c>
      <c r="U141" s="25">
        <f t="shared" si="44"/>
        <v>-62.996995589434363</v>
      </c>
    </row>
    <row r="142" spans="1:21" ht="19.5">
      <c r="A142" s="17">
        <v>18</v>
      </c>
      <c r="B142">
        <v>10.0219</v>
      </c>
      <c r="C142" s="11">
        <f t="shared" si="27"/>
        <v>9.3699999999999992</v>
      </c>
      <c r="D142" s="12">
        <f t="shared" si="28"/>
        <v>-0.46010389312038447</v>
      </c>
      <c r="E142" s="13">
        <f t="shared" si="35"/>
        <v>35</v>
      </c>
      <c r="F142" s="14">
        <f t="shared" si="36"/>
        <v>0.32272082490915949</v>
      </c>
      <c r="G142" s="15">
        <f t="shared" si="37"/>
        <v>-1.1309676486653493</v>
      </c>
      <c r="H142" s="16">
        <f t="shared" si="30"/>
        <v>0.64009504882020229</v>
      </c>
      <c r="I142" s="15">
        <f t="shared" si="38"/>
        <v>-1.0219153068931479</v>
      </c>
      <c r="J142" s="25">
        <f t="shared" si="39"/>
        <v>-75.350903444547399</v>
      </c>
      <c r="L142" s="17">
        <v>18</v>
      </c>
      <c r="M142">
        <v>9.0885999999999996</v>
      </c>
      <c r="N142" s="11">
        <f t="shared" si="31"/>
        <v>9.1706000000000003</v>
      </c>
      <c r="O142" s="12">
        <f t="shared" si="32"/>
        <v>-0.41296094510547315</v>
      </c>
      <c r="P142" s="13">
        <f t="shared" si="40"/>
        <v>35</v>
      </c>
      <c r="Q142" s="14">
        <f t="shared" si="41"/>
        <v>0.33981761393049403</v>
      </c>
      <c r="R142" s="15">
        <f t="shared" si="42"/>
        <v>-1.079346234917965</v>
      </c>
      <c r="S142" s="16">
        <f t="shared" si="34"/>
        <v>0.53711598605573396</v>
      </c>
      <c r="T142" s="15">
        <f t="shared" si="43"/>
        <v>-0.77027876611833224</v>
      </c>
      <c r="U142" s="25">
        <f t="shared" si="44"/>
        <v>-64.736875036270405</v>
      </c>
    </row>
    <row r="143" spans="1:21" ht="19.5">
      <c r="A143" s="17">
        <v>19</v>
      </c>
      <c r="B143">
        <v>8.9908000000000001</v>
      </c>
      <c r="C143" s="11">
        <f t="shared" si="27"/>
        <v>9.3737999999999992</v>
      </c>
      <c r="D143" s="12">
        <f t="shared" si="28"/>
        <v>-0.45264225358778526</v>
      </c>
      <c r="E143" s="13">
        <f t="shared" si="35"/>
        <v>37</v>
      </c>
      <c r="F143" s="14">
        <f t="shared" si="36"/>
        <v>0.32540318384051503</v>
      </c>
      <c r="G143" s="15">
        <f t="shared" si="37"/>
        <v>-1.1226902998550388</v>
      </c>
      <c r="H143" s="16">
        <f t="shared" si="30"/>
        <v>0.58686752182536028</v>
      </c>
      <c r="I143" s="15">
        <f t="shared" si="38"/>
        <v>-0.88398696705828617</v>
      </c>
      <c r="J143" s="25">
        <f t="shared" si="39"/>
        <v>-74.24705887579303</v>
      </c>
      <c r="L143" s="17">
        <v>19</v>
      </c>
      <c r="M143">
        <v>8.7363999999999997</v>
      </c>
      <c r="N143" s="11">
        <f t="shared" si="31"/>
        <v>9.1877999999999993</v>
      </c>
      <c r="O143" s="12">
        <f t="shared" si="32"/>
        <v>-0.38257538617403186</v>
      </c>
      <c r="P143" s="13">
        <f t="shared" si="40"/>
        <v>37</v>
      </c>
      <c r="Q143" s="14">
        <f t="shared" si="41"/>
        <v>0.3510173116366998</v>
      </c>
      <c r="R143" s="15">
        <f t="shared" si="42"/>
        <v>-1.0469197358302282</v>
      </c>
      <c r="S143" s="16">
        <f t="shared" si="34"/>
        <v>0.53269294860293426</v>
      </c>
      <c r="T143" s="15">
        <f t="shared" si="43"/>
        <v>-0.7607687397318561</v>
      </c>
      <c r="U143" s="25">
        <f t="shared" si="44"/>
        <v>-66.884473595797118</v>
      </c>
    </row>
    <row r="144" spans="1:21" ht="19.5">
      <c r="A144" s="17">
        <v>20</v>
      </c>
      <c r="B144">
        <v>9.2622</v>
      </c>
      <c r="C144" s="11">
        <f t="shared" si="27"/>
        <v>9.3980999999999995</v>
      </c>
      <c r="D144" s="12">
        <f t="shared" si="28"/>
        <v>-0.4049270323661639</v>
      </c>
      <c r="E144" s="13">
        <f t="shared" si="35"/>
        <v>39</v>
      </c>
      <c r="F144" s="14">
        <f t="shared" si="36"/>
        <v>0.3427655736445443</v>
      </c>
      <c r="G144" s="15">
        <f t="shared" si="37"/>
        <v>-1.0707085242428713</v>
      </c>
      <c r="H144" s="16">
        <f t="shared" si="30"/>
        <v>0.58050931080734181</v>
      </c>
      <c r="I144" s="15">
        <f t="shared" si="38"/>
        <v>-0.86871394833273097</v>
      </c>
      <c r="J144" s="25">
        <f t="shared" si="39"/>
        <v>-75.637476430448487</v>
      </c>
      <c r="L144" s="17">
        <v>20</v>
      </c>
      <c r="M144">
        <v>8.6879000000000008</v>
      </c>
      <c r="N144" s="11">
        <f t="shared" si="31"/>
        <v>9.1975999999999996</v>
      </c>
      <c r="O144" s="12">
        <f t="shared" si="32"/>
        <v>-0.36526268399216266</v>
      </c>
      <c r="P144" s="13">
        <f t="shared" si="40"/>
        <v>39</v>
      </c>
      <c r="Q144" s="14">
        <f t="shared" si="41"/>
        <v>0.35745766535672613</v>
      </c>
      <c r="R144" s="15">
        <f t="shared" si="42"/>
        <v>-1.0287383424426928</v>
      </c>
      <c r="S144" s="16">
        <f t="shared" si="34"/>
        <v>0.48023218440634974</v>
      </c>
      <c r="T144" s="15">
        <f t="shared" si="43"/>
        <v>-0.65437307559500546</v>
      </c>
      <c r="U144" s="25">
        <f t="shared" si="44"/>
        <v>-65.641345303470231</v>
      </c>
    </row>
    <row r="145" spans="1:21" ht="19.5">
      <c r="A145" s="9">
        <v>21</v>
      </c>
      <c r="B145">
        <v>9.5187000000000008</v>
      </c>
      <c r="C145" s="11">
        <f t="shared" si="27"/>
        <v>9.4039999999999999</v>
      </c>
      <c r="D145" s="12">
        <f t="shared" si="28"/>
        <v>-0.39334185519712744</v>
      </c>
      <c r="E145" s="13">
        <f t="shared" si="35"/>
        <v>41</v>
      </c>
      <c r="F145" s="14">
        <f t="shared" si="36"/>
        <v>0.34703350420711182</v>
      </c>
      <c r="G145" s="15">
        <f t="shared" si="37"/>
        <v>-1.0583339497853217</v>
      </c>
      <c r="H145" s="16">
        <f t="shared" si="30"/>
        <v>0.53519145606205876</v>
      </c>
      <c r="I145" s="15">
        <f t="shared" si="38"/>
        <v>-0.76612969164707112</v>
      </c>
      <c r="J145" s="25">
        <f t="shared" si="39"/>
        <v>-74.803009298728099</v>
      </c>
      <c r="L145" s="17">
        <v>21</v>
      </c>
      <c r="M145">
        <v>9.0104000000000006</v>
      </c>
      <c r="N145" s="11">
        <f t="shared" si="31"/>
        <v>9.2359000000000009</v>
      </c>
      <c r="O145" s="12">
        <f t="shared" si="32"/>
        <v>-0.2976018173017958</v>
      </c>
      <c r="P145" s="13">
        <f t="shared" si="40"/>
        <v>41</v>
      </c>
      <c r="Q145" s="14">
        <f t="shared" si="41"/>
        <v>0.38300354369334638</v>
      </c>
      <c r="R145" s="15">
        <f t="shared" si="42"/>
        <v>-0.95971103738124941</v>
      </c>
      <c r="S145" s="16">
        <f t="shared" si="34"/>
        <v>0.47150917293837941</v>
      </c>
      <c r="T145" s="15">
        <f t="shared" si="43"/>
        <v>-0.6377298303756963</v>
      </c>
      <c r="U145" s="25">
        <f t="shared" si="44"/>
        <v>-65.495075578034772</v>
      </c>
    </row>
    <row r="146" spans="1:21" ht="19.5">
      <c r="A146" s="17">
        <v>22</v>
      </c>
      <c r="B146">
        <v>9.4201999999999995</v>
      </c>
      <c r="C146" s="11">
        <f t="shared" si="27"/>
        <v>9.4201999999999995</v>
      </c>
      <c r="D146" s="12">
        <f t="shared" si="28"/>
        <v>-0.3615317077160477</v>
      </c>
      <c r="E146" s="13">
        <f t="shared" si="35"/>
        <v>43</v>
      </c>
      <c r="F146" s="14">
        <f t="shared" si="36"/>
        <v>0.3588510031211018</v>
      </c>
      <c r="G146" s="15">
        <f t="shared" si="37"/>
        <v>-1.024848009732781</v>
      </c>
      <c r="H146" s="16">
        <f t="shared" si="30"/>
        <v>0.47235566791537803</v>
      </c>
      <c r="I146" s="15">
        <f t="shared" si="38"/>
        <v>-0.63933283573146449</v>
      </c>
      <c r="J146" s="25">
        <f t="shared" si="39"/>
        <v>-71.559776354962551</v>
      </c>
      <c r="L146" s="17">
        <v>22</v>
      </c>
      <c r="M146">
        <v>8.9849999999999994</v>
      </c>
      <c r="N146" s="11">
        <f t="shared" si="31"/>
        <v>9.2870000000000008</v>
      </c>
      <c r="O146" s="12">
        <f t="shared" si="32"/>
        <v>-0.20732844163919473</v>
      </c>
      <c r="P146" s="13">
        <f t="shared" si="40"/>
        <v>43</v>
      </c>
      <c r="Q146" s="14">
        <f t="shared" si="41"/>
        <v>0.41787668173292847</v>
      </c>
      <c r="R146" s="15">
        <f t="shared" si="42"/>
        <v>-0.87256890976195955</v>
      </c>
      <c r="S146" s="16">
        <f t="shared" si="34"/>
        <v>0.45789082573623879</v>
      </c>
      <c r="T146" s="15">
        <f t="shared" si="43"/>
        <v>-0.61228786929556889</v>
      </c>
      <c r="U146" s="25">
        <f t="shared" si="44"/>
        <v>-63.848841499473721</v>
      </c>
    </row>
    <row r="147" spans="1:21" ht="19.5">
      <c r="A147" s="17">
        <v>23</v>
      </c>
      <c r="B147">
        <v>10.119</v>
      </c>
      <c r="C147" s="11">
        <f t="shared" si="27"/>
        <v>9.5187000000000008</v>
      </c>
      <c r="D147" s="12">
        <f t="shared" si="28"/>
        <v>-0.168118156673672</v>
      </c>
      <c r="E147" s="13">
        <f t="shared" si="35"/>
        <v>45</v>
      </c>
      <c r="F147" s="14">
        <f t="shared" si="36"/>
        <v>0.43324516284339581</v>
      </c>
      <c r="G147" s="15">
        <f t="shared" si="37"/>
        <v>-0.83645151526491524</v>
      </c>
      <c r="H147" s="16">
        <f t="shared" si="30"/>
        <v>0.43324516284339581</v>
      </c>
      <c r="I147" s="15">
        <f t="shared" si="38"/>
        <v>-0.56782845472734023</v>
      </c>
      <c r="J147" s="25">
        <f t="shared" si="39"/>
        <v>-63.192598649651494</v>
      </c>
      <c r="L147" s="17">
        <v>23</v>
      </c>
      <c r="M147">
        <v>10.706</v>
      </c>
      <c r="N147" s="11">
        <f t="shared" si="31"/>
        <v>9.2996999999999996</v>
      </c>
      <c r="O147" s="12">
        <f t="shared" si="32"/>
        <v>-0.1848925928933057</v>
      </c>
      <c r="P147" s="13">
        <f t="shared" si="40"/>
        <v>45</v>
      </c>
      <c r="Q147" s="14">
        <f t="shared" si="41"/>
        <v>0.4266566404218618</v>
      </c>
      <c r="R147" s="15">
        <f t="shared" si="42"/>
        <v>-0.85177571002395136</v>
      </c>
      <c r="S147" s="16">
        <f t="shared" si="34"/>
        <v>0.4266566404218618</v>
      </c>
      <c r="T147" s="15">
        <f t="shared" si="43"/>
        <v>-0.55627051035936737</v>
      </c>
      <c r="U147" s="25">
        <f t="shared" si="44"/>
        <v>-63.362079917249346</v>
      </c>
    </row>
    <row r="148" spans="1:21" ht="19.5">
      <c r="A148" s="17">
        <v>24</v>
      </c>
      <c r="B148">
        <v>9.9650999999999996</v>
      </c>
      <c r="C148" s="11">
        <f t="shared" si="27"/>
        <v>9.5690000000000008</v>
      </c>
      <c r="D148" s="12">
        <f t="shared" si="28"/>
        <v>-6.9349612334267258E-2</v>
      </c>
      <c r="E148" s="13">
        <f t="shared" si="35"/>
        <v>47</v>
      </c>
      <c r="F148" s="14">
        <f t="shared" si="36"/>
        <v>0.47235566791537803</v>
      </c>
      <c r="G148" s="15">
        <f t="shared" si="37"/>
        <v>-0.75002304344155168</v>
      </c>
      <c r="H148" s="16">
        <f t="shared" si="30"/>
        <v>0.3588510031211018</v>
      </c>
      <c r="I148" s="15">
        <f t="shared" si="38"/>
        <v>-0.44449340464362935</v>
      </c>
      <c r="J148" s="25">
        <f t="shared" si="39"/>
        <v>-56.142273060003511</v>
      </c>
      <c r="L148" s="17">
        <v>24</v>
      </c>
      <c r="M148">
        <v>9.0464000000000002</v>
      </c>
      <c r="N148" s="11">
        <f t="shared" si="31"/>
        <v>9.3445</v>
      </c>
      <c r="O148" s="12">
        <f t="shared" si="32"/>
        <v>-0.10574881149047653</v>
      </c>
      <c r="P148" s="13">
        <f t="shared" si="40"/>
        <v>47</v>
      </c>
      <c r="Q148" s="14">
        <f t="shared" si="41"/>
        <v>0.45789082573623879</v>
      </c>
      <c r="R148" s="15">
        <f t="shared" si="42"/>
        <v>-0.78112449503795167</v>
      </c>
      <c r="S148" s="16">
        <f t="shared" si="34"/>
        <v>0.41787668173292847</v>
      </c>
      <c r="T148" s="15">
        <f t="shared" si="43"/>
        <v>-0.54107296663876725</v>
      </c>
      <c r="U148" s="25">
        <f t="shared" si="44"/>
        <v>-62.143280698805789</v>
      </c>
    </row>
    <row r="149" spans="1:21" ht="19.5">
      <c r="A149" s="9">
        <v>25</v>
      </c>
      <c r="B149">
        <v>9.1592000000000002</v>
      </c>
      <c r="C149" s="11">
        <f t="shared" si="27"/>
        <v>9.6493000000000002</v>
      </c>
      <c r="D149" s="12">
        <f t="shared" si="28"/>
        <v>8.832661252565592E-2</v>
      </c>
      <c r="E149" s="13">
        <f t="shared" si="35"/>
        <v>49</v>
      </c>
      <c r="F149" s="14">
        <f t="shared" si="36"/>
        <v>0.53519145606205876</v>
      </c>
      <c r="G149" s="15">
        <f t="shared" si="37"/>
        <v>-0.62513073430515076</v>
      </c>
      <c r="H149" s="16">
        <f t="shared" si="30"/>
        <v>0.34703350420711182</v>
      </c>
      <c r="I149" s="15">
        <f t="shared" si="38"/>
        <v>-0.42622945914928978</v>
      </c>
      <c r="J149" s="25">
        <f t="shared" si="39"/>
        <v>-51.516649479267585</v>
      </c>
      <c r="L149" s="17">
        <v>25</v>
      </c>
      <c r="M149">
        <v>9.3638999999999992</v>
      </c>
      <c r="N149" s="11">
        <f t="shared" si="31"/>
        <v>9.3638999999999992</v>
      </c>
      <c r="O149" s="12">
        <f t="shared" si="32"/>
        <v>-7.1476727579431701E-2</v>
      </c>
      <c r="P149" s="13">
        <f t="shared" si="40"/>
        <v>49</v>
      </c>
      <c r="Q149" s="14">
        <f t="shared" si="41"/>
        <v>0.47150917293837941</v>
      </c>
      <c r="R149" s="15">
        <f t="shared" si="42"/>
        <v>-0.75181672229748653</v>
      </c>
      <c r="S149" s="16">
        <f t="shared" si="34"/>
        <v>0.38300354369334638</v>
      </c>
      <c r="T149" s="15">
        <f t="shared" si="43"/>
        <v>-0.48289199851843939</v>
      </c>
      <c r="U149" s="25">
        <f t="shared" si="44"/>
        <v>-60.500727319980371</v>
      </c>
    </row>
    <row r="150" spans="1:21" ht="19.5">
      <c r="A150" s="17">
        <v>26</v>
      </c>
      <c r="B150">
        <v>9.3589000000000002</v>
      </c>
      <c r="C150" s="11">
        <f t="shared" si="27"/>
        <v>9.7078000000000007</v>
      </c>
      <c r="D150" s="12">
        <f t="shared" si="28"/>
        <v>0.20319658954067021</v>
      </c>
      <c r="E150" s="13">
        <f t="shared" si="35"/>
        <v>51</v>
      </c>
      <c r="F150" s="14">
        <f t="shared" si="36"/>
        <v>0.58050931080734181</v>
      </c>
      <c r="G150" s="15">
        <f t="shared" si="37"/>
        <v>-0.54384943868368574</v>
      </c>
      <c r="H150" s="16">
        <f t="shared" si="30"/>
        <v>0.3427655736445443</v>
      </c>
      <c r="I150" s="15">
        <f t="shared" si="38"/>
        <v>-0.41971451081384631</v>
      </c>
      <c r="J150" s="25">
        <f t="shared" si="39"/>
        <v>-49.141761424374138</v>
      </c>
      <c r="L150" s="17">
        <v>26</v>
      </c>
      <c r="M150">
        <v>9.1686999999999994</v>
      </c>
      <c r="N150" s="11">
        <f t="shared" si="31"/>
        <v>9.3763000000000005</v>
      </c>
      <c r="O150" s="12">
        <f t="shared" si="32"/>
        <v>-4.9570859512575102E-2</v>
      </c>
      <c r="P150" s="13">
        <f t="shared" si="40"/>
        <v>51</v>
      </c>
      <c r="Q150" s="14">
        <f t="shared" si="41"/>
        <v>0.48023218440634974</v>
      </c>
      <c r="R150" s="15">
        <f t="shared" si="42"/>
        <v>-0.73348557452057461</v>
      </c>
      <c r="S150" s="16">
        <f t="shared" si="34"/>
        <v>0.35745766535672613</v>
      </c>
      <c r="T150" s="15">
        <f t="shared" si="43"/>
        <v>-0.44232257388807755</v>
      </c>
      <c r="U150" s="25">
        <f t="shared" si="44"/>
        <v>-59.966215568841264</v>
      </c>
    </row>
    <row r="151" spans="1:21" ht="19.5">
      <c r="A151" s="17">
        <v>27</v>
      </c>
      <c r="B151">
        <v>8.7050000000000001</v>
      </c>
      <c r="C151" s="11">
        <f t="shared" si="27"/>
        <v>9.7161000000000008</v>
      </c>
      <c r="D151" s="12">
        <f t="shared" si="28"/>
        <v>0.2194943811513477</v>
      </c>
      <c r="E151" s="13">
        <f t="shared" si="35"/>
        <v>53</v>
      </c>
      <c r="F151" s="14">
        <f t="shared" si="36"/>
        <v>0.58686752182536028</v>
      </c>
      <c r="G151" s="15">
        <f t="shared" si="37"/>
        <v>-0.53295617146439767</v>
      </c>
      <c r="H151" s="16">
        <f t="shared" si="30"/>
        <v>0.32540318384051503</v>
      </c>
      <c r="I151" s="15">
        <f t="shared" si="38"/>
        <v>-0.3936400759632861</v>
      </c>
      <c r="J151" s="25">
        <f t="shared" si="39"/>
        <v>-49.109601113667239</v>
      </c>
      <c r="L151" s="17">
        <v>27</v>
      </c>
      <c r="M151">
        <v>9.4571000000000005</v>
      </c>
      <c r="N151" s="11">
        <f t="shared" si="31"/>
        <v>9.4507999999999992</v>
      </c>
      <c r="O151" s="12">
        <f t="shared" si="32"/>
        <v>8.2041009114893995E-2</v>
      </c>
      <c r="P151" s="13">
        <f t="shared" si="40"/>
        <v>53</v>
      </c>
      <c r="Q151" s="14">
        <f t="shared" si="41"/>
        <v>0.53269294860293426</v>
      </c>
      <c r="R151" s="15">
        <f t="shared" si="42"/>
        <v>-0.62981010223533551</v>
      </c>
      <c r="S151" s="16">
        <f t="shared" si="34"/>
        <v>0.3510173116366998</v>
      </c>
      <c r="T151" s="15">
        <f t="shared" si="43"/>
        <v>-0.43234923695846617</v>
      </c>
      <c r="U151" s="25">
        <f t="shared" si="44"/>
        <v>-56.294444977271496</v>
      </c>
    </row>
    <row r="152" spans="1:21" ht="19.5">
      <c r="A152" s="17">
        <v>28</v>
      </c>
      <c r="B152">
        <v>9.1189</v>
      </c>
      <c r="C152" s="11">
        <f t="shared" si="27"/>
        <v>9.7870000000000008</v>
      </c>
      <c r="D152" s="12">
        <f t="shared" si="28"/>
        <v>0.35871286611484254</v>
      </c>
      <c r="E152" s="13">
        <f t="shared" si="35"/>
        <v>55</v>
      </c>
      <c r="F152" s="14">
        <f t="shared" si="36"/>
        <v>0.64009504882020229</v>
      </c>
      <c r="G152" s="15">
        <f t="shared" si="37"/>
        <v>-0.44613859987393334</v>
      </c>
      <c r="H152" s="16">
        <f t="shared" si="30"/>
        <v>0.32272082490915949</v>
      </c>
      <c r="I152" s="15">
        <f t="shared" si="38"/>
        <v>-0.38967172018386481</v>
      </c>
      <c r="J152" s="25">
        <f t="shared" si="39"/>
        <v>-45.969567603178902</v>
      </c>
      <c r="L152" s="17">
        <v>28</v>
      </c>
      <c r="M152">
        <v>8.3492999999999995</v>
      </c>
      <c r="N152" s="11">
        <f t="shared" si="31"/>
        <v>9.4571000000000005</v>
      </c>
      <c r="O152" s="12">
        <f t="shared" si="32"/>
        <v>9.3170603374669064E-2</v>
      </c>
      <c r="P152" s="13">
        <f t="shared" si="40"/>
        <v>55</v>
      </c>
      <c r="Q152" s="14">
        <f t="shared" si="41"/>
        <v>0.53711598605573396</v>
      </c>
      <c r="R152" s="15">
        <f t="shared" si="42"/>
        <v>-0.62154121886491998</v>
      </c>
      <c r="S152" s="16">
        <f t="shared" si="34"/>
        <v>0.33981761393049403</v>
      </c>
      <c r="T152" s="15">
        <f t="shared" si="43"/>
        <v>-0.41523913960767528</v>
      </c>
      <c r="U152" s="25">
        <f t="shared" si="44"/>
        <v>-57.022919715992735</v>
      </c>
    </row>
    <row r="153" spans="1:21" ht="19.5">
      <c r="A153" s="9">
        <v>29</v>
      </c>
      <c r="B153">
        <v>9.2012999999999998</v>
      </c>
      <c r="C153" s="11">
        <f t="shared" si="27"/>
        <v>9.8561999999999994</v>
      </c>
      <c r="D153" s="12">
        <f t="shared" si="28"/>
        <v>0.4945932491821719</v>
      </c>
      <c r="E153" s="13">
        <f t="shared" si="35"/>
        <v>57</v>
      </c>
      <c r="F153" s="14">
        <f t="shared" si="36"/>
        <v>0.68955636577612955</v>
      </c>
      <c r="G153" s="15">
        <f t="shared" si="37"/>
        <v>-0.37170683632116819</v>
      </c>
      <c r="H153" s="16">
        <f t="shared" si="30"/>
        <v>0.31577604060622216</v>
      </c>
      <c r="I153" s="15">
        <f t="shared" si="38"/>
        <v>-0.37946998893749101</v>
      </c>
      <c r="J153" s="25">
        <f t="shared" si="39"/>
        <v>-42.817079039743575</v>
      </c>
      <c r="L153" s="17">
        <v>29</v>
      </c>
      <c r="M153">
        <v>8.9913000000000007</v>
      </c>
      <c r="N153" s="11">
        <f t="shared" si="31"/>
        <v>9.4930000000000003</v>
      </c>
      <c r="O153" s="12">
        <f t="shared" si="32"/>
        <v>0.15659162463273887</v>
      </c>
      <c r="P153" s="13">
        <f t="shared" si="40"/>
        <v>57</v>
      </c>
      <c r="Q153" s="14">
        <f t="shared" si="41"/>
        <v>0.56221664815742933</v>
      </c>
      <c r="R153" s="15">
        <f t="shared" si="42"/>
        <v>-0.57586800843048591</v>
      </c>
      <c r="S153" s="16">
        <f t="shared" si="34"/>
        <v>0.33858884819244228</v>
      </c>
      <c r="T153" s="15">
        <f t="shared" si="43"/>
        <v>-0.41337961766404252</v>
      </c>
      <c r="U153" s="25">
        <f t="shared" si="44"/>
        <v>-56.38711468738812</v>
      </c>
    </row>
    <row r="154" spans="1:21" ht="19.5">
      <c r="A154" s="17">
        <v>30</v>
      </c>
      <c r="B154">
        <v>9.1418999999999997</v>
      </c>
      <c r="C154" s="11">
        <f t="shared" si="27"/>
        <v>9.9052000000000007</v>
      </c>
      <c r="D154" s="12">
        <f t="shared" si="28"/>
        <v>0.59080912736568991</v>
      </c>
      <c r="E154" s="13">
        <f t="shared" si="35"/>
        <v>59</v>
      </c>
      <c r="F154" s="14">
        <f t="shared" si="36"/>
        <v>0.72267584065966906</v>
      </c>
      <c r="G154" s="15">
        <f t="shared" si="37"/>
        <v>-0.3247945105315227</v>
      </c>
      <c r="H154" s="16">
        <f t="shared" si="30"/>
        <v>0.31493858721896012</v>
      </c>
      <c r="I154" s="15">
        <f t="shared" si="38"/>
        <v>-0.37824679104361525</v>
      </c>
      <c r="J154" s="25">
        <f t="shared" si="39"/>
        <v>-41.479436792933143</v>
      </c>
      <c r="L154" s="17">
        <v>30</v>
      </c>
      <c r="M154">
        <v>8.9994999999999994</v>
      </c>
      <c r="N154" s="11">
        <f t="shared" si="31"/>
        <v>9.5489999999999995</v>
      </c>
      <c r="O154" s="12">
        <f t="shared" si="32"/>
        <v>0.25552135138627297</v>
      </c>
      <c r="P154" s="13">
        <f t="shared" si="40"/>
        <v>59</v>
      </c>
      <c r="Q154" s="14">
        <f t="shared" si="41"/>
        <v>0.60083977260460419</v>
      </c>
      <c r="R154" s="15">
        <f t="shared" si="42"/>
        <v>-0.50942698131483388</v>
      </c>
      <c r="S154" s="16">
        <f t="shared" si="34"/>
        <v>0.33311290818751649</v>
      </c>
      <c r="T154" s="15">
        <f t="shared" si="43"/>
        <v>-0.40513452503804404</v>
      </c>
      <c r="U154" s="25">
        <f t="shared" si="44"/>
        <v>-53.959128874819797</v>
      </c>
    </row>
    <row r="155" spans="1:21" ht="19.5">
      <c r="A155" s="17">
        <v>31</v>
      </c>
      <c r="B155">
        <v>9.4039999999999999</v>
      </c>
      <c r="C155" s="11">
        <f t="shared" si="27"/>
        <v>9.9258000000000006</v>
      </c>
      <c r="D155" s="12">
        <f t="shared" si="28"/>
        <v>0.63125906798978004</v>
      </c>
      <c r="E155" s="13">
        <f t="shared" si="35"/>
        <v>61</v>
      </c>
      <c r="F155" s="14">
        <f t="shared" si="36"/>
        <v>0.73606442712320463</v>
      </c>
      <c r="G155" s="15">
        <f t="shared" si="37"/>
        <v>-0.3064376272322073</v>
      </c>
      <c r="H155" s="16">
        <f t="shared" si="30"/>
        <v>0.30703068006879197</v>
      </c>
      <c r="I155" s="15">
        <f t="shared" si="38"/>
        <v>-0.36676955215577867</v>
      </c>
      <c r="J155" s="25">
        <f t="shared" si="39"/>
        <v>-41.065637942667138</v>
      </c>
      <c r="L155" s="17">
        <v>31</v>
      </c>
      <c r="M155">
        <v>8.5329999999999995</v>
      </c>
      <c r="N155" s="11">
        <f t="shared" si="31"/>
        <v>9.5623000000000005</v>
      </c>
      <c r="O155" s="12">
        <f t="shared" si="32"/>
        <v>0.27901716149023942</v>
      </c>
      <c r="P155" s="13">
        <f t="shared" si="40"/>
        <v>61</v>
      </c>
      <c r="Q155" s="14">
        <f t="shared" si="41"/>
        <v>0.60988417269784834</v>
      </c>
      <c r="R155" s="15">
        <f t="shared" si="42"/>
        <v>-0.49448622066762543</v>
      </c>
      <c r="S155" s="16">
        <f t="shared" si="34"/>
        <v>0.28848285623661418</v>
      </c>
      <c r="T155" s="15">
        <f t="shared" si="43"/>
        <v>-0.34035576650233879</v>
      </c>
      <c r="U155" s="25">
        <f t="shared" si="44"/>
        <v>-50.925361217367815</v>
      </c>
    </row>
    <row r="156" spans="1:21" ht="19.5">
      <c r="A156" s="17">
        <v>32</v>
      </c>
      <c r="B156">
        <v>9.7078000000000007</v>
      </c>
      <c r="C156" s="11">
        <f t="shared" si="27"/>
        <v>9.9601000000000006</v>
      </c>
      <c r="D156" s="12">
        <f t="shared" si="28"/>
        <v>0.69861018271824082</v>
      </c>
      <c r="E156" s="13">
        <f t="shared" si="35"/>
        <v>63</v>
      </c>
      <c r="F156" s="14">
        <f t="shared" si="36"/>
        <v>0.75760216083384613</v>
      </c>
      <c r="G156" s="15">
        <f t="shared" si="37"/>
        <v>-0.2775968849049299</v>
      </c>
      <c r="H156" s="16">
        <f t="shared" si="30"/>
        <v>0.25086225549556396</v>
      </c>
      <c r="I156" s="15">
        <f t="shared" si="38"/>
        <v>-0.28883240782797703</v>
      </c>
      <c r="J156" s="25">
        <f t="shared" si="39"/>
        <v>-35.685045442173134</v>
      </c>
      <c r="L156" s="17">
        <v>32</v>
      </c>
      <c r="M156">
        <v>10.4948</v>
      </c>
      <c r="N156" s="11">
        <f t="shared" si="31"/>
        <v>9.5752000000000006</v>
      </c>
      <c r="O156" s="12">
        <f t="shared" si="32"/>
        <v>0.30180633068882196</v>
      </c>
      <c r="P156" s="13">
        <f t="shared" si="40"/>
        <v>63</v>
      </c>
      <c r="Q156" s="14">
        <f t="shared" si="41"/>
        <v>0.61860014770301974</v>
      </c>
      <c r="R156" s="15">
        <f t="shared" si="42"/>
        <v>-0.48029617996136165</v>
      </c>
      <c r="S156" s="16">
        <f t="shared" si="34"/>
        <v>0.26357160383491107</v>
      </c>
      <c r="T156" s="15">
        <f t="shared" si="43"/>
        <v>-0.30594326957756823</v>
      </c>
      <c r="U156" s="25">
        <f t="shared" si="44"/>
        <v>-49.53308532095258</v>
      </c>
    </row>
    <row r="157" spans="1:21" ht="19.5">
      <c r="A157" s="9">
        <v>33</v>
      </c>
      <c r="B157">
        <v>9.3475000000000001</v>
      </c>
      <c r="C157" s="11">
        <f t="shared" si="27"/>
        <v>9.9650999999999996</v>
      </c>
      <c r="D157" s="12">
        <f t="shared" si="28"/>
        <v>0.7084281294716589</v>
      </c>
      <c r="E157" s="13">
        <f t="shared" si="35"/>
        <v>65</v>
      </c>
      <c r="F157" s="14">
        <f t="shared" si="36"/>
        <v>0.76066028542405939</v>
      </c>
      <c r="G157" s="15">
        <f t="shared" si="37"/>
        <v>-0.27356842627648204</v>
      </c>
      <c r="H157" s="16">
        <f t="shared" si="30"/>
        <v>0.21631907739905273</v>
      </c>
      <c r="I157" s="15">
        <f t="shared" si="38"/>
        <v>-0.2437533279515873</v>
      </c>
      <c r="J157" s="25">
        <f t="shared" si="39"/>
        <v>-33.62591402482451</v>
      </c>
      <c r="L157" s="17">
        <v>33</v>
      </c>
      <c r="M157">
        <v>9.7073999999999998</v>
      </c>
      <c r="N157" s="11">
        <f t="shared" si="31"/>
        <v>9.6190999999999995</v>
      </c>
      <c r="O157" s="12">
        <f t="shared" si="32"/>
        <v>0.37936017005453815</v>
      </c>
      <c r="P157" s="13">
        <f t="shared" si="40"/>
        <v>65</v>
      </c>
      <c r="Q157" s="14">
        <f t="shared" si="41"/>
        <v>0.64778978820230881</v>
      </c>
      <c r="R157" s="15">
        <f t="shared" si="42"/>
        <v>-0.43418903618158683</v>
      </c>
      <c r="S157" s="16">
        <f t="shared" si="34"/>
        <v>0.24946169827945636</v>
      </c>
      <c r="T157" s="15">
        <f t="shared" si="43"/>
        <v>-0.28696459427342536</v>
      </c>
      <c r="U157" s="25">
        <f t="shared" si="44"/>
        <v>-46.87498597957579</v>
      </c>
    </row>
    <row r="158" spans="1:21" ht="19.5">
      <c r="A158" s="17">
        <v>34</v>
      </c>
      <c r="B158">
        <v>10.4955</v>
      </c>
      <c r="C158" s="11">
        <f t="shared" si="27"/>
        <v>9.9678000000000004</v>
      </c>
      <c r="D158" s="12">
        <f t="shared" si="28"/>
        <v>0.71372982071850721</v>
      </c>
      <c r="E158" s="13">
        <f t="shared" si="35"/>
        <v>67</v>
      </c>
      <c r="F158" s="14">
        <f t="shared" si="36"/>
        <v>0.7623028685939186</v>
      </c>
      <c r="G158" s="15">
        <f t="shared" si="37"/>
        <v>-0.27141133691756758</v>
      </c>
      <c r="H158" s="16">
        <f t="shared" si="30"/>
        <v>0.21436655920290026</v>
      </c>
      <c r="I158" s="15">
        <f t="shared" si="38"/>
        <v>-0.24126495564175454</v>
      </c>
      <c r="J158" s="25">
        <f t="shared" si="39"/>
        <v>-34.349311601474582</v>
      </c>
      <c r="L158" s="17">
        <v>34</v>
      </c>
      <c r="M158">
        <v>10.7377</v>
      </c>
      <c r="N158" s="11">
        <f t="shared" si="31"/>
        <v>9.6439000000000004</v>
      </c>
      <c r="O158" s="12">
        <f t="shared" si="32"/>
        <v>0.42317190618824818</v>
      </c>
      <c r="P158" s="13">
        <f t="shared" si="40"/>
        <v>67</v>
      </c>
      <c r="Q158" s="14">
        <f t="shared" si="41"/>
        <v>0.66391507875539024</v>
      </c>
      <c r="R158" s="15">
        <f t="shared" si="42"/>
        <v>-0.40960103112544399</v>
      </c>
      <c r="S158" s="16">
        <f t="shared" si="34"/>
        <v>0.24322361222372146</v>
      </c>
      <c r="T158" s="15">
        <f t="shared" si="43"/>
        <v>-0.27868746181539983</v>
      </c>
      <c r="U158" s="25">
        <f t="shared" si="44"/>
        <v>-46.115329027036537</v>
      </c>
    </row>
    <row r="159" spans="1:21" ht="19.5">
      <c r="A159" s="17">
        <v>35</v>
      </c>
      <c r="B159">
        <v>9.1882000000000001</v>
      </c>
      <c r="C159" s="11">
        <f t="shared" si="27"/>
        <v>9.9989000000000008</v>
      </c>
      <c r="D159" s="12">
        <f t="shared" si="28"/>
        <v>0.77479744952478002</v>
      </c>
      <c r="E159" s="13">
        <f t="shared" si="35"/>
        <v>69</v>
      </c>
      <c r="F159" s="14">
        <f t="shared" si="36"/>
        <v>0.7807703216948868</v>
      </c>
      <c r="G159" s="15">
        <f t="shared" si="37"/>
        <v>-0.24747425473003393</v>
      </c>
      <c r="H159" s="16">
        <f t="shared" si="30"/>
        <v>0.20694008804860928</v>
      </c>
      <c r="I159" s="15">
        <f t="shared" si="38"/>
        <v>-0.23185650919054199</v>
      </c>
      <c r="J159" s="25">
        <f t="shared" si="39"/>
        <v>-33.073822710519742</v>
      </c>
      <c r="L159" s="17">
        <v>35</v>
      </c>
      <c r="M159">
        <v>9.7060999999999993</v>
      </c>
      <c r="N159" s="11">
        <f t="shared" si="31"/>
        <v>9.7060999999999993</v>
      </c>
      <c r="O159" s="12">
        <f t="shared" si="32"/>
        <v>0.53305456697520903</v>
      </c>
      <c r="P159" s="13">
        <f t="shared" si="40"/>
        <v>69</v>
      </c>
      <c r="Q159" s="14">
        <f t="shared" si="41"/>
        <v>0.7030020960423049</v>
      </c>
      <c r="R159" s="15">
        <f t="shared" si="42"/>
        <v>-0.35239540560791571</v>
      </c>
      <c r="S159" s="16">
        <f t="shared" si="34"/>
        <v>0.2372345198587914</v>
      </c>
      <c r="T159" s="15">
        <f t="shared" si="43"/>
        <v>-0.27080466042092055</v>
      </c>
      <c r="U159" s="25">
        <f t="shared" si="44"/>
        <v>-43.000804555989703</v>
      </c>
    </row>
    <row r="160" spans="1:21" ht="19.5">
      <c r="A160" s="17">
        <v>36</v>
      </c>
      <c r="B160">
        <v>9.6493000000000002</v>
      </c>
      <c r="C160" s="11">
        <f t="shared" si="27"/>
        <v>10.0219</v>
      </c>
      <c r="D160" s="12">
        <f t="shared" si="28"/>
        <v>0.81996000459051122</v>
      </c>
      <c r="E160" s="13">
        <f t="shared" si="35"/>
        <v>71</v>
      </c>
      <c r="F160" s="14">
        <f t="shared" si="36"/>
        <v>0.79388054608137004</v>
      </c>
      <c r="G160" s="15">
        <f t="shared" si="37"/>
        <v>-0.23082227479444462</v>
      </c>
      <c r="H160" s="16">
        <f t="shared" si="30"/>
        <v>0.19105135891943217</v>
      </c>
      <c r="I160" s="15">
        <f t="shared" si="38"/>
        <v>-0.21201984838810459</v>
      </c>
      <c r="J160" s="25">
        <f t="shared" si="39"/>
        <v>-31.441790745960994</v>
      </c>
      <c r="L160" s="17">
        <v>36</v>
      </c>
      <c r="M160">
        <v>9.0215999999999994</v>
      </c>
      <c r="N160" s="11">
        <f t="shared" si="31"/>
        <v>9.7073999999999998</v>
      </c>
      <c r="O160" s="12">
        <f t="shared" si="32"/>
        <v>0.53535114991770272</v>
      </c>
      <c r="P160" s="13">
        <f t="shared" si="40"/>
        <v>71</v>
      </c>
      <c r="Q160" s="14">
        <f t="shared" si="41"/>
        <v>0.70379646861219258</v>
      </c>
      <c r="R160" s="15">
        <f t="shared" si="42"/>
        <v>-0.35126607170855823</v>
      </c>
      <c r="S160" s="16">
        <f t="shared" si="34"/>
        <v>0.23278289880399383</v>
      </c>
      <c r="T160" s="15">
        <f t="shared" si="43"/>
        <v>-0.26498546525986799</v>
      </c>
      <c r="U160" s="25">
        <f t="shared" si="44"/>
        <v>-43.753859124758264</v>
      </c>
    </row>
    <row r="161" spans="1:21" ht="19.5">
      <c r="A161" s="9">
        <v>37</v>
      </c>
      <c r="B161">
        <v>8.86</v>
      </c>
      <c r="C161" s="11">
        <f t="shared" si="27"/>
        <v>10.061</v>
      </c>
      <c r="D161" s="12">
        <f t="shared" si="28"/>
        <v>0.89673634820225412</v>
      </c>
      <c r="E161" s="13">
        <f t="shared" si="35"/>
        <v>73</v>
      </c>
      <c r="F161" s="14">
        <f t="shared" si="36"/>
        <v>0.81507018996049063</v>
      </c>
      <c r="G161" s="15">
        <f t="shared" si="37"/>
        <v>-0.20448104679870818</v>
      </c>
      <c r="H161" s="16">
        <f t="shared" si="30"/>
        <v>0.18193947431967131</v>
      </c>
      <c r="I161" s="15">
        <f t="shared" si="38"/>
        <v>-0.2008189528424428</v>
      </c>
      <c r="J161" s="25">
        <f t="shared" si="39"/>
        <v>-29.586899973804023</v>
      </c>
      <c r="L161" s="17">
        <v>37</v>
      </c>
      <c r="M161">
        <v>9.8446999999999996</v>
      </c>
      <c r="N161" s="11">
        <f t="shared" si="31"/>
        <v>9.8446999999999996</v>
      </c>
      <c r="O161" s="12">
        <f t="shared" si="32"/>
        <v>0.77790564069021007</v>
      </c>
      <c r="P161" s="13">
        <f t="shared" si="40"/>
        <v>73</v>
      </c>
      <c r="Q161" s="14">
        <f t="shared" si="41"/>
        <v>0.78168767865245448</v>
      </c>
      <c r="R161" s="15">
        <f t="shared" si="42"/>
        <v>-0.24630000612588249</v>
      </c>
      <c r="S161" s="16">
        <f t="shared" si="34"/>
        <v>0.22939452438400709</v>
      </c>
      <c r="T161" s="15">
        <f t="shared" si="43"/>
        <v>-0.26057874116259594</v>
      </c>
      <c r="U161" s="25">
        <f t="shared" si="44"/>
        <v>-37.00214855205892</v>
      </c>
    </row>
    <row r="162" spans="1:21" ht="19.5">
      <c r="A162" s="17">
        <v>38</v>
      </c>
      <c r="B162">
        <v>9.7161000000000008</v>
      </c>
      <c r="C162" s="11">
        <f t="shared" si="27"/>
        <v>10.119</v>
      </c>
      <c r="D162" s="12">
        <f t="shared" si="28"/>
        <v>1.0106245305419252</v>
      </c>
      <c r="E162" s="13">
        <f t="shared" si="35"/>
        <v>75</v>
      </c>
      <c r="F162" s="14">
        <f t="shared" si="36"/>
        <v>0.84390191477159293</v>
      </c>
      <c r="G162" s="15">
        <f t="shared" si="37"/>
        <v>-0.1697190058652352</v>
      </c>
      <c r="H162" s="16">
        <f t="shared" si="30"/>
        <v>0.17025420620531406</v>
      </c>
      <c r="I162" s="15">
        <f t="shared" si="38"/>
        <v>-0.18663589763902835</v>
      </c>
      <c r="J162" s="25">
        <f t="shared" si="39"/>
        <v>-26.726617762819767</v>
      </c>
      <c r="L162" s="17">
        <v>38</v>
      </c>
      <c r="M162">
        <v>8.8849999999999998</v>
      </c>
      <c r="N162" s="11">
        <f t="shared" si="31"/>
        <v>9.9495000000000005</v>
      </c>
      <c r="O162" s="12">
        <f t="shared" si="32"/>
        <v>0.9630455579003997</v>
      </c>
      <c r="P162" s="13">
        <f t="shared" si="40"/>
        <v>75</v>
      </c>
      <c r="Q162" s="14">
        <f t="shared" si="41"/>
        <v>0.83223766948150557</v>
      </c>
      <c r="R162" s="15">
        <f t="shared" si="42"/>
        <v>-0.18363721851960002</v>
      </c>
      <c r="S162" s="16">
        <f t="shared" si="34"/>
        <v>0.18218235299890709</v>
      </c>
      <c r="T162" s="15">
        <f t="shared" si="43"/>
        <v>-0.20111589265749308</v>
      </c>
      <c r="U162" s="25">
        <f t="shared" si="44"/>
        <v>-28.856483338281983</v>
      </c>
    </row>
    <row r="163" spans="1:21" ht="19.5">
      <c r="A163" s="17">
        <v>39</v>
      </c>
      <c r="B163">
        <v>9.3737999999999992</v>
      </c>
      <c r="C163" s="11">
        <f t="shared" si="27"/>
        <v>10.120699999999999</v>
      </c>
      <c r="D163" s="12">
        <f t="shared" si="28"/>
        <v>1.0139626324380873</v>
      </c>
      <c r="E163" s="13">
        <f t="shared" si="35"/>
        <v>77</v>
      </c>
      <c r="F163" s="14">
        <f t="shared" si="36"/>
        <v>0.84469970840606368</v>
      </c>
      <c r="G163" s="15">
        <f t="shared" si="37"/>
        <v>-0.1687740894528848</v>
      </c>
      <c r="H163" s="16">
        <f t="shared" si="30"/>
        <v>0.16030176623680975</v>
      </c>
      <c r="I163" s="15">
        <f t="shared" si="38"/>
        <v>-0.17471269720891985</v>
      </c>
      <c r="J163" s="25">
        <f t="shared" si="39"/>
        <v>-26.448482572958959</v>
      </c>
      <c r="L163" s="17">
        <v>39</v>
      </c>
      <c r="M163">
        <v>9.5623000000000005</v>
      </c>
      <c r="N163" s="11">
        <f t="shared" si="31"/>
        <v>10.016500000000001</v>
      </c>
      <c r="O163" s="12">
        <f t="shared" si="32"/>
        <v>1.0814079095519515</v>
      </c>
      <c r="P163" s="13">
        <f t="shared" si="40"/>
        <v>77</v>
      </c>
      <c r="Q163" s="14">
        <f t="shared" si="41"/>
        <v>0.86024214758945183</v>
      </c>
      <c r="R163" s="15">
        <f t="shared" si="42"/>
        <v>-0.15054136240264321</v>
      </c>
      <c r="S163" s="16">
        <f t="shared" si="34"/>
        <v>0.17943967824331372</v>
      </c>
      <c r="T163" s="15">
        <f t="shared" si="43"/>
        <v>-0.19776785286464382</v>
      </c>
      <c r="U163" s="25">
        <f t="shared" si="44"/>
        <v>-26.8198095755811</v>
      </c>
    </row>
    <row r="164" spans="1:21" ht="19.5">
      <c r="A164" s="17">
        <v>40</v>
      </c>
      <c r="B164">
        <v>10.193</v>
      </c>
      <c r="C164" s="11">
        <f t="shared" si="27"/>
        <v>10.1782</v>
      </c>
      <c r="D164" s="12">
        <f t="shared" si="28"/>
        <v>1.1268690201024185</v>
      </c>
      <c r="E164" s="13">
        <f t="shared" si="35"/>
        <v>79</v>
      </c>
      <c r="F164" s="14">
        <f t="shared" si="36"/>
        <v>0.8701010683088044</v>
      </c>
      <c r="G164" s="15">
        <f t="shared" si="37"/>
        <v>-0.13914590361088403</v>
      </c>
      <c r="H164" s="16">
        <f t="shared" si="30"/>
        <v>0.1357862241844886</v>
      </c>
      <c r="I164" s="15">
        <f t="shared" si="38"/>
        <v>-0.1459351150703774</v>
      </c>
      <c r="J164" s="25">
        <f t="shared" si="39"/>
        <v>-22.521400475819654</v>
      </c>
      <c r="L164" s="17">
        <v>40</v>
      </c>
      <c r="M164">
        <v>9.1601999999999997</v>
      </c>
      <c r="N164" s="11">
        <f t="shared" si="31"/>
        <v>10.112399999999999</v>
      </c>
      <c r="O164" s="12">
        <f t="shared" si="32"/>
        <v>1.2508250666173786</v>
      </c>
      <c r="P164" s="13">
        <f t="shared" si="40"/>
        <v>79</v>
      </c>
      <c r="Q164" s="14">
        <f t="shared" si="41"/>
        <v>0.89450084629606064</v>
      </c>
      <c r="R164" s="15">
        <f t="shared" si="42"/>
        <v>-0.11148942992306662</v>
      </c>
      <c r="S164" s="16">
        <f t="shared" si="34"/>
        <v>0.1733981189017969</v>
      </c>
      <c r="T164" s="15">
        <f t="shared" si="43"/>
        <v>-0.19043210120154996</v>
      </c>
      <c r="U164" s="25">
        <f t="shared" si="44"/>
        <v>-23.851800958844713</v>
      </c>
    </row>
    <row r="165" spans="1:21" ht="19.5">
      <c r="A165" s="9">
        <v>41</v>
      </c>
      <c r="B165">
        <v>9.0131999999999994</v>
      </c>
      <c r="C165" s="11">
        <f t="shared" si="27"/>
        <v>10.193</v>
      </c>
      <c r="D165" s="12">
        <f t="shared" si="28"/>
        <v>1.1559301424925401</v>
      </c>
      <c r="E165" s="13">
        <f t="shared" si="35"/>
        <v>81</v>
      </c>
      <c r="F165" s="14">
        <f t="shared" si="36"/>
        <v>0.87614513391566251</v>
      </c>
      <c r="G165" s="15">
        <f t="shared" si="37"/>
        <v>-0.1322235237829113</v>
      </c>
      <c r="H165" s="16">
        <f t="shared" si="30"/>
        <v>0.12287940343379908</v>
      </c>
      <c r="I165" s="15">
        <f t="shared" si="38"/>
        <v>-0.13111078572589055</v>
      </c>
      <c r="J165" s="25">
        <f t="shared" si="39"/>
        <v>-21.330079070212953</v>
      </c>
      <c r="L165" s="17">
        <v>41</v>
      </c>
      <c r="M165">
        <v>9.2870000000000008</v>
      </c>
      <c r="N165" s="11">
        <f t="shared" si="31"/>
        <v>10.1195</v>
      </c>
      <c r="O165" s="12">
        <f t="shared" si="32"/>
        <v>1.2633679426879183</v>
      </c>
      <c r="P165" s="13">
        <f t="shared" si="40"/>
        <v>81</v>
      </c>
      <c r="Q165" s="14">
        <f t="shared" si="41"/>
        <v>0.89677151034266755</v>
      </c>
      <c r="R165" s="15">
        <f t="shared" si="42"/>
        <v>-0.10895417585696296</v>
      </c>
      <c r="S165" s="16">
        <f t="shared" si="34"/>
        <v>0.14600840735409229</v>
      </c>
      <c r="T165" s="15">
        <f t="shared" si="43"/>
        <v>-0.15783392991894937</v>
      </c>
      <c r="U165" s="25">
        <f t="shared" si="44"/>
        <v>-21.609836567848898</v>
      </c>
    </row>
    <row r="166" spans="1:21" ht="19.5">
      <c r="A166" s="17">
        <v>42</v>
      </c>
      <c r="B166">
        <v>9.0984999999999996</v>
      </c>
      <c r="C166" s="11">
        <f t="shared" si="27"/>
        <v>10.3696</v>
      </c>
      <c r="D166" s="12">
        <f t="shared" si="28"/>
        <v>1.502700021823334</v>
      </c>
      <c r="E166" s="13">
        <f t="shared" si="35"/>
        <v>83</v>
      </c>
      <c r="F166" s="14">
        <f t="shared" si="36"/>
        <v>0.93354179144848171</v>
      </c>
      <c r="G166" s="15">
        <f t="shared" si="37"/>
        <v>-6.8769548444882311E-2</v>
      </c>
      <c r="H166" s="16">
        <f t="shared" si="30"/>
        <v>0.11416015214251356</v>
      </c>
      <c r="I166" s="15">
        <f t="shared" si="38"/>
        <v>-0.12121910334172722</v>
      </c>
      <c r="J166" s="25">
        <f t="shared" si="39"/>
        <v>-15.769058098288591</v>
      </c>
      <c r="L166" s="17">
        <v>42</v>
      </c>
      <c r="M166">
        <v>8.8909000000000002</v>
      </c>
      <c r="N166" s="11">
        <f t="shared" si="31"/>
        <v>10.4948</v>
      </c>
      <c r="O166" s="12">
        <f t="shared" si="32"/>
        <v>1.926373772162951</v>
      </c>
      <c r="P166" s="13">
        <f t="shared" si="40"/>
        <v>83</v>
      </c>
      <c r="Q166" s="14">
        <f t="shared" si="41"/>
        <v>0.97297114004138185</v>
      </c>
      <c r="R166" s="15">
        <f t="shared" si="42"/>
        <v>-2.7400858036246423E-2</v>
      </c>
      <c r="S166" s="16">
        <f t="shared" si="34"/>
        <v>0.11899620025819552</v>
      </c>
      <c r="T166" s="15">
        <f t="shared" si="43"/>
        <v>-0.12669334006796612</v>
      </c>
      <c r="U166" s="25">
        <f t="shared" si="44"/>
        <v>-12.789818442649642</v>
      </c>
    </row>
    <row r="167" spans="1:21" ht="19.5">
      <c r="A167" s="17">
        <v>43</v>
      </c>
      <c r="B167">
        <v>9.3699999999999992</v>
      </c>
      <c r="C167" s="11">
        <f t="shared" si="27"/>
        <v>10.4955</v>
      </c>
      <c r="D167" s="12">
        <f t="shared" si="28"/>
        <v>1.7499159210744477</v>
      </c>
      <c r="E167" s="13">
        <f t="shared" si="35"/>
        <v>85</v>
      </c>
      <c r="F167" s="14">
        <f t="shared" si="36"/>
        <v>0.95993358849822119</v>
      </c>
      <c r="G167" s="15">
        <f t="shared" si="37"/>
        <v>-4.0891175560894395E-2</v>
      </c>
      <c r="H167" s="16">
        <f t="shared" si="30"/>
        <v>7.1934412615608956E-2</v>
      </c>
      <c r="I167" s="15">
        <f t="shared" si="38"/>
        <v>-7.465287263260538E-2</v>
      </c>
      <c r="J167" s="25">
        <f t="shared" si="39"/>
        <v>-9.8212440964474812</v>
      </c>
      <c r="L167" s="17">
        <v>43</v>
      </c>
      <c r="M167">
        <v>9.4507999999999992</v>
      </c>
      <c r="N167" s="11">
        <f t="shared" si="31"/>
        <v>10.706</v>
      </c>
      <c r="O167" s="12">
        <f t="shared" si="32"/>
        <v>2.2994801702048564</v>
      </c>
      <c r="P167" s="13">
        <f t="shared" si="40"/>
        <v>85</v>
      </c>
      <c r="Q167" s="14">
        <f t="shared" si="41"/>
        <v>0.98926115593444219</v>
      </c>
      <c r="R167" s="15">
        <f t="shared" si="42"/>
        <v>-1.0796921616235409E-2</v>
      </c>
      <c r="S167" s="16">
        <f t="shared" si="34"/>
        <v>0.10281027965582019</v>
      </c>
      <c r="T167" s="15">
        <f t="shared" si="43"/>
        <v>-0.1084879338870314</v>
      </c>
      <c r="U167" s="25">
        <f t="shared" si="44"/>
        <v>-10.13921271777768</v>
      </c>
    </row>
    <row r="168" spans="1:21" ht="19.5">
      <c r="A168" s="17">
        <v>44</v>
      </c>
      <c r="B168">
        <v>9.0443999999999996</v>
      </c>
      <c r="C168" s="11">
        <f t="shared" si="27"/>
        <v>10.6168</v>
      </c>
      <c r="D168" s="12">
        <f t="shared" si="28"/>
        <v>1.9880993093124151</v>
      </c>
      <c r="E168" s="13">
        <f t="shared" si="35"/>
        <v>87</v>
      </c>
      <c r="F168" s="14">
        <f t="shared" si="36"/>
        <v>0.97659964612179828</v>
      </c>
      <c r="G168" s="15">
        <f t="shared" si="37"/>
        <v>-2.3678489712006857E-2</v>
      </c>
      <c r="H168" s="16">
        <f t="shared" si="30"/>
        <v>3.8707084535014251E-2</v>
      </c>
      <c r="I168" s="15">
        <f t="shared" si="38"/>
        <v>-3.9476113681634638E-2</v>
      </c>
      <c r="J168" s="25">
        <f t="shared" si="39"/>
        <v>-5.4944504952468103</v>
      </c>
      <c r="L168" s="17">
        <v>44</v>
      </c>
      <c r="M168">
        <v>9.3445</v>
      </c>
      <c r="N168" s="11">
        <f t="shared" si="31"/>
        <v>10.7377</v>
      </c>
      <c r="O168" s="12">
        <f t="shared" si="32"/>
        <v>2.3554814619564124</v>
      </c>
      <c r="P168" s="13">
        <f t="shared" si="40"/>
        <v>87</v>
      </c>
      <c r="Q168" s="14">
        <f t="shared" si="41"/>
        <v>0.99075063998534108</v>
      </c>
      <c r="R168" s="15">
        <f t="shared" si="42"/>
        <v>-9.2924009513258195E-3</v>
      </c>
      <c r="S168" s="16">
        <f t="shared" si="34"/>
        <v>6.1859857877211849E-2</v>
      </c>
      <c r="T168" s="15">
        <f t="shared" si="43"/>
        <v>-6.3855935887589893E-2</v>
      </c>
      <c r="U168" s="25">
        <f t="shared" si="44"/>
        <v>-6.3639053049856669</v>
      </c>
    </row>
    <row r="169" spans="1:21" ht="19.5">
      <c r="A169" s="9">
        <v>45</v>
      </c>
      <c r="B169">
        <v>8.6902000000000008</v>
      </c>
      <c r="C169" s="11">
        <f t="shared" si="27"/>
        <v>10.7805</v>
      </c>
      <c r="D169" s="12">
        <f t="shared" si="28"/>
        <v>2.3095388860193853</v>
      </c>
      <c r="E169" s="13">
        <f t="shared" si="35"/>
        <v>89</v>
      </c>
      <c r="F169" s="14">
        <f t="shared" si="36"/>
        <v>0.98954315178034336</v>
      </c>
      <c r="G169" s="15">
        <f t="shared" si="37"/>
        <v>-1.051190520838677E-2</v>
      </c>
      <c r="H169" s="16">
        <f t="shared" si="30"/>
        <v>3.6330679234035004E-2</v>
      </c>
      <c r="I169" s="15">
        <f t="shared" si="38"/>
        <v>-3.7007071470313582E-2</v>
      </c>
      <c r="J169" s="25">
        <f t="shared" si="39"/>
        <v>-4.2291889244043315</v>
      </c>
      <c r="L169" s="17">
        <v>45</v>
      </c>
      <c r="M169">
        <v>8.8079000000000001</v>
      </c>
      <c r="N169" s="11">
        <f t="shared" si="31"/>
        <v>10.754</v>
      </c>
      <c r="O169" s="12">
        <f t="shared" si="32"/>
        <v>2.3842770788507441</v>
      </c>
      <c r="P169" s="13">
        <f t="shared" si="40"/>
        <v>89</v>
      </c>
      <c r="Q169" s="14">
        <f t="shared" si="41"/>
        <v>0.99144364381913064</v>
      </c>
      <c r="R169" s="15">
        <f t="shared" si="42"/>
        <v>-8.593171952748729E-3</v>
      </c>
      <c r="S169" s="16">
        <f t="shared" si="34"/>
        <v>3.1169884079229906E-2</v>
      </c>
      <c r="T169" s="15">
        <f t="shared" si="43"/>
        <v>-3.1666001428750992E-2</v>
      </c>
      <c r="U169" s="25">
        <f t="shared" si="44"/>
        <v>-3.5830664309534752</v>
      </c>
    </row>
    <row r="170" spans="1:21" ht="26.25">
      <c r="A170" s="18" t="s">
        <v>174</v>
      </c>
      <c r="B170" s="19">
        <f>AVERAGE(B125:B169)</f>
        <v>9.6043177777777782</v>
      </c>
      <c r="C170" s="20"/>
      <c r="D170" s="21"/>
      <c r="E170" s="21"/>
      <c r="F170" s="20"/>
      <c r="G170" s="20"/>
      <c r="H170" s="20"/>
      <c r="I170" s="26" t="s">
        <v>175</v>
      </c>
      <c r="J170" s="27">
        <f>-SUM(J125:J169)/45-45</f>
        <v>0.47121438546540162</v>
      </c>
      <c r="L170" s="18" t="s">
        <v>174</v>
      </c>
      <c r="M170" s="19">
        <f>AVERAGE(M125:M169)</f>
        <v>9.4043600000000005</v>
      </c>
      <c r="N170" s="20"/>
      <c r="O170" s="21"/>
      <c r="P170" s="21"/>
      <c r="Q170" s="20"/>
      <c r="R170" s="20"/>
      <c r="S170" s="20"/>
      <c r="T170" s="26" t="s">
        <v>175</v>
      </c>
      <c r="U170" s="27">
        <f>-SUM(U125:U169)/45-45</f>
        <v>0.80108623747739216</v>
      </c>
    </row>
    <row r="171" spans="1:21" ht="24.75">
      <c r="A171" s="18" t="s">
        <v>176</v>
      </c>
      <c r="B171" s="22">
        <f>STDEV(B125:B169)</f>
        <v>0.50927145212498903</v>
      </c>
      <c r="C171" s="23"/>
      <c r="D171" s="21"/>
      <c r="E171" s="21"/>
      <c r="F171" s="20"/>
      <c r="G171" s="20"/>
      <c r="H171" s="20"/>
      <c r="I171" s="20"/>
      <c r="J171" s="20"/>
      <c r="L171" s="18" t="s">
        <v>176</v>
      </c>
      <c r="M171" s="22">
        <f>STDEV(M125:M169)</f>
        <v>0.56605837130747616</v>
      </c>
      <c r="N171" s="23"/>
      <c r="O171" s="21"/>
      <c r="P171" s="21"/>
      <c r="Q171" s="20"/>
      <c r="R171" s="20"/>
      <c r="S171" s="20"/>
      <c r="T171" s="20"/>
      <c r="U171" s="20"/>
    </row>
    <row r="174" spans="1:21" ht="117.6" customHeight="1">
      <c r="A174" s="105" t="s">
        <v>163</v>
      </c>
      <c r="B174" s="105"/>
      <c r="C174" s="106" t="s">
        <v>100</v>
      </c>
      <c r="D174" s="106"/>
      <c r="E174" s="107"/>
      <c r="F174" s="107"/>
      <c r="G174" s="1"/>
      <c r="H174" s="1"/>
      <c r="I174" s="1"/>
      <c r="J174" s="1"/>
      <c r="L174" s="105" t="s">
        <v>163</v>
      </c>
      <c r="M174" s="105"/>
      <c r="N174" s="106" t="s">
        <v>101</v>
      </c>
      <c r="O174" s="106"/>
      <c r="P174" s="107"/>
      <c r="Q174" s="107"/>
      <c r="R174" s="1"/>
      <c r="S174" s="1"/>
      <c r="T174" s="1"/>
      <c r="U174" s="1"/>
    </row>
    <row r="175" spans="1:21" ht="35.25">
      <c r="A175" s="3" t="s">
        <v>164</v>
      </c>
      <c r="B175" s="4" t="s">
        <v>165</v>
      </c>
      <c r="C175" s="4" t="s">
        <v>166</v>
      </c>
      <c r="D175" s="5" t="s">
        <v>167</v>
      </c>
      <c r="E175" s="6" t="s">
        <v>168</v>
      </c>
      <c r="F175" s="7" t="s">
        <v>169</v>
      </c>
      <c r="G175" s="6" t="s">
        <v>170</v>
      </c>
      <c r="H175" s="8" t="s">
        <v>171</v>
      </c>
      <c r="I175" s="6" t="s">
        <v>172</v>
      </c>
      <c r="J175" s="24" t="s">
        <v>173</v>
      </c>
      <c r="L175" s="3" t="s">
        <v>164</v>
      </c>
      <c r="M175" s="4" t="s">
        <v>165</v>
      </c>
      <c r="N175" s="4" t="s">
        <v>166</v>
      </c>
      <c r="O175" s="5" t="s">
        <v>167</v>
      </c>
      <c r="P175" s="6" t="s">
        <v>168</v>
      </c>
      <c r="Q175" s="7" t="s">
        <v>169</v>
      </c>
      <c r="R175" s="6" t="s">
        <v>170</v>
      </c>
      <c r="S175" s="8" t="s">
        <v>171</v>
      </c>
      <c r="T175" s="6" t="s">
        <v>172</v>
      </c>
      <c r="U175" s="24" t="s">
        <v>173</v>
      </c>
    </row>
    <row r="176" spans="1:21" ht="19.5">
      <c r="A176" s="9">
        <v>1</v>
      </c>
      <c r="B176" s="10">
        <v>9.3712</v>
      </c>
      <c r="C176" s="11">
        <f t="shared" ref="C176:C220" si="45">SMALL(B$176:B$220,A176)</f>
        <v>7.6795</v>
      </c>
      <c r="D176" s="12">
        <f t="shared" ref="D176:D220" si="46">(C176-$B$221)/$B$222</f>
        <v>-2.5417642488037284</v>
      </c>
      <c r="E176" s="13">
        <f t="shared" ref="E176:E220" si="47">(2*A176-1)</f>
        <v>1</v>
      </c>
      <c r="F176" s="14">
        <f>NORMSDIST(D176)</f>
        <v>5.5147269367156705E-3</v>
      </c>
      <c r="G176" s="15">
        <f>LN(F176)</f>
        <v>-5.2003331403373458</v>
      </c>
      <c r="H176" s="16">
        <f t="shared" ref="H176:H220" si="48">LARGE(F$176:F$220,A176)</f>
        <v>0.98463996875425563</v>
      </c>
      <c r="I176" s="15">
        <f>LN(1-H176)</f>
        <v>-4.1759865170365309</v>
      </c>
      <c r="J176" s="25">
        <f>E176*(G176+I176)</f>
        <v>-9.3763196573738767</v>
      </c>
      <c r="L176" s="9">
        <v>1</v>
      </c>
      <c r="M176" s="10">
        <v>9.4464000000000006</v>
      </c>
      <c r="N176" s="11">
        <f t="shared" ref="N176:N220" si="49">SMALL(M$176:M$220,L176)</f>
        <v>7.1215000000000002</v>
      </c>
      <c r="O176" s="12">
        <f t="shared" ref="O176:O220" si="50">(N176-$M$221)/$M$222</f>
        <v>-2.0218445308255544</v>
      </c>
      <c r="P176" s="13">
        <f t="shared" ref="P176:P220" si="51">(2*L176-1)</f>
        <v>1</v>
      </c>
      <c r="Q176" s="14">
        <f>NORMSDIST(O176)</f>
        <v>2.1596207854371954E-2</v>
      </c>
      <c r="R176" s="15">
        <f>LN(Q176)</f>
        <v>-3.8352375420024765</v>
      </c>
      <c r="S176" s="16">
        <f t="shared" ref="S176:S220" si="52">LARGE(Q$176:Q$220,L176)</f>
        <v>0.9996287389788282</v>
      </c>
      <c r="T176" s="15">
        <f>LN(1-S176)</f>
        <v>-7.8986051816299625</v>
      </c>
      <c r="U176" s="25">
        <f>P176*(R176+T176)</f>
        <v>-11.733842723632439</v>
      </c>
    </row>
    <row r="177" spans="1:21" ht="19.5">
      <c r="A177" s="17">
        <v>2</v>
      </c>
      <c r="B177" s="10">
        <v>10.184100000000001</v>
      </c>
      <c r="C177" s="11">
        <f t="shared" si="45"/>
        <v>8.2767999999999997</v>
      </c>
      <c r="D177" s="12">
        <f t="shared" si="46"/>
        <v>-1.8269371844956799</v>
      </c>
      <c r="E177" s="13">
        <f t="shared" si="47"/>
        <v>3</v>
      </c>
      <c r="F177" s="14">
        <f t="shared" ref="F177:F220" si="53">NORMSDIST(D177)</f>
        <v>3.3854607282232489E-2</v>
      </c>
      <c r="G177" s="15">
        <f t="shared" ref="G177:G220" si="54">LN(F177)</f>
        <v>-3.3856801801049414</v>
      </c>
      <c r="H177" s="16">
        <f t="shared" si="48"/>
        <v>0.97779113397432382</v>
      </c>
      <c r="I177" s="15">
        <f t="shared" ref="I177:I220" si="55">LN(1-H177)</f>
        <v>-3.8072636993051314</v>
      </c>
      <c r="J177" s="25">
        <f t="shared" ref="J177:J220" si="56">E177*(G177+I177)</f>
        <v>-21.57883163823022</v>
      </c>
      <c r="L177" s="17">
        <v>2</v>
      </c>
      <c r="M177" s="10">
        <v>9.7003000000000004</v>
      </c>
      <c r="N177" s="11">
        <f t="shared" si="49"/>
        <v>7.4779</v>
      </c>
      <c r="O177" s="12">
        <f t="shared" si="50"/>
        <v>-1.6911271553901301</v>
      </c>
      <c r="P177" s="13">
        <f t="shared" si="51"/>
        <v>3</v>
      </c>
      <c r="Q177" s="14">
        <f t="shared" ref="Q177:Q220" si="57">NORMSDIST(O177)</f>
        <v>4.5406259898604667E-2</v>
      </c>
      <c r="R177" s="15">
        <f t="shared" ref="R177:R220" si="58">LN(Q177)</f>
        <v>-3.092105300210676</v>
      </c>
      <c r="S177" s="16">
        <f t="shared" si="52"/>
        <v>0.98481029094510364</v>
      </c>
      <c r="T177" s="15">
        <f t="shared" ref="T177:T220" si="59">LN(1-S177)</f>
        <v>-4.1871371162842657</v>
      </c>
      <c r="U177" s="25">
        <f t="shared" ref="U177:U220" si="60">P177*(R177+T177)</f>
        <v>-21.837727249484825</v>
      </c>
    </row>
    <row r="178" spans="1:21" ht="19.5">
      <c r="A178" s="17">
        <v>3</v>
      </c>
      <c r="B178" s="10">
        <v>10.0502</v>
      </c>
      <c r="C178" s="11">
        <f t="shared" si="45"/>
        <v>8.5972000000000008</v>
      </c>
      <c r="D178" s="12">
        <f t="shared" si="46"/>
        <v>-1.4434940379959316</v>
      </c>
      <c r="E178" s="13">
        <f t="shared" si="47"/>
        <v>5</v>
      </c>
      <c r="F178" s="14">
        <f t="shared" si="53"/>
        <v>7.4440675389901956E-2</v>
      </c>
      <c r="G178" s="15">
        <f t="shared" si="54"/>
        <v>-2.5977527743059095</v>
      </c>
      <c r="H178" s="16">
        <f t="shared" si="48"/>
        <v>0.97665293680591325</v>
      </c>
      <c r="I178" s="15">
        <f t="shared" si="55"/>
        <v>-3.757284076049868</v>
      </c>
      <c r="J178" s="25">
        <f t="shared" si="56"/>
        <v>-31.775184251778885</v>
      </c>
      <c r="L178" s="17">
        <v>3</v>
      </c>
      <c r="M178" s="10">
        <v>10.2555</v>
      </c>
      <c r="N178" s="11">
        <f t="shared" si="49"/>
        <v>7.6700999999999997</v>
      </c>
      <c r="O178" s="12">
        <f t="shared" si="50"/>
        <v>-1.5127773249785461</v>
      </c>
      <c r="P178" s="13">
        <f t="shared" si="51"/>
        <v>5</v>
      </c>
      <c r="Q178" s="14">
        <f t="shared" si="57"/>
        <v>6.5168115197133919E-2</v>
      </c>
      <c r="R178" s="15">
        <f t="shared" si="58"/>
        <v>-2.7307849603828549</v>
      </c>
      <c r="S178" s="16">
        <f t="shared" si="52"/>
        <v>0.95688368202188612</v>
      </c>
      <c r="T178" s="15">
        <f t="shared" si="59"/>
        <v>-3.1438537461452918</v>
      </c>
      <c r="U178" s="25">
        <f t="shared" si="60"/>
        <v>-29.373193532640734</v>
      </c>
    </row>
    <row r="179" spans="1:21" ht="19.5">
      <c r="A179" s="17">
        <v>4</v>
      </c>
      <c r="B179" s="10">
        <v>7.6795</v>
      </c>
      <c r="C179" s="11">
        <f t="shared" si="45"/>
        <v>9.0318000000000005</v>
      </c>
      <c r="D179" s="12">
        <f t="shared" si="46"/>
        <v>-0.92338045663266732</v>
      </c>
      <c r="E179" s="13">
        <f t="shared" si="47"/>
        <v>7</v>
      </c>
      <c r="F179" s="14">
        <f t="shared" si="53"/>
        <v>0.1779044863489446</v>
      </c>
      <c r="G179" s="15">
        <f t="shared" si="54"/>
        <v>-1.7265084662531451</v>
      </c>
      <c r="H179" s="16">
        <f t="shared" si="48"/>
        <v>0.95322368416447345</v>
      </c>
      <c r="I179" s="15">
        <f t="shared" si="55"/>
        <v>-3.062378276046593</v>
      </c>
      <c r="J179" s="25">
        <f t="shared" si="56"/>
        <v>-33.522207196098165</v>
      </c>
      <c r="L179" s="17">
        <v>4</v>
      </c>
      <c r="M179" s="10">
        <v>9.4123000000000001</v>
      </c>
      <c r="N179" s="11">
        <f t="shared" si="49"/>
        <v>8.1156000000000006</v>
      </c>
      <c r="O179" s="12">
        <f t="shared" si="50"/>
        <v>-1.0993806056842645</v>
      </c>
      <c r="P179" s="13">
        <f t="shared" si="51"/>
        <v>7</v>
      </c>
      <c r="Q179" s="14">
        <f t="shared" si="57"/>
        <v>0.13580104331667806</v>
      </c>
      <c r="R179" s="15">
        <f t="shared" si="58"/>
        <v>-1.9965643811427378</v>
      </c>
      <c r="S179" s="16">
        <f t="shared" si="52"/>
        <v>0.923733927062241</v>
      </c>
      <c r="T179" s="15">
        <f t="shared" si="59"/>
        <v>-2.5735270930819127</v>
      </c>
      <c r="U179" s="25">
        <f t="shared" si="60"/>
        <v>-31.990640319572552</v>
      </c>
    </row>
    <row r="180" spans="1:21" ht="19.5">
      <c r="A180" s="17">
        <v>5</v>
      </c>
      <c r="B180" s="10">
        <v>10.2666</v>
      </c>
      <c r="C180" s="11">
        <f t="shared" si="45"/>
        <v>9.0675000000000008</v>
      </c>
      <c r="D180" s="12">
        <f t="shared" si="46"/>
        <v>-0.88065598618934315</v>
      </c>
      <c r="E180" s="13">
        <f t="shared" si="47"/>
        <v>9</v>
      </c>
      <c r="F180" s="14">
        <f t="shared" si="53"/>
        <v>0.18925202304024111</v>
      </c>
      <c r="G180" s="15">
        <f t="shared" si="54"/>
        <v>-1.6646756969450107</v>
      </c>
      <c r="H180" s="16">
        <f t="shared" si="48"/>
        <v>0.91545353587222933</v>
      </c>
      <c r="I180" s="15">
        <f t="shared" si="55"/>
        <v>-2.4704540244082906</v>
      </c>
      <c r="J180" s="25">
        <f t="shared" si="56"/>
        <v>-37.216167492179714</v>
      </c>
      <c r="L180" s="17">
        <v>5</v>
      </c>
      <c r="M180" s="10">
        <v>10.0549</v>
      </c>
      <c r="N180" s="11">
        <f t="shared" si="49"/>
        <v>8.1431000000000004</v>
      </c>
      <c r="O180" s="12">
        <f t="shared" si="50"/>
        <v>-1.0738622896784449</v>
      </c>
      <c r="P180" s="13">
        <f t="shared" si="51"/>
        <v>9</v>
      </c>
      <c r="Q180" s="14">
        <f t="shared" si="57"/>
        <v>0.14144220351966541</v>
      </c>
      <c r="R180" s="15">
        <f t="shared" si="58"/>
        <v>-1.9558641010310032</v>
      </c>
      <c r="S180" s="16">
        <f t="shared" si="52"/>
        <v>0.87854808183736932</v>
      </c>
      <c r="T180" s="15">
        <f t="shared" si="59"/>
        <v>-2.1082368298123972</v>
      </c>
      <c r="U180" s="25">
        <f t="shared" si="60"/>
        <v>-36.576908377590605</v>
      </c>
    </row>
    <row r="181" spans="1:21" ht="19.5">
      <c r="A181" s="17">
        <v>6</v>
      </c>
      <c r="B181" s="10">
        <v>9.8969000000000005</v>
      </c>
      <c r="C181" s="11">
        <f t="shared" si="45"/>
        <v>9.0846</v>
      </c>
      <c r="D181" s="12">
        <f t="shared" si="46"/>
        <v>-0.86019132387615538</v>
      </c>
      <c r="E181" s="13">
        <f t="shared" si="47"/>
        <v>11</v>
      </c>
      <c r="F181" s="14">
        <f t="shared" si="53"/>
        <v>0.19484179323875941</v>
      </c>
      <c r="G181" s="15">
        <f t="shared" si="54"/>
        <v>-1.6355673664382353</v>
      </c>
      <c r="H181" s="16">
        <f t="shared" si="48"/>
        <v>0.83782978398450658</v>
      </c>
      <c r="I181" s="15">
        <f t="shared" si="55"/>
        <v>-1.81910877922058</v>
      </c>
      <c r="J181" s="25">
        <f t="shared" si="56"/>
        <v>-38.001437602246966</v>
      </c>
      <c r="L181" s="17">
        <v>6</v>
      </c>
      <c r="M181" s="10">
        <v>9.41</v>
      </c>
      <c r="N181" s="11">
        <f t="shared" si="49"/>
        <v>8.3055000000000003</v>
      </c>
      <c r="O181" s="12">
        <f t="shared" si="50"/>
        <v>-0.92316503442953102</v>
      </c>
      <c r="P181" s="13">
        <f t="shared" si="51"/>
        <v>11</v>
      </c>
      <c r="Q181" s="14">
        <f t="shared" si="57"/>
        <v>0.17796060369834699</v>
      </c>
      <c r="R181" s="15">
        <f t="shared" si="58"/>
        <v>-1.7261930807239823</v>
      </c>
      <c r="S181" s="16">
        <f t="shared" si="52"/>
        <v>0.83644326121708623</v>
      </c>
      <c r="T181" s="15">
        <f t="shared" si="59"/>
        <v>-1.810595322649301</v>
      </c>
      <c r="U181" s="25">
        <f t="shared" si="60"/>
        <v>-38.904672437106115</v>
      </c>
    </row>
    <row r="182" spans="1:21" ht="19.5">
      <c r="A182" s="17">
        <v>7</v>
      </c>
      <c r="B182" s="10">
        <v>10.0844</v>
      </c>
      <c r="C182" s="11">
        <f t="shared" si="45"/>
        <v>9.0934000000000008</v>
      </c>
      <c r="D182" s="12">
        <f t="shared" si="46"/>
        <v>-0.84965980175006894</v>
      </c>
      <c r="E182" s="13">
        <f t="shared" si="47"/>
        <v>13</v>
      </c>
      <c r="F182" s="14">
        <f t="shared" si="53"/>
        <v>0.19775712676728391</v>
      </c>
      <c r="G182" s="15">
        <f t="shared" si="54"/>
        <v>-1.6207156337054727</v>
      </c>
      <c r="H182" s="16">
        <f t="shared" si="48"/>
        <v>0.83359362555115923</v>
      </c>
      <c r="I182" s="15">
        <f t="shared" si="55"/>
        <v>-1.7933224433429391</v>
      </c>
      <c r="J182" s="25">
        <f t="shared" si="56"/>
        <v>-44.382495001629351</v>
      </c>
      <c r="L182" s="17">
        <v>7</v>
      </c>
      <c r="M182" s="10">
        <v>11.633599999999999</v>
      </c>
      <c r="N182" s="11">
        <f t="shared" si="49"/>
        <v>8.3459000000000003</v>
      </c>
      <c r="O182" s="12">
        <f t="shared" si="50"/>
        <v>-0.88567630837007216</v>
      </c>
      <c r="P182" s="13">
        <f t="shared" si="51"/>
        <v>13</v>
      </c>
      <c r="Q182" s="14">
        <f t="shared" si="57"/>
        <v>0.18789598922735362</v>
      </c>
      <c r="R182" s="15">
        <f t="shared" si="58"/>
        <v>-1.6718667180414426</v>
      </c>
      <c r="S182" s="16">
        <f t="shared" si="52"/>
        <v>0.81227624537690846</v>
      </c>
      <c r="T182" s="15">
        <f t="shared" si="59"/>
        <v>-1.6727837870675142</v>
      </c>
      <c r="U182" s="25">
        <f t="shared" si="60"/>
        <v>-43.480456566416443</v>
      </c>
    </row>
    <row r="183" spans="1:21" ht="19.5">
      <c r="A183" s="17">
        <v>8</v>
      </c>
      <c r="B183" s="10">
        <v>9.4107000000000003</v>
      </c>
      <c r="C183" s="11">
        <f t="shared" si="45"/>
        <v>9.1290999999999993</v>
      </c>
      <c r="D183" s="12">
        <f t="shared" si="46"/>
        <v>-0.80693533130674688</v>
      </c>
      <c r="E183" s="13">
        <f t="shared" si="47"/>
        <v>15</v>
      </c>
      <c r="F183" s="14">
        <f t="shared" si="53"/>
        <v>0.2098518709624442</v>
      </c>
      <c r="G183" s="15">
        <f t="shared" si="54"/>
        <v>-1.5613533735289429</v>
      </c>
      <c r="H183" s="16">
        <f t="shared" si="48"/>
        <v>0.81587857158592747</v>
      </c>
      <c r="I183" s="15">
        <f t="shared" si="55"/>
        <v>-1.6921598020028352</v>
      </c>
      <c r="J183" s="25">
        <f t="shared" si="56"/>
        <v>-48.802697632976674</v>
      </c>
      <c r="L183" s="17">
        <v>8</v>
      </c>
      <c r="M183" s="10">
        <v>8.1431000000000004</v>
      </c>
      <c r="N183" s="11">
        <f t="shared" si="49"/>
        <v>8.5663999999999998</v>
      </c>
      <c r="O183" s="12">
        <f t="shared" si="50"/>
        <v>-0.68106581094159024</v>
      </c>
      <c r="P183" s="13">
        <f t="shared" si="51"/>
        <v>15</v>
      </c>
      <c r="Q183" s="14">
        <f t="shared" si="57"/>
        <v>0.24791492457859843</v>
      </c>
      <c r="R183" s="15">
        <f t="shared" si="58"/>
        <v>-1.3946696377249512</v>
      </c>
      <c r="S183" s="16">
        <f t="shared" si="52"/>
        <v>0.76794383225201712</v>
      </c>
      <c r="T183" s="15">
        <f t="shared" si="59"/>
        <v>-1.4607758342558794</v>
      </c>
      <c r="U183" s="25">
        <f t="shared" si="60"/>
        <v>-42.831682079712465</v>
      </c>
    </row>
    <row r="184" spans="1:21" ht="19.5">
      <c r="A184" s="17">
        <v>9</v>
      </c>
      <c r="B184" s="10">
        <v>9.0846</v>
      </c>
      <c r="C184" s="11">
        <f t="shared" si="45"/>
        <v>9.1553000000000004</v>
      </c>
      <c r="D184" s="12">
        <f t="shared" si="46"/>
        <v>-0.77558011770408208</v>
      </c>
      <c r="E184" s="13">
        <f t="shared" si="47"/>
        <v>17</v>
      </c>
      <c r="F184" s="14">
        <f t="shared" si="53"/>
        <v>0.21899847175752044</v>
      </c>
      <c r="G184" s="15">
        <f t="shared" si="54"/>
        <v>-1.5186905274661469</v>
      </c>
      <c r="H184" s="16">
        <f t="shared" si="48"/>
        <v>0.78562801857783915</v>
      </c>
      <c r="I184" s="15">
        <f t="shared" si="55"/>
        <v>-1.5400425419906389</v>
      </c>
      <c r="J184" s="25">
        <f t="shared" si="56"/>
        <v>-51.998462180765358</v>
      </c>
      <c r="L184" s="17">
        <v>9</v>
      </c>
      <c r="M184" s="10">
        <v>9.3917000000000002</v>
      </c>
      <c r="N184" s="11">
        <f t="shared" si="49"/>
        <v>8.5960000000000001</v>
      </c>
      <c r="O184" s="12">
        <f t="shared" si="50"/>
        <v>-0.65359882353168941</v>
      </c>
      <c r="P184" s="13">
        <f t="shared" si="51"/>
        <v>17</v>
      </c>
      <c r="Q184" s="14">
        <f t="shared" si="57"/>
        <v>0.25668515119355684</v>
      </c>
      <c r="R184" s="15">
        <f t="shared" si="58"/>
        <v>-1.3599050377584283</v>
      </c>
      <c r="S184" s="16">
        <f t="shared" si="52"/>
        <v>0.75808975219453734</v>
      </c>
      <c r="T184" s="15">
        <f t="shared" si="59"/>
        <v>-1.4191884984542054</v>
      </c>
      <c r="U184" s="25">
        <f t="shared" si="60"/>
        <v>-47.244590115614777</v>
      </c>
    </row>
    <row r="185" spans="1:21" ht="19.5">
      <c r="A185" s="17">
        <v>10</v>
      </c>
      <c r="B185" s="10">
        <v>9.2776999999999994</v>
      </c>
      <c r="C185" s="11">
        <f t="shared" si="45"/>
        <v>9.1928999999999998</v>
      </c>
      <c r="D185" s="12">
        <f t="shared" si="46"/>
        <v>-0.73058179589262684</v>
      </c>
      <c r="E185" s="13">
        <f t="shared" si="47"/>
        <v>19</v>
      </c>
      <c r="F185" s="14">
        <f t="shared" si="53"/>
        <v>0.2325173172932708</v>
      </c>
      <c r="G185" s="15">
        <f t="shared" si="54"/>
        <v>-1.4587905737466358</v>
      </c>
      <c r="H185" s="16">
        <f t="shared" si="48"/>
        <v>0.7848242404094401</v>
      </c>
      <c r="I185" s="15">
        <f t="shared" si="55"/>
        <v>-1.5363000983468234</v>
      </c>
      <c r="J185" s="25">
        <f t="shared" si="56"/>
        <v>-56.906722769775726</v>
      </c>
      <c r="L185" s="17">
        <v>10</v>
      </c>
      <c r="M185" s="10">
        <v>11.1492</v>
      </c>
      <c r="N185" s="11">
        <f t="shared" si="49"/>
        <v>8.6035000000000004</v>
      </c>
      <c r="O185" s="12">
        <f t="shared" si="50"/>
        <v>-0.64663928280282923</v>
      </c>
      <c r="P185" s="13">
        <f t="shared" si="51"/>
        <v>19</v>
      </c>
      <c r="Q185" s="14">
        <f t="shared" si="57"/>
        <v>0.25893271391667938</v>
      </c>
      <c r="R185" s="15">
        <f t="shared" si="58"/>
        <v>-1.3511870428618347</v>
      </c>
      <c r="S185" s="16">
        <f t="shared" si="52"/>
        <v>0.75398607937004125</v>
      </c>
      <c r="T185" s="15">
        <f t="shared" si="59"/>
        <v>-1.4023671567241489</v>
      </c>
      <c r="U185" s="25">
        <f t="shared" si="60"/>
        <v>-52.317529792133691</v>
      </c>
    </row>
    <row r="186" spans="1:21" ht="19.5">
      <c r="A186" s="17">
        <v>11</v>
      </c>
      <c r="B186" s="10">
        <v>10.952400000000001</v>
      </c>
      <c r="C186" s="11">
        <f t="shared" si="45"/>
        <v>9.2205999999999992</v>
      </c>
      <c r="D186" s="12">
        <f t="shared" si="46"/>
        <v>-0.69743143647301775</v>
      </c>
      <c r="E186" s="13">
        <f t="shared" si="47"/>
        <v>21</v>
      </c>
      <c r="F186" s="14">
        <f t="shared" si="53"/>
        <v>0.24276641687209899</v>
      </c>
      <c r="G186" s="15">
        <f t="shared" si="54"/>
        <v>-1.4156555453761075</v>
      </c>
      <c r="H186" s="16">
        <f t="shared" si="48"/>
        <v>0.78014212729770127</v>
      </c>
      <c r="I186" s="15">
        <f t="shared" si="55"/>
        <v>-1.5147739745704936</v>
      </c>
      <c r="J186" s="25">
        <f t="shared" si="56"/>
        <v>-61.539019918878623</v>
      </c>
      <c r="L186" s="17">
        <v>11</v>
      </c>
      <c r="M186" s="10">
        <v>12.935700000000001</v>
      </c>
      <c r="N186" s="11">
        <f t="shared" si="49"/>
        <v>8.6211000000000002</v>
      </c>
      <c r="O186" s="12">
        <f t="shared" si="50"/>
        <v>-0.63030756055910464</v>
      </c>
      <c r="P186" s="13">
        <f t="shared" si="51"/>
        <v>21</v>
      </c>
      <c r="Q186" s="14">
        <f t="shared" si="57"/>
        <v>0.2642466886628867</v>
      </c>
      <c r="R186" s="15">
        <f t="shared" si="58"/>
        <v>-1.3308721853873653</v>
      </c>
      <c r="S186" s="16">
        <f t="shared" si="52"/>
        <v>0.74756859155992672</v>
      </c>
      <c r="T186" s="15">
        <f t="shared" si="59"/>
        <v>-1.3766157169124811</v>
      </c>
      <c r="U186" s="25">
        <f t="shared" si="60"/>
        <v>-56.857245948296772</v>
      </c>
    </row>
    <row r="187" spans="1:21" ht="19.5">
      <c r="A187" s="17">
        <v>12</v>
      </c>
      <c r="B187" s="10">
        <v>11.204599999999999</v>
      </c>
      <c r="C187" s="11">
        <f t="shared" si="45"/>
        <v>9.2393000000000001</v>
      </c>
      <c r="D187" s="12">
        <f t="shared" si="46"/>
        <v>-0.67505195195508527</v>
      </c>
      <c r="E187" s="13">
        <f t="shared" si="47"/>
        <v>23</v>
      </c>
      <c r="F187" s="14">
        <f t="shared" si="53"/>
        <v>0.24982137932983622</v>
      </c>
      <c r="G187" s="15">
        <f t="shared" si="54"/>
        <v>-1.3870090991649391</v>
      </c>
      <c r="H187" s="16">
        <f t="shared" si="48"/>
        <v>0.76161855939392298</v>
      </c>
      <c r="I187" s="15">
        <f t="shared" si="55"/>
        <v>-1.4338831966281198</v>
      </c>
      <c r="J187" s="25">
        <f t="shared" si="56"/>
        <v>-64.880522803240353</v>
      </c>
      <c r="L187" s="17">
        <v>12</v>
      </c>
      <c r="M187" s="10">
        <v>10.5588</v>
      </c>
      <c r="N187" s="11">
        <f t="shared" si="49"/>
        <v>8.6973000000000003</v>
      </c>
      <c r="O187" s="12">
        <f t="shared" si="50"/>
        <v>-0.55959862675388761</v>
      </c>
      <c r="P187" s="13">
        <f t="shared" si="51"/>
        <v>23</v>
      </c>
      <c r="Q187" s="14">
        <f t="shared" si="57"/>
        <v>0.28787662088569865</v>
      </c>
      <c r="R187" s="15">
        <f t="shared" si="58"/>
        <v>-1.2452232903379949</v>
      </c>
      <c r="S187" s="16">
        <f t="shared" si="52"/>
        <v>0.73995140565799122</v>
      </c>
      <c r="T187" s="15">
        <f t="shared" si="59"/>
        <v>-1.3468867641150659</v>
      </c>
      <c r="U187" s="25">
        <f t="shared" si="60"/>
        <v>-59.618531252420397</v>
      </c>
    </row>
    <row r="188" spans="1:21" ht="19.5">
      <c r="A188" s="17">
        <v>13</v>
      </c>
      <c r="B188">
        <v>10.6126</v>
      </c>
      <c r="C188" s="11">
        <f t="shared" si="45"/>
        <v>9.2776999999999994</v>
      </c>
      <c r="D188" s="12">
        <f t="shared" si="46"/>
        <v>-0.62909621904125868</v>
      </c>
      <c r="E188" s="13">
        <f t="shared" si="47"/>
        <v>25</v>
      </c>
      <c r="F188" s="14">
        <f t="shared" si="53"/>
        <v>0.26464303281775303</v>
      </c>
      <c r="G188" s="15">
        <f t="shared" si="54"/>
        <v>-1.3293734070486589</v>
      </c>
      <c r="H188" s="16">
        <f t="shared" si="48"/>
        <v>0.71034181941226793</v>
      </c>
      <c r="I188" s="15">
        <f t="shared" si="55"/>
        <v>-1.2390537388287253</v>
      </c>
      <c r="J188" s="25">
        <f t="shared" si="56"/>
        <v>-64.21067864693461</v>
      </c>
      <c r="L188" s="17">
        <v>13</v>
      </c>
      <c r="M188">
        <v>9.9934999999999992</v>
      </c>
      <c r="N188" s="11">
        <f t="shared" si="49"/>
        <v>8.7421000000000006</v>
      </c>
      <c r="O188" s="12">
        <f t="shared" si="50"/>
        <v>-0.51802697013349719</v>
      </c>
      <c r="P188" s="13">
        <f t="shared" si="51"/>
        <v>25</v>
      </c>
      <c r="Q188" s="14">
        <f t="shared" si="57"/>
        <v>0.30221972608037256</v>
      </c>
      <c r="R188" s="15">
        <f t="shared" si="58"/>
        <v>-1.1966009563553064</v>
      </c>
      <c r="S188" s="16">
        <f t="shared" si="52"/>
        <v>0.69322954306438689</v>
      </c>
      <c r="T188" s="15">
        <f t="shared" si="59"/>
        <v>-1.1816555083380949</v>
      </c>
      <c r="U188" s="25">
        <f t="shared" si="60"/>
        <v>-59.456411617335036</v>
      </c>
    </row>
    <row r="189" spans="1:21" ht="19.5">
      <c r="A189" s="17">
        <v>14</v>
      </c>
      <c r="B189">
        <v>10.449</v>
      </c>
      <c r="C189" s="11">
        <f t="shared" si="45"/>
        <v>9.2827999999999999</v>
      </c>
      <c r="D189" s="12">
        <f t="shared" si="46"/>
        <v>-0.6229927232636403</v>
      </c>
      <c r="E189" s="13">
        <f t="shared" si="47"/>
        <v>27</v>
      </c>
      <c r="F189" s="14">
        <f t="shared" si="53"/>
        <v>0.26664465184830621</v>
      </c>
      <c r="G189" s="15">
        <f t="shared" si="54"/>
        <v>-1.3218383989590696</v>
      </c>
      <c r="H189" s="16">
        <f t="shared" si="48"/>
        <v>0.67727009309777697</v>
      </c>
      <c r="I189" s="15">
        <f t="shared" si="55"/>
        <v>-1.1309395071121167</v>
      </c>
      <c r="J189" s="25">
        <f t="shared" si="56"/>
        <v>-66.225003463922036</v>
      </c>
      <c r="L189" s="17">
        <v>14</v>
      </c>
      <c r="M189">
        <v>9.0591000000000008</v>
      </c>
      <c r="N189" s="11">
        <f t="shared" si="49"/>
        <v>8.7439999999999998</v>
      </c>
      <c r="O189" s="12">
        <f t="shared" si="50"/>
        <v>-0.5162638864821868</v>
      </c>
      <c r="P189" s="13">
        <f t="shared" si="51"/>
        <v>27</v>
      </c>
      <c r="Q189" s="14">
        <f t="shared" si="57"/>
        <v>0.30283505767727348</v>
      </c>
      <c r="R189" s="15">
        <f t="shared" si="58"/>
        <v>-1.1945669857941059</v>
      </c>
      <c r="S189" s="16">
        <f t="shared" si="52"/>
        <v>0.64472739460286033</v>
      </c>
      <c r="T189" s="15">
        <f t="shared" si="59"/>
        <v>-1.0348698816658624</v>
      </c>
      <c r="U189" s="25">
        <f t="shared" si="60"/>
        <v>-60.194795421419151</v>
      </c>
    </row>
    <row r="190" spans="1:21" ht="19.5">
      <c r="A190" s="17">
        <v>15</v>
      </c>
      <c r="B190">
        <v>10.187799999999999</v>
      </c>
      <c r="C190" s="11">
        <f t="shared" si="45"/>
        <v>9.3238000000000003</v>
      </c>
      <c r="D190" s="12">
        <f t="shared" si="46"/>
        <v>-0.57392540426710548</v>
      </c>
      <c r="E190" s="13">
        <f t="shared" si="47"/>
        <v>29</v>
      </c>
      <c r="F190" s="14">
        <f t="shared" si="53"/>
        <v>0.28300914059004301</v>
      </c>
      <c r="G190" s="15">
        <f t="shared" si="54"/>
        <v>-1.2622760829557522</v>
      </c>
      <c r="H190" s="16">
        <f t="shared" si="48"/>
        <v>0.67567936027849884</v>
      </c>
      <c r="I190" s="15">
        <f t="shared" si="55"/>
        <v>-1.1260226237794639</v>
      </c>
      <c r="J190" s="25">
        <f t="shared" si="56"/>
        <v>-69.260662495321256</v>
      </c>
      <c r="L190" s="17">
        <v>15</v>
      </c>
      <c r="M190">
        <v>7.6700999999999997</v>
      </c>
      <c r="N190" s="11">
        <f t="shared" si="49"/>
        <v>8.7485999999999997</v>
      </c>
      <c r="O190" s="12">
        <f t="shared" si="50"/>
        <v>-0.51199536816848612</v>
      </c>
      <c r="P190" s="13">
        <f t="shared" si="51"/>
        <v>29</v>
      </c>
      <c r="Q190" s="14">
        <f t="shared" si="57"/>
        <v>0.30432712562084768</v>
      </c>
      <c r="R190" s="15">
        <f t="shared" si="58"/>
        <v>-1.1896520850042318</v>
      </c>
      <c r="S190" s="16">
        <f t="shared" si="52"/>
        <v>0.5538997428753224</v>
      </c>
      <c r="T190" s="15">
        <f t="shared" si="59"/>
        <v>-0.80721156046458797</v>
      </c>
      <c r="U190" s="25">
        <f t="shared" si="60"/>
        <v>-57.90904571859577</v>
      </c>
    </row>
    <row r="191" spans="1:21" ht="19.5">
      <c r="A191" s="17">
        <v>16</v>
      </c>
      <c r="B191">
        <v>10.555199999999999</v>
      </c>
      <c r="C191" s="11">
        <f t="shared" si="45"/>
        <v>9.3278999999999996</v>
      </c>
      <c r="D191" s="12">
        <f t="shared" si="46"/>
        <v>-0.56901867236745285</v>
      </c>
      <c r="E191" s="13">
        <f t="shared" si="47"/>
        <v>31</v>
      </c>
      <c r="F191" s="14">
        <f t="shared" si="53"/>
        <v>0.28467173414440311</v>
      </c>
      <c r="G191" s="15">
        <f t="shared" si="54"/>
        <v>-1.2564185725760817</v>
      </c>
      <c r="H191" s="16">
        <f t="shared" si="48"/>
        <v>0.64022927965611842</v>
      </c>
      <c r="I191" s="15">
        <f t="shared" si="55"/>
        <v>-1.0222883383649177</v>
      </c>
      <c r="J191" s="25">
        <f t="shared" si="56"/>
        <v>-70.639914239170992</v>
      </c>
      <c r="L191" s="17">
        <v>16</v>
      </c>
      <c r="M191">
        <v>10.356400000000001</v>
      </c>
      <c r="N191" s="11">
        <f t="shared" si="49"/>
        <v>8.8231999999999999</v>
      </c>
      <c r="O191" s="12">
        <f t="shared" si="50"/>
        <v>-0.44277113638542565</v>
      </c>
      <c r="P191" s="13">
        <f t="shared" si="51"/>
        <v>31</v>
      </c>
      <c r="Q191" s="14">
        <f t="shared" si="57"/>
        <v>0.32896564134524148</v>
      </c>
      <c r="R191" s="15">
        <f t="shared" si="58"/>
        <v>-1.111801967271423</v>
      </c>
      <c r="S191" s="16">
        <f t="shared" si="52"/>
        <v>0.5413667540259387</v>
      </c>
      <c r="T191" s="15">
        <f t="shared" si="59"/>
        <v>-0.77950441669386605</v>
      </c>
      <c r="U191" s="25">
        <f t="shared" si="60"/>
        <v>-58.630497902923963</v>
      </c>
    </row>
    <row r="192" spans="1:21" ht="19.5">
      <c r="A192" s="17">
        <v>17</v>
      </c>
      <c r="B192">
        <v>10.103400000000001</v>
      </c>
      <c r="C192" s="11">
        <f t="shared" si="45"/>
        <v>9.3637999999999995</v>
      </c>
      <c r="D192" s="12">
        <f t="shared" si="46"/>
        <v>-0.5260548491485364</v>
      </c>
      <c r="E192" s="13">
        <f t="shared" si="47"/>
        <v>33</v>
      </c>
      <c r="F192" s="14">
        <f t="shared" si="53"/>
        <v>0.29942504913157697</v>
      </c>
      <c r="G192" s="15">
        <f t="shared" si="54"/>
        <v>-1.2058911460621577</v>
      </c>
      <c r="H192" s="16">
        <f t="shared" si="48"/>
        <v>0.63556360837898462</v>
      </c>
      <c r="I192" s="15">
        <f t="shared" si="55"/>
        <v>-1.0094032513461388</v>
      </c>
      <c r="J192" s="25">
        <f t="shared" si="56"/>
        <v>-73.104715114473791</v>
      </c>
      <c r="L192" s="17">
        <v>17</v>
      </c>
      <c r="M192">
        <v>10.019</v>
      </c>
      <c r="N192" s="11">
        <f t="shared" si="49"/>
        <v>8.8360000000000003</v>
      </c>
      <c r="O192" s="12">
        <f t="shared" si="50"/>
        <v>-0.43089352020817101</v>
      </c>
      <c r="P192" s="13">
        <f t="shared" si="51"/>
        <v>33</v>
      </c>
      <c r="Q192" s="14">
        <f t="shared" si="57"/>
        <v>0.33327289761070295</v>
      </c>
      <c r="R192" s="15">
        <f t="shared" si="58"/>
        <v>-1.0987936122741324</v>
      </c>
      <c r="S192" s="16">
        <f t="shared" si="52"/>
        <v>0.54103535781275303</v>
      </c>
      <c r="T192" s="15">
        <f t="shared" si="59"/>
        <v>-0.77878210416052285</v>
      </c>
      <c r="U192" s="25">
        <f t="shared" si="60"/>
        <v>-61.959998642343628</v>
      </c>
    </row>
    <row r="193" spans="1:21" ht="19.5">
      <c r="A193" s="17">
        <v>18</v>
      </c>
      <c r="B193">
        <v>10.462300000000001</v>
      </c>
      <c r="C193" s="11">
        <f t="shared" si="45"/>
        <v>9.3712</v>
      </c>
      <c r="D193" s="12">
        <f t="shared" si="46"/>
        <v>-0.51719879645160027</v>
      </c>
      <c r="E193" s="13">
        <f t="shared" si="47"/>
        <v>35</v>
      </c>
      <c r="F193" s="14">
        <f t="shared" si="53"/>
        <v>0.30250869605553177</v>
      </c>
      <c r="G193" s="15">
        <f t="shared" si="54"/>
        <v>-1.1956452546334222</v>
      </c>
      <c r="H193" s="16">
        <f t="shared" si="48"/>
        <v>0.63169019214574362</v>
      </c>
      <c r="I193" s="15">
        <f t="shared" si="55"/>
        <v>-0.99883082581711591</v>
      </c>
      <c r="J193" s="25">
        <f t="shared" si="56"/>
        <v>-76.806662815768831</v>
      </c>
      <c r="L193" s="17">
        <v>18</v>
      </c>
      <c r="M193">
        <v>10.8421</v>
      </c>
      <c r="N193" s="11">
        <f t="shared" si="49"/>
        <v>8.8817000000000004</v>
      </c>
      <c r="O193" s="12">
        <f t="shared" si="50"/>
        <v>-0.38848671870031765</v>
      </c>
      <c r="P193" s="13">
        <f t="shared" si="51"/>
        <v>35</v>
      </c>
      <c r="Q193" s="14">
        <f t="shared" si="57"/>
        <v>0.34882794037656406</v>
      </c>
      <c r="R193" s="15">
        <f t="shared" si="58"/>
        <v>-1.0531764858648818</v>
      </c>
      <c r="S193" s="16">
        <f t="shared" si="52"/>
        <v>0.54051979598922417</v>
      </c>
      <c r="T193" s="15">
        <f t="shared" si="59"/>
        <v>-0.77765941970142849</v>
      </c>
      <c r="U193" s="25">
        <f t="shared" si="60"/>
        <v>-64.079256694820856</v>
      </c>
    </row>
    <row r="194" spans="1:21" ht="19.5">
      <c r="A194" s="17">
        <v>19</v>
      </c>
      <c r="B194">
        <v>9.8240999999999996</v>
      </c>
      <c r="C194" s="11">
        <f t="shared" si="45"/>
        <v>9.3815000000000008</v>
      </c>
      <c r="D194" s="12">
        <f t="shared" si="46"/>
        <v>-0.50487212850856744</v>
      </c>
      <c r="E194" s="13">
        <f t="shared" si="47"/>
        <v>37</v>
      </c>
      <c r="F194" s="14">
        <f t="shared" si="53"/>
        <v>0.30682432558853223</v>
      </c>
      <c r="G194" s="15">
        <f t="shared" si="54"/>
        <v>-1.1814799245339564</v>
      </c>
      <c r="H194" s="16">
        <f t="shared" si="48"/>
        <v>0.61615731389549833</v>
      </c>
      <c r="I194" s="15">
        <f t="shared" si="55"/>
        <v>-0.95752248193560707</v>
      </c>
      <c r="J194" s="25">
        <f t="shared" si="56"/>
        <v>-79.143089039373848</v>
      </c>
      <c r="L194" s="17">
        <v>19</v>
      </c>
      <c r="M194">
        <v>9.2661999999999995</v>
      </c>
      <c r="N194" s="11">
        <f t="shared" si="49"/>
        <v>8.8979999999999997</v>
      </c>
      <c r="O194" s="12">
        <f t="shared" si="50"/>
        <v>-0.373361316849596</v>
      </c>
      <c r="P194" s="13">
        <f t="shared" si="51"/>
        <v>37</v>
      </c>
      <c r="Q194" s="14">
        <f t="shared" si="57"/>
        <v>0.3544397729950024</v>
      </c>
      <c r="R194" s="15">
        <f t="shared" si="58"/>
        <v>-1.0372168402642425</v>
      </c>
      <c r="S194" s="16">
        <f t="shared" si="52"/>
        <v>0.53657724280472308</v>
      </c>
      <c r="T194" s="15">
        <f t="shared" si="59"/>
        <v>-0.76911555900694795</v>
      </c>
      <c r="U194" s="25">
        <f t="shared" si="60"/>
        <v>-66.83429877303405</v>
      </c>
    </row>
    <row r="195" spans="1:21" ht="19.5">
      <c r="A195" s="17">
        <v>20</v>
      </c>
      <c r="B195">
        <v>9.2205999999999992</v>
      </c>
      <c r="C195" s="11">
        <f t="shared" si="45"/>
        <v>9.4107000000000003</v>
      </c>
      <c r="D195" s="12">
        <f t="shared" si="46"/>
        <v>-0.46992662327201185</v>
      </c>
      <c r="E195" s="13">
        <f t="shared" si="47"/>
        <v>39</v>
      </c>
      <c r="F195" s="14">
        <f t="shared" si="53"/>
        <v>0.31920372126004493</v>
      </c>
      <c r="G195" s="15">
        <f t="shared" si="54"/>
        <v>-1.1419257553915907</v>
      </c>
      <c r="H195" s="16">
        <f t="shared" si="48"/>
        <v>0.54456449952694419</v>
      </c>
      <c r="I195" s="15">
        <f t="shared" si="55"/>
        <v>-0.78650117390450236</v>
      </c>
      <c r="J195" s="25">
        <f t="shared" si="56"/>
        <v>-75.20865024254762</v>
      </c>
      <c r="L195" s="17">
        <v>20</v>
      </c>
      <c r="M195">
        <v>9.3993000000000002</v>
      </c>
      <c r="N195" s="11">
        <f t="shared" si="49"/>
        <v>8.9002999999999997</v>
      </c>
      <c r="O195" s="12">
        <f t="shared" si="50"/>
        <v>-0.37122705769274567</v>
      </c>
      <c r="P195" s="13">
        <f t="shared" si="51"/>
        <v>39</v>
      </c>
      <c r="Q195" s="14">
        <f t="shared" si="57"/>
        <v>0.3552342107902357</v>
      </c>
      <c r="R195" s="15">
        <f t="shared" si="58"/>
        <v>-1.0349779583403336</v>
      </c>
      <c r="S195" s="16">
        <f t="shared" si="52"/>
        <v>0.53377471802594612</v>
      </c>
      <c r="T195" s="15">
        <f t="shared" si="59"/>
        <v>-0.76308632396229203</v>
      </c>
      <c r="U195" s="25">
        <f t="shared" si="60"/>
        <v>-70.1245070098024</v>
      </c>
    </row>
    <row r="196" spans="1:21" ht="19.5">
      <c r="A196" s="17">
        <v>21</v>
      </c>
      <c r="B196">
        <v>10.626899999999999</v>
      </c>
      <c r="C196" s="11">
        <f t="shared" si="45"/>
        <v>9.4603999999999999</v>
      </c>
      <c r="D196" s="12">
        <f t="shared" si="46"/>
        <v>-0.41044745853718889</v>
      </c>
      <c r="E196" s="13">
        <f t="shared" si="47"/>
        <v>41</v>
      </c>
      <c r="F196" s="14">
        <f t="shared" si="53"/>
        <v>0.34073886924526153</v>
      </c>
      <c r="G196" s="15">
        <f t="shared" si="54"/>
        <v>-1.0766388743968025</v>
      </c>
      <c r="H196" s="16">
        <f t="shared" si="48"/>
        <v>0.50989896164909831</v>
      </c>
      <c r="I196" s="15">
        <f t="shared" si="55"/>
        <v>-0.71314370841778452</v>
      </c>
      <c r="J196" s="25">
        <f t="shared" si="56"/>
        <v>-73.381085895398073</v>
      </c>
      <c r="L196" s="17">
        <v>21</v>
      </c>
      <c r="M196">
        <v>9.4114000000000004</v>
      </c>
      <c r="N196" s="11">
        <f t="shared" si="49"/>
        <v>8.9742999999999995</v>
      </c>
      <c r="O196" s="12">
        <f t="shared" si="50"/>
        <v>-0.30255958916799436</v>
      </c>
      <c r="P196" s="13">
        <f t="shared" si="51"/>
        <v>41</v>
      </c>
      <c r="Q196" s="14">
        <f t="shared" si="57"/>
        <v>0.381112757458337</v>
      </c>
      <c r="R196" s="15">
        <f t="shared" si="58"/>
        <v>-0.96465999630617572</v>
      </c>
      <c r="S196" s="16">
        <f t="shared" si="52"/>
        <v>0.48735793462732335</v>
      </c>
      <c r="T196" s="15">
        <f t="shared" si="59"/>
        <v>-0.66817740565542283</v>
      </c>
      <c r="U196" s="25">
        <f t="shared" si="60"/>
        <v>-66.946333480425537</v>
      </c>
    </row>
    <row r="197" spans="1:21" ht="19.5">
      <c r="A197" s="17">
        <v>22</v>
      </c>
      <c r="B197">
        <v>9.7757000000000005</v>
      </c>
      <c r="C197" s="11">
        <f t="shared" si="45"/>
        <v>9.6265999999999998</v>
      </c>
      <c r="D197" s="12">
        <f t="shared" si="46"/>
        <v>-0.21154530201953003</v>
      </c>
      <c r="E197" s="13">
        <f t="shared" si="47"/>
        <v>43</v>
      </c>
      <c r="F197" s="14">
        <f t="shared" si="53"/>
        <v>0.41623089303294886</v>
      </c>
      <c r="G197" s="15">
        <f t="shared" si="54"/>
        <v>-0.87651514136458741</v>
      </c>
      <c r="H197" s="16">
        <f t="shared" si="48"/>
        <v>0.50226093017081297</v>
      </c>
      <c r="I197" s="15">
        <f t="shared" si="55"/>
        <v>-0.69767929543677343</v>
      </c>
      <c r="J197" s="25">
        <f t="shared" si="56"/>
        <v>-67.690360782458512</v>
      </c>
      <c r="L197" s="17">
        <v>22</v>
      </c>
      <c r="M197">
        <v>10.040800000000001</v>
      </c>
      <c r="N197" s="11">
        <f t="shared" si="49"/>
        <v>9.0591000000000008</v>
      </c>
      <c r="O197" s="12">
        <f t="shared" si="50"/>
        <v>-0.22387038199368334</v>
      </c>
      <c r="P197" s="13">
        <f t="shared" si="51"/>
        <v>43</v>
      </c>
      <c r="Q197" s="14">
        <f t="shared" si="57"/>
        <v>0.41142908128700384</v>
      </c>
      <c r="R197" s="15">
        <f t="shared" si="58"/>
        <v>-0.8881186156689812</v>
      </c>
      <c r="S197" s="16">
        <f t="shared" si="52"/>
        <v>0.48158733342334742</v>
      </c>
      <c r="T197" s="15">
        <f t="shared" si="59"/>
        <v>-0.65698370025983654</v>
      </c>
      <c r="U197" s="25">
        <f t="shared" si="60"/>
        <v>-66.439399584939167</v>
      </c>
    </row>
    <row r="198" spans="1:21" ht="19.5">
      <c r="A198" s="17">
        <v>23</v>
      </c>
      <c r="B198">
        <v>9.6265999999999998</v>
      </c>
      <c r="C198" s="11">
        <f t="shared" si="45"/>
        <v>9.7757000000000005</v>
      </c>
      <c r="D198" s="12">
        <f t="shared" si="46"/>
        <v>-3.3107807815058982E-2</v>
      </c>
      <c r="E198" s="13">
        <f t="shared" si="47"/>
        <v>45</v>
      </c>
      <c r="F198" s="14">
        <f t="shared" si="53"/>
        <v>0.48679430821431335</v>
      </c>
      <c r="G198" s="15">
        <f t="shared" si="54"/>
        <v>-0.71991361018380562</v>
      </c>
      <c r="H198" s="16">
        <f t="shared" si="48"/>
        <v>0.48679430821431335</v>
      </c>
      <c r="I198" s="15">
        <f t="shared" si="55"/>
        <v>-0.66707855552724238</v>
      </c>
      <c r="J198" s="25">
        <f t="shared" si="56"/>
        <v>-62.414647456997159</v>
      </c>
      <c r="L198" s="17">
        <v>23</v>
      </c>
      <c r="M198">
        <v>9.8445999999999998</v>
      </c>
      <c r="N198" s="11">
        <f t="shared" si="49"/>
        <v>9.1831999999999994</v>
      </c>
      <c r="O198" s="12">
        <f t="shared" si="50"/>
        <v>-0.10871318140014881</v>
      </c>
      <c r="P198" s="13">
        <f t="shared" si="51"/>
        <v>45</v>
      </c>
      <c r="Q198" s="14">
        <f t="shared" si="57"/>
        <v>0.45671499328952458</v>
      </c>
      <c r="R198" s="15">
        <f t="shared" si="58"/>
        <v>-0.78369572970553025</v>
      </c>
      <c r="S198" s="16">
        <f t="shared" si="52"/>
        <v>0.45671499328952458</v>
      </c>
      <c r="T198" s="15">
        <f t="shared" si="59"/>
        <v>-0.61012122250989997</v>
      </c>
      <c r="U198" s="25">
        <f t="shared" si="60"/>
        <v>-62.721762849694358</v>
      </c>
    </row>
    <row r="199" spans="1:21" ht="19.5">
      <c r="A199" s="17">
        <v>24</v>
      </c>
      <c r="B199">
        <v>10.093</v>
      </c>
      <c r="C199" s="11">
        <f t="shared" si="45"/>
        <v>9.8080999999999996</v>
      </c>
      <c r="D199" s="12">
        <f t="shared" si="46"/>
        <v>5.6673418309817576E-3</v>
      </c>
      <c r="E199" s="13">
        <f t="shared" si="47"/>
        <v>47</v>
      </c>
      <c r="F199" s="14">
        <f t="shared" si="53"/>
        <v>0.50226093017081297</v>
      </c>
      <c r="G199" s="15">
        <f t="shared" si="54"/>
        <v>-0.68863551311311366</v>
      </c>
      <c r="H199" s="16">
        <f t="shared" si="48"/>
        <v>0.41623089303294886</v>
      </c>
      <c r="I199" s="15">
        <f t="shared" si="55"/>
        <v>-0.53824973911361851</v>
      </c>
      <c r="J199" s="25">
        <f t="shared" si="56"/>
        <v>-57.663606854656415</v>
      </c>
      <c r="L199" s="17">
        <v>24</v>
      </c>
      <c r="M199">
        <v>8.8360000000000003</v>
      </c>
      <c r="N199" s="11">
        <f t="shared" si="49"/>
        <v>9.2506000000000004</v>
      </c>
      <c r="O199" s="12">
        <f t="shared" si="50"/>
        <v>-4.6170108716793168E-2</v>
      </c>
      <c r="P199" s="13">
        <f t="shared" si="51"/>
        <v>47</v>
      </c>
      <c r="Q199" s="14">
        <f t="shared" si="57"/>
        <v>0.48158733342334742</v>
      </c>
      <c r="R199" s="15">
        <f t="shared" si="58"/>
        <v>-0.73066768636465929</v>
      </c>
      <c r="S199" s="16">
        <f t="shared" si="52"/>
        <v>0.41142908128700384</v>
      </c>
      <c r="T199" s="15">
        <f t="shared" si="59"/>
        <v>-0.53005785195858035</v>
      </c>
      <c r="U199" s="25">
        <f t="shared" si="60"/>
        <v>-59.25410030119226</v>
      </c>
    </row>
    <row r="200" spans="1:21" ht="19.5">
      <c r="A200" s="17">
        <v>25</v>
      </c>
      <c r="B200">
        <v>9.0318000000000005</v>
      </c>
      <c r="C200" s="11">
        <f t="shared" si="45"/>
        <v>9.8240999999999996</v>
      </c>
      <c r="D200" s="12">
        <f t="shared" si="46"/>
        <v>2.4815563878409837E-2</v>
      </c>
      <c r="E200" s="13">
        <f t="shared" si="47"/>
        <v>49</v>
      </c>
      <c r="F200" s="14">
        <f t="shared" si="53"/>
        <v>0.50989896164909831</v>
      </c>
      <c r="G200" s="15">
        <f t="shared" si="54"/>
        <v>-0.67354268730455102</v>
      </c>
      <c r="H200" s="16">
        <f t="shared" si="48"/>
        <v>0.34073886924526153</v>
      </c>
      <c r="I200" s="15">
        <f t="shared" si="55"/>
        <v>-0.41663556992504153</v>
      </c>
      <c r="J200" s="25">
        <f t="shared" si="56"/>
        <v>-53.418734604250041</v>
      </c>
      <c r="L200" s="17">
        <v>25</v>
      </c>
      <c r="M200">
        <v>8.1156000000000006</v>
      </c>
      <c r="N200" s="11">
        <f t="shared" si="49"/>
        <v>9.2661999999999995</v>
      </c>
      <c r="O200" s="12">
        <f t="shared" si="50"/>
        <v>-3.1694264000765249E-2</v>
      </c>
      <c r="P200" s="13">
        <f t="shared" si="51"/>
        <v>49</v>
      </c>
      <c r="Q200" s="14">
        <f t="shared" si="57"/>
        <v>0.48735793462732335</v>
      </c>
      <c r="R200" s="15">
        <f t="shared" si="58"/>
        <v>-0.7187564471632526</v>
      </c>
      <c r="S200" s="16">
        <f t="shared" si="52"/>
        <v>0.381112757458337</v>
      </c>
      <c r="T200" s="15">
        <f t="shared" si="59"/>
        <v>-0.4798321835666392</v>
      </c>
      <c r="U200" s="25">
        <f t="shared" si="60"/>
        <v>-58.730842905764703</v>
      </c>
    </row>
    <row r="201" spans="1:21" ht="19.5">
      <c r="A201" s="17">
        <v>26</v>
      </c>
      <c r="B201">
        <v>9.3238000000000003</v>
      </c>
      <c r="C201" s="11">
        <f t="shared" si="45"/>
        <v>9.8969000000000005</v>
      </c>
      <c r="D201" s="12">
        <f t="shared" si="46"/>
        <v>0.11193997419420855</v>
      </c>
      <c r="E201" s="13">
        <f t="shared" si="47"/>
        <v>51</v>
      </c>
      <c r="F201" s="14">
        <f t="shared" si="53"/>
        <v>0.54456449952694419</v>
      </c>
      <c r="G201" s="15">
        <f t="shared" si="54"/>
        <v>-0.60776888719304489</v>
      </c>
      <c r="H201" s="16">
        <f t="shared" si="48"/>
        <v>0.31920372126004493</v>
      </c>
      <c r="I201" s="15">
        <f t="shared" si="55"/>
        <v>-0.38449216774855316</v>
      </c>
      <c r="J201" s="25">
        <f t="shared" si="56"/>
        <v>-50.605313802021499</v>
      </c>
      <c r="L201" s="17">
        <v>26</v>
      </c>
      <c r="M201">
        <v>8.6035000000000004</v>
      </c>
      <c r="N201" s="11">
        <f t="shared" si="49"/>
        <v>9.3917000000000002</v>
      </c>
      <c r="O201" s="12">
        <f t="shared" si="50"/>
        <v>8.4762050862158392E-2</v>
      </c>
      <c r="P201" s="13">
        <f t="shared" si="51"/>
        <v>51</v>
      </c>
      <c r="Q201" s="14">
        <f t="shared" si="57"/>
        <v>0.53377471802594612</v>
      </c>
      <c r="R201" s="15">
        <f t="shared" si="58"/>
        <v>-0.62778140539271454</v>
      </c>
      <c r="S201" s="16">
        <f t="shared" si="52"/>
        <v>0.3552342107902357</v>
      </c>
      <c r="T201" s="15">
        <f t="shared" si="59"/>
        <v>-0.43886814563373089</v>
      </c>
      <c r="U201" s="25">
        <f t="shared" si="60"/>
        <v>-54.399127102348714</v>
      </c>
    </row>
    <row r="202" spans="1:21" ht="19.5">
      <c r="A202" s="17">
        <v>27</v>
      </c>
      <c r="B202">
        <v>9.1928999999999998</v>
      </c>
      <c r="C202" s="11">
        <f t="shared" si="45"/>
        <v>10.0502</v>
      </c>
      <c r="D202" s="12">
        <f t="shared" si="46"/>
        <v>0.29540387668612839</v>
      </c>
      <c r="E202" s="13">
        <f t="shared" si="47"/>
        <v>53</v>
      </c>
      <c r="F202" s="14">
        <f t="shared" si="53"/>
        <v>0.61615731389549833</v>
      </c>
      <c r="G202" s="15">
        <f t="shared" si="54"/>
        <v>-0.4842529683519779</v>
      </c>
      <c r="H202" s="16">
        <f t="shared" si="48"/>
        <v>0.30682432558853223</v>
      </c>
      <c r="I202" s="15">
        <f t="shared" si="55"/>
        <v>-0.36647181348828517</v>
      </c>
      <c r="J202" s="25">
        <f t="shared" si="56"/>
        <v>-45.088413437533937</v>
      </c>
      <c r="L202" s="17">
        <v>27</v>
      </c>
      <c r="M202">
        <v>7.1215000000000002</v>
      </c>
      <c r="N202" s="11">
        <f t="shared" si="49"/>
        <v>9.3993000000000002</v>
      </c>
      <c r="O202" s="12">
        <f t="shared" si="50"/>
        <v>9.1814385467403184E-2</v>
      </c>
      <c r="P202" s="13">
        <f t="shared" si="51"/>
        <v>53</v>
      </c>
      <c r="Q202" s="14">
        <f t="shared" si="57"/>
        <v>0.53657724280472308</v>
      </c>
      <c r="R202" s="15">
        <f t="shared" si="58"/>
        <v>-0.6225447518699585</v>
      </c>
      <c r="S202" s="16">
        <f t="shared" si="52"/>
        <v>0.3544397729950024</v>
      </c>
      <c r="T202" s="15">
        <f t="shared" si="59"/>
        <v>-0.43763677017414471</v>
      </c>
      <c r="U202" s="25">
        <f t="shared" si="60"/>
        <v>-56.189620668337461</v>
      </c>
    </row>
    <row r="203" spans="1:21" ht="19.5">
      <c r="A203" s="17">
        <v>28</v>
      </c>
      <c r="B203">
        <v>9.1553000000000004</v>
      </c>
      <c r="C203" s="11">
        <f t="shared" si="45"/>
        <v>10.0844</v>
      </c>
      <c r="D203" s="12">
        <f t="shared" si="46"/>
        <v>0.3363332013125061</v>
      </c>
      <c r="E203" s="13">
        <f t="shared" si="47"/>
        <v>55</v>
      </c>
      <c r="F203" s="14">
        <f t="shared" si="53"/>
        <v>0.63169019214574362</v>
      </c>
      <c r="G203" s="15">
        <f t="shared" si="54"/>
        <v>-0.45935620732474552</v>
      </c>
      <c r="H203" s="16">
        <f t="shared" si="48"/>
        <v>0.30250869605553177</v>
      </c>
      <c r="I203" s="15">
        <f t="shared" si="55"/>
        <v>-0.36026523282746381</v>
      </c>
      <c r="J203" s="25">
        <f t="shared" si="56"/>
        <v>-45.079179208371514</v>
      </c>
      <c r="L203" s="17">
        <v>28</v>
      </c>
      <c r="M203">
        <v>8.3055000000000003</v>
      </c>
      <c r="N203" s="11">
        <f t="shared" si="49"/>
        <v>9.41</v>
      </c>
      <c r="O203" s="12">
        <f t="shared" si="50"/>
        <v>0.10174333024057663</v>
      </c>
      <c r="P203" s="13">
        <f t="shared" si="51"/>
        <v>55</v>
      </c>
      <c r="Q203" s="14">
        <f t="shared" si="57"/>
        <v>0.54051979598922417</v>
      </c>
      <c r="R203" s="15">
        <f t="shared" si="58"/>
        <v>-0.61522401724660081</v>
      </c>
      <c r="S203" s="16">
        <f t="shared" si="52"/>
        <v>0.34882794037656406</v>
      </c>
      <c r="T203" s="15">
        <f t="shared" si="59"/>
        <v>-0.4289813711979617</v>
      </c>
      <c r="U203" s="25">
        <f t="shared" si="60"/>
        <v>-57.431296364450944</v>
      </c>
    </row>
    <row r="204" spans="1:21" ht="19.5">
      <c r="A204" s="17">
        <v>29</v>
      </c>
      <c r="B204">
        <v>8.2767999999999997</v>
      </c>
      <c r="C204" s="11">
        <f t="shared" si="45"/>
        <v>10.093</v>
      </c>
      <c r="D204" s="12">
        <f t="shared" si="46"/>
        <v>0.34662537066299809</v>
      </c>
      <c r="E204" s="13">
        <f t="shared" si="47"/>
        <v>57</v>
      </c>
      <c r="F204" s="14">
        <f t="shared" si="53"/>
        <v>0.63556360837898462</v>
      </c>
      <c r="G204" s="15">
        <f t="shared" si="54"/>
        <v>-0.45324310149840891</v>
      </c>
      <c r="H204" s="16">
        <f t="shared" si="48"/>
        <v>0.29942504913157697</v>
      </c>
      <c r="I204" s="15">
        <f t="shared" si="55"/>
        <v>-0.35585392268547744</v>
      </c>
      <c r="J204" s="25">
        <f t="shared" si="56"/>
        <v>-46.118530378481523</v>
      </c>
      <c r="L204" s="17">
        <v>29</v>
      </c>
      <c r="M204">
        <v>8.9742999999999995</v>
      </c>
      <c r="N204" s="11">
        <f t="shared" si="49"/>
        <v>9.4114000000000004</v>
      </c>
      <c r="O204" s="12">
        <f t="shared" si="50"/>
        <v>0.1030424445099641</v>
      </c>
      <c r="P204" s="13">
        <f t="shared" si="51"/>
        <v>57</v>
      </c>
      <c r="Q204" s="14">
        <f t="shared" si="57"/>
        <v>0.54103535781275303</v>
      </c>
      <c r="R204" s="15">
        <f t="shared" si="58"/>
        <v>-0.61427064587063951</v>
      </c>
      <c r="S204" s="16">
        <f t="shared" si="52"/>
        <v>0.33327289761070295</v>
      </c>
      <c r="T204" s="15">
        <f t="shared" si="59"/>
        <v>-0.40537445863300653</v>
      </c>
      <c r="U204" s="25">
        <f t="shared" si="60"/>
        <v>-58.119770956707825</v>
      </c>
    </row>
    <row r="205" spans="1:21" ht="19.5">
      <c r="A205" s="17">
        <v>30</v>
      </c>
      <c r="B205">
        <v>9.2827999999999999</v>
      </c>
      <c r="C205" s="11">
        <f t="shared" si="45"/>
        <v>10.103400000000001</v>
      </c>
      <c r="D205" s="12">
        <f t="shared" si="46"/>
        <v>0.35907171499382712</v>
      </c>
      <c r="E205" s="13">
        <f t="shared" si="47"/>
        <v>59</v>
      </c>
      <c r="F205" s="14">
        <f t="shared" si="53"/>
        <v>0.64022927965611842</v>
      </c>
      <c r="G205" s="15">
        <f t="shared" si="54"/>
        <v>-0.44592891732175111</v>
      </c>
      <c r="H205" s="16">
        <f t="shared" si="48"/>
        <v>0.28467173414440311</v>
      </c>
      <c r="I205" s="15">
        <f t="shared" si="55"/>
        <v>-0.33501372856354394</v>
      </c>
      <c r="J205" s="25">
        <f t="shared" si="56"/>
        <v>-46.075616107232406</v>
      </c>
      <c r="L205" s="17">
        <v>30</v>
      </c>
      <c r="M205">
        <v>8.8231999999999999</v>
      </c>
      <c r="N205" s="11">
        <f t="shared" si="49"/>
        <v>9.4123000000000001</v>
      </c>
      <c r="O205" s="12">
        <f t="shared" si="50"/>
        <v>0.103877589397427</v>
      </c>
      <c r="P205" s="13">
        <f t="shared" si="51"/>
        <v>59</v>
      </c>
      <c r="Q205" s="14">
        <f t="shared" si="57"/>
        <v>0.5413667540259387</v>
      </c>
      <c r="R205" s="15">
        <f t="shared" si="58"/>
        <v>-0.61365831110167346</v>
      </c>
      <c r="S205" s="16">
        <f t="shared" si="52"/>
        <v>0.32896564134524148</v>
      </c>
      <c r="T205" s="15">
        <f t="shared" si="59"/>
        <v>-0.3989349381727228</v>
      </c>
      <c r="U205" s="25">
        <f t="shared" si="60"/>
        <v>-59.743001707189386</v>
      </c>
    </row>
    <row r="206" spans="1:21" ht="19.5">
      <c r="A206" s="17">
        <v>31</v>
      </c>
      <c r="B206">
        <v>9.0675000000000008</v>
      </c>
      <c r="C206" s="11">
        <f t="shared" si="45"/>
        <v>10.184100000000001</v>
      </c>
      <c r="D206" s="12">
        <f t="shared" si="46"/>
        <v>0.45565055994554265</v>
      </c>
      <c r="E206" s="13">
        <f t="shared" si="47"/>
        <v>61</v>
      </c>
      <c r="F206" s="14">
        <f t="shared" si="53"/>
        <v>0.67567936027849884</v>
      </c>
      <c r="G206" s="15">
        <f t="shared" si="54"/>
        <v>-0.39203663457871413</v>
      </c>
      <c r="H206" s="16">
        <f t="shared" si="48"/>
        <v>0.28300914059004301</v>
      </c>
      <c r="I206" s="15">
        <f t="shared" si="55"/>
        <v>-0.33269218684598584</v>
      </c>
      <c r="J206" s="25">
        <f t="shared" si="56"/>
        <v>-44.208458106906697</v>
      </c>
      <c r="L206" s="17">
        <v>31</v>
      </c>
      <c r="M206">
        <v>8.3459000000000003</v>
      </c>
      <c r="N206" s="11">
        <f t="shared" si="49"/>
        <v>9.4464000000000006</v>
      </c>
      <c r="O206" s="12">
        <f t="shared" si="50"/>
        <v>0.13552030124464398</v>
      </c>
      <c r="P206" s="13">
        <f t="shared" si="51"/>
        <v>61</v>
      </c>
      <c r="Q206" s="14">
        <f t="shared" si="57"/>
        <v>0.5538997428753224</v>
      </c>
      <c r="R206" s="15">
        <f t="shared" si="58"/>
        <v>-0.59077157815094539</v>
      </c>
      <c r="S206" s="16">
        <f t="shared" si="52"/>
        <v>0.30432712562084768</v>
      </c>
      <c r="T206" s="15">
        <f t="shared" si="59"/>
        <v>-0.36287573721206545</v>
      </c>
      <c r="U206" s="25">
        <f t="shared" si="60"/>
        <v>-58.172486237143659</v>
      </c>
    </row>
    <row r="207" spans="1:21" ht="19.5">
      <c r="A207" s="17">
        <v>32</v>
      </c>
      <c r="B207">
        <v>8.5972000000000008</v>
      </c>
      <c r="C207" s="11">
        <f t="shared" si="45"/>
        <v>10.187799999999999</v>
      </c>
      <c r="D207" s="12">
        <f t="shared" si="46"/>
        <v>0.46007858629400855</v>
      </c>
      <c r="E207" s="13">
        <f t="shared" si="47"/>
        <v>63</v>
      </c>
      <c r="F207" s="14">
        <f t="shared" si="53"/>
        <v>0.67727009309777697</v>
      </c>
      <c r="G207" s="15">
        <f t="shared" si="54"/>
        <v>-0.38968512980029874</v>
      </c>
      <c r="H207" s="16">
        <f t="shared" si="48"/>
        <v>0.26664465184830621</v>
      </c>
      <c r="I207" s="15">
        <f t="shared" si="55"/>
        <v>-0.31012490854758173</v>
      </c>
      <c r="J207" s="25">
        <f t="shared" si="56"/>
        <v>-44.088032415916473</v>
      </c>
      <c r="L207" s="17">
        <v>32</v>
      </c>
      <c r="M207">
        <v>7.4779</v>
      </c>
      <c r="N207" s="11">
        <f t="shared" si="49"/>
        <v>9.7003000000000004</v>
      </c>
      <c r="O207" s="12">
        <f t="shared" si="50"/>
        <v>0.37112395338564913</v>
      </c>
      <c r="P207" s="13">
        <f t="shared" si="51"/>
        <v>63</v>
      </c>
      <c r="Q207" s="14">
        <f t="shared" si="57"/>
        <v>0.64472739460286033</v>
      </c>
      <c r="R207" s="15">
        <f t="shared" si="58"/>
        <v>-0.43892769555209765</v>
      </c>
      <c r="S207" s="16">
        <f t="shared" si="52"/>
        <v>0.30283505767727348</v>
      </c>
      <c r="T207" s="15">
        <f t="shared" si="59"/>
        <v>-0.36073325013075613</v>
      </c>
      <c r="U207" s="25">
        <f t="shared" si="60"/>
        <v>-50.378639578019794</v>
      </c>
    </row>
    <row r="208" spans="1:21" ht="19.5">
      <c r="A208" s="17">
        <v>33</v>
      </c>
      <c r="B208">
        <v>9.0934000000000008</v>
      </c>
      <c r="C208" s="11">
        <f t="shared" si="45"/>
        <v>10.2666</v>
      </c>
      <c r="D208" s="12">
        <f t="shared" si="46"/>
        <v>0.55438357987759301</v>
      </c>
      <c r="E208" s="13">
        <f t="shared" si="47"/>
        <v>65</v>
      </c>
      <c r="F208" s="14">
        <f t="shared" si="53"/>
        <v>0.71034181941226793</v>
      </c>
      <c r="G208" s="15">
        <f t="shared" si="54"/>
        <v>-0.34200898900787779</v>
      </c>
      <c r="H208" s="16">
        <f t="shared" si="48"/>
        <v>0.26464303281775303</v>
      </c>
      <c r="I208" s="15">
        <f t="shared" si="55"/>
        <v>-0.30739922803291586</v>
      </c>
      <c r="J208" s="25">
        <f t="shared" si="56"/>
        <v>-42.211534107651588</v>
      </c>
      <c r="L208" s="17">
        <v>33</v>
      </c>
      <c r="M208">
        <v>8.6973000000000003</v>
      </c>
      <c r="N208" s="11">
        <f t="shared" si="49"/>
        <v>9.8445999999999998</v>
      </c>
      <c r="O208" s="12">
        <f t="shared" si="50"/>
        <v>0.50502551700891396</v>
      </c>
      <c r="P208" s="13">
        <f t="shared" si="51"/>
        <v>65</v>
      </c>
      <c r="Q208" s="14">
        <f t="shared" si="57"/>
        <v>0.69322954306438689</v>
      </c>
      <c r="R208" s="15">
        <f t="shared" si="58"/>
        <v>-0.3663941036639608</v>
      </c>
      <c r="S208" s="16">
        <f t="shared" si="52"/>
        <v>0.30221972608037256</v>
      </c>
      <c r="T208" s="15">
        <f t="shared" si="59"/>
        <v>-0.35985101958915899</v>
      </c>
      <c r="U208" s="25">
        <f t="shared" si="60"/>
        <v>-47.205933011452785</v>
      </c>
    </row>
    <row r="209" spans="1:21" ht="19.5">
      <c r="A209" s="17">
        <v>34</v>
      </c>
      <c r="B209">
        <v>9.8080999999999996</v>
      </c>
      <c r="C209" s="11">
        <f t="shared" si="45"/>
        <v>10.3979</v>
      </c>
      <c r="D209" s="12">
        <f t="shared" si="46"/>
        <v>0.71151867705429905</v>
      </c>
      <c r="E209" s="13">
        <f t="shared" si="47"/>
        <v>67</v>
      </c>
      <c r="F209" s="14">
        <f t="shared" si="53"/>
        <v>0.76161855939392298</v>
      </c>
      <c r="G209" s="15">
        <f t="shared" si="54"/>
        <v>-0.27230942684979481</v>
      </c>
      <c r="H209" s="16">
        <f t="shared" si="48"/>
        <v>0.24982137932983622</v>
      </c>
      <c r="I209" s="15">
        <f t="shared" si="55"/>
        <v>-0.28744393991403283</v>
      </c>
      <c r="J209" s="25">
        <f t="shared" si="56"/>
        <v>-37.503475573176459</v>
      </c>
      <c r="L209" s="17">
        <v>34</v>
      </c>
      <c r="M209">
        <v>10.0893</v>
      </c>
      <c r="N209" s="11">
        <f t="shared" si="49"/>
        <v>9.9934999999999992</v>
      </c>
      <c r="O209" s="12">
        <f t="shared" si="50"/>
        <v>0.64319559894587941</v>
      </c>
      <c r="P209" s="13">
        <f t="shared" si="51"/>
        <v>67</v>
      </c>
      <c r="Q209" s="14">
        <f t="shared" si="57"/>
        <v>0.73995140565799122</v>
      </c>
      <c r="R209" s="15">
        <f t="shared" si="58"/>
        <v>-0.30117076296990269</v>
      </c>
      <c r="S209" s="16">
        <f t="shared" si="52"/>
        <v>0.28787662088569865</v>
      </c>
      <c r="T209" s="15">
        <f t="shared" si="59"/>
        <v>-0.33950409730942482</v>
      </c>
      <c r="U209" s="25">
        <f t="shared" si="60"/>
        <v>-42.925215638714945</v>
      </c>
    </row>
    <row r="210" spans="1:21" ht="19.5">
      <c r="A210" s="17">
        <v>35</v>
      </c>
      <c r="B210">
        <v>11.483000000000001</v>
      </c>
      <c r="C210" s="11">
        <f t="shared" si="45"/>
        <v>10.449</v>
      </c>
      <c r="D210" s="12">
        <f t="shared" si="46"/>
        <v>0.77267331121827232</v>
      </c>
      <c r="E210" s="13">
        <f t="shared" si="47"/>
        <v>69</v>
      </c>
      <c r="F210" s="14">
        <f t="shared" si="53"/>
        <v>0.78014212729770127</v>
      </c>
      <c r="G210" s="15">
        <f t="shared" si="54"/>
        <v>-0.24827916141331</v>
      </c>
      <c r="H210" s="16">
        <f t="shared" si="48"/>
        <v>0.24276641687209899</v>
      </c>
      <c r="I210" s="15">
        <f t="shared" si="55"/>
        <v>-0.278083508903192</v>
      </c>
      <c r="J210" s="25">
        <f t="shared" si="56"/>
        <v>-36.319024251838634</v>
      </c>
      <c r="L210" s="17">
        <v>35</v>
      </c>
      <c r="M210">
        <v>8.8817000000000004</v>
      </c>
      <c r="N210" s="11">
        <f t="shared" si="49"/>
        <v>10.019</v>
      </c>
      <c r="O210" s="12">
        <f t="shared" si="50"/>
        <v>0.66685803742400418</v>
      </c>
      <c r="P210" s="13">
        <f t="shared" si="51"/>
        <v>69</v>
      </c>
      <c r="Q210" s="14">
        <f t="shared" si="57"/>
        <v>0.74756859155992672</v>
      </c>
      <c r="R210" s="15">
        <f t="shared" si="58"/>
        <v>-0.29092921664292176</v>
      </c>
      <c r="S210" s="16">
        <f t="shared" si="52"/>
        <v>0.2642466886628867</v>
      </c>
      <c r="T210" s="15">
        <f t="shared" si="59"/>
        <v>-0.306860391250598</v>
      </c>
      <c r="U210" s="25">
        <f t="shared" si="60"/>
        <v>-41.247482944652866</v>
      </c>
    </row>
    <row r="211" spans="1:21" ht="19.5">
      <c r="A211" s="17">
        <v>36</v>
      </c>
      <c r="B211">
        <v>10.464600000000001</v>
      </c>
      <c r="C211" s="11">
        <f t="shared" si="45"/>
        <v>10.462300000000001</v>
      </c>
      <c r="D211" s="12">
        <f t="shared" si="46"/>
        <v>0.78859027079519806</v>
      </c>
      <c r="E211" s="13">
        <f t="shared" si="47"/>
        <v>71</v>
      </c>
      <c r="F211" s="14">
        <f t="shared" si="53"/>
        <v>0.7848242404094401</v>
      </c>
      <c r="G211" s="15">
        <f t="shared" si="54"/>
        <v>-0.2422954838361232</v>
      </c>
      <c r="H211" s="16">
        <f t="shared" si="48"/>
        <v>0.2325173172932708</v>
      </c>
      <c r="I211" s="15">
        <f t="shared" si="55"/>
        <v>-0.26463936302390012</v>
      </c>
      <c r="J211" s="25">
        <f t="shared" si="56"/>
        <v>-35.992374127061659</v>
      </c>
      <c r="L211" s="17">
        <v>36</v>
      </c>
      <c r="M211">
        <v>9.1831999999999994</v>
      </c>
      <c r="N211" s="11">
        <f t="shared" si="49"/>
        <v>10.040800000000001</v>
      </c>
      <c r="O211" s="12">
        <f t="shared" si="50"/>
        <v>0.687087102475891</v>
      </c>
      <c r="P211" s="13">
        <f t="shared" si="51"/>
        <v>71</v>
      </c>
      <c r="Q211" s="14">
        <f t="shared" si="57"/>
        <v>0.75398607937004125</v>
      </c>
      <c r="R211" s="15">
        <f t="shared" si="58"/>
        <v>-0.28238137351856329</v>
      </c>
      <c r="S211" s="16">
        <f t="shared" si="52"/>
        <v>0.25893271391667938</v>
      </c>
      <c r="T211" s="15">
        <f t="shared" si="59"/>
        <v>-0.29966385337759094</v>
      </c>
      <c r="U211" s="25">
        <f t="shared" si="60"/>
        <v>-41.325211109626949</v>
      </c>
    </row>
    <row r="212" spans="1:21" ht="19.5">
      <c r="A212" s="17">
        <v>37</v>
      </c>
      <c r="B212">
        <v>9.2393000000000001</v>
      </c>
      <c r="C212" s="11">
        <f t="shared" si="45"/>
        <v>10.464600000000001</v>
      </c>
      <c r="D212" s="12">
        <f t="shared" si="46"/>
        <v>0.79134282771451581</v>
      </c>
      <c r="E212" s="13">
        <f t="shared" si="47"/>
        <v>73</v>
      </c>
      <c r="F212" s="14">
        <f t="shared" si="53"/>
        <v>0.78562801857783915</v>
      </c>
      <c r="G212" s="15">
        <f t="shared" si="54"/>
        <v>-0.24127185738204512</v>
      </c>
      <c r="H212" s="16">
        <f t="shared" si="48"/>
        <v>0.21899847175752044</v>
      </c>
      <c r="I212" s="15">
        <f t="shared" si="55"/>
        <v>-0.24717817236782319</v>
      </c>
      <c r="J212" s="25">
        <f t="shared" si="56"/>
        <v>-35.656852171740383</v>
      </c>
      <c r="L212" s="17">
        <v>37</v>
      </c>
      <c r="M212">
        <v>8.9002999999999997</v>
      </c>
      <c r="N212" s="11">
        <f t="shared" si="49"/>
        <v>10.0549</v>
      </c>
      <c r="O212" s="12">
        <f t="shared" si="50"/>
        <v>0.70017103904614686</v>
      </c>
      <c r="P212" s="13">
        <f t="shared" si="51"/>
        <v>73</v>
      </c>
      <c r="Q212" s="14">
        <f t="shared" si="57"/>
        <v>0.75808975219453734</v>
      </c>
      <c r="R212" s="15">
        <f t="shared" si="58"/>
        <v>-0.27695349376017286</v>
      </c>
      <c r="S212" s="16">
        <f t="shared" si="52"/>
        <v>0.25668515119355684</v>
      </c>
      <c r="T212" s="15">
        <f t="shared" si="59"/>
        <v>-0.29663557058180706</v>
      </c>
      <c r="U212" s="25">
        <f t="shared" si="60"/>
        <v>-41.872001696964531</v>
      </c>
    </row>
    <row r="213" spans="1:21" ht="19.5">
      <c r="A213" s="17">
        <v>38</v>
      </c>
      <c r="B213">
        <v>10.3979</v>
      </c>
      <c r="C213" s="11">
        <f t="shared" si="45"/>
        <v>10.555199999999999</v>
      </c>
      <c r="D213" s="12">
        <f t="shared" si="46"/>
        <v>0.89976963505807539</v>
      </c>
      <c r="E213" s="13">
        <f t="shared" si="47"/>
        <v>75</v>
      </c>
      <c r="F213" s="14">
        <f t="shared" si="53"/>
        <v>0.81587857158592747</v>
      </c>
      <c r="G213" s="15">
        <f t="shared" si="54"/>
        <v>-0.20348974442220832</v>
      </c>
      <c r="H213" s="16">
        <f t="shared" si="48"/>
        <v>0.2098518709624442</v>
      </c>
      <c r="I213" s="15">
        <f t="shared" si="55"/>
        <v>-0.23553484598712587</v>
      </c>
      <c r="J213" s="25">
        <f t="shared" si="56"/>
        <v>-32.92684428070006</v>
      </c>
      <c r="L213" s="17">
        <v>38</v>
      </c>
      <c r="M213">
        <v>8.5960000000000001</v>
      </c>
      <c r="N213" s="11">
        <f t="shared" si="49"/>
        <v>10.0893</v>
      </c>
      <c r="O213" s="12">
        <f t="shared" si="50"/>
        <v>0.73209213252251759</v>
      </c>
      <c r="P213" s="13">
        <f t="shared" si="51"/>
        <v>75</v>
      </c>
      <c r="Q213" s="14">
        <f t="shared" si="57"/>
        <v>0.76794383225201712</v>
      </c>
      <c r="R213" s="15">
        <f t="shared" si="58"/>
        <v>-0.26403868359748522</v>
      </c>
      <c r="S213" s="16">
        <f t="shared" si="52"/>
        <v>0.24791492457859843</v>
      </c>
      <c r="T213" s="15">
        <f t="shared" si="59"/>
        <v>-0.2849058292219524</v>
      </c>
      <c r="U213" s="25">
        <f t="shared" si="60"/>
        <v>-41.170838461457826</v>
      </c>
    </row>
    <row r="214" spans="1:21" ht="19.5">
      <c r="A214" s="17">
        <v>39</v>
      </c>
      <c r="B214">
        <v>9.3278999999999996</v>
      </c>
      <c r="C214" s="11">
        <f t="shared" si="45"/>
        <v>10.6126</v>
      </c>
      <c r="D214" s="12">
        <f t="shared" si="46"/>
        <v>0.96846388165322495</v>
      </c>
      <c r="E214" s="13">
        <f t="shared" si="47"/>
        <v>77</v>
      </c>
      <c r="F214" s="14">
        <f t="shared" si="53"/>
        <v>0.83359362555115923</v>
      </c>
      <c r="G214" s="15">
        <f t="shared" si="54"/>
        <v>-0.18200925490387582</v>
      </c>
      <c r="H214" s="16">
        <f t="shared" si="48"/>
        <v>0.19775712676728391</v>
      </c>
      <c r="I214" s="15">
        <f t="shared" si="55"/>
        <v>-0.22034388250596249</v>
      </c>
      <c r="J214" s="25">
        <f t="shared" si="56"/>
        <v>-30.98119158055755</v>
      </c>
      <c r="L214" s="17">
        <v>39</v>
      </c>
      <c r="M214">
        <v>8.7439999999999998</v>
      </c>
      <c r="N214" s="11">
        <f t="shared" si="49"/>
        <v>10.2555</v>
      </c>
      <c r="O214" s="12">
        <f t="shared" si="50"/>
        <v>0.88631555507405391</v>
      </c>
      <c r="P214" s="13">
        <f t="shared" si="51"/>
        <v>77</v>
      </c>
      <c r="Q214" s="14">
        <f t="shared" si="57"/>
        <v>0.81227624537690846</v>
      </c>
      <c r="R214" s="15">
        <f t="shared" si="58"/>
        <v>-0.20791479301046137</v>
      </c>
      <c r="S214" s="16">
        <f t="shared" si="52"/>
        <v>0.18789598922735362</v>
      </c>
      <c r="T214" s="15">
        <f t="shared" si="59"/>
        <v>-0.20812685493900979</v>
      </c>
      <c r="U214" s="25">
        <f t="shared" si="60"/>
        <v>-32.035206892109279</v>
      </c>
    </row>
    <row r="215" spans="1:21" ht="19.5">
      <c r="A215" s="17">
        <v>40</v>
      </c>
      <c r="B215">
        <v>9.4603999999999999</v>
      </c>
      <c r="C215" s="11">
        <f t="shared" si="45"/>
        <v>10.626899999999999</v>
      </c>
      <c r="D215" s="12">
        <f t="shared" si="46"/>
        <v>0.98557760510811221</v>
      </c>
      <c r="E215" s="13">
        <f t="shared" si="47"/>
        <v>79</v>
      </c>
      <c r="F215" s="14">
        <f t="shared" si="53"/>
        <v>0.83782978398450658</v>
      </c>
      <c r="G215" s="15">
        <f t="shared" si="54"/>
        <v>-0.17694032086893358</v>
      </c>
      <c r="H215" s="16">
        <f t="shared" si="48"/>
        <v>0.19484179323875941</v>
      </c>
      <c r="I215" s="15">
        <f t="shared" si="55"/>
        <v>-0.21671649073490429</v>
      </c>
      <c r="J215" s="25">
        <f t="shared" si="56"/>
        <v>-31.09888811670319</v>
      </c>
      <c r="L215" s="17">
        <v>40</v>
      </c>
      <c r="M215">
        <v>9.2506000000000004</v>
      </c>
      <c r="N215" s="11">
        <f t="shared" si="49"/>
        <v>10.356400000000001</v>
      </c>
      <c r="O215" s="12">
        <f t="shared" si="50"/>
        <v>0.97994457634631738</v>
      </c>
      <c r="P215" s="13">
        <f t="shared" si="51"/>
        <v>79</v>
      </c>
      <c r="Q215" s="14">
        <f t="shared" si="57"/>
        <v>0.83644326121708623</v>
      </c>
      <c r="R215" s="15">
        <f t="shared" si="58"/>
        <v>-0.17859658964582897</v>
      </c>
      <c r="S215" s="16">
        <f t="shared" si="52"/>
        <v>0.17796060369834699</v>
      </c>
      <c r="T215" s="15">
        <f t="shared" si="59"/>
        <v>-0.19596695770016331</v>
      </c>
      <c r="U215" s="25">
        <f t="shared" si="60"/>
        <v>-29.59052024033339</v>
      </c>
    </row>
    <row r="216" spans="1:21" ht="19.5">
      <c r="A216" s="17">
        <v>41</v>
      </c>
      <c r="B216">
        <v>9.1290999999999993</v>
      </c>
      <c r="C216" s="11">
        <f t="shared" si="45"/>
        <v>10.952400000000001</v>
      </c>
      <c r="D216" s="12">
        <f t="shared" si="46"/>
        <v>1.3751242473854788</v>
      </c>
      <c r="E216" s="13">
        <f t="shared" si="47"/>
        <v>81</v>
      </c>
      <c r="F216" s="14">
        <f t="shared" si="53"/>
        <v>0.91545353587222933</v>
      </c>
      <c r="G216" s="15">
        <f t="shared" si="54"/>
        <v>-8.8335668889309854E-2</v>
      </c>
      <c r="H216" s="16">
        <f t="shared" si="48"/>
        <v>0.18925202304024111</v>
      </c>
      <c r="I216" s="15">
        <f t="shared" si="55"/>
        <v>-0.20979802906793221</v>
      </c>
      <c r="J216" s="25">
        <f t="shared" si="56"/>
        <v>-24.14882953453661</v>
      </c>
      <c r="L216" s="17">
        <v>41</v>
      </c>
      <c r="M216">
        <v>8.7421000000000006</v>
      </c>
      <c r="N216" s="11">
        <f t="shared" si="49"/>
        <v>10.5588</v>
      </c>
      <c r="O216" s="12">
        <f t="shared" si="50"/>
        <v>1.1677593821491503</v>
      </c>
      <c r="P216" s="13">
        <f t="shared" si="51"/>
        <v>81</v>
      </c>
      <c r="Q216" s="14">
        <f t="shared" si="57"/>
        <v>0.87854808183736932</v>
      </c>
      <c r="R216" s="15">
        <f t="shared" si="58"/>
        <v>-0.12948464110841043</v>
      </c>
      <c r="S216" s="16">
        <f t="shared" si="52"/>
        <v>0.14144220351966541</v>
      </c>
      <c r="T216" s="15">
        <f t="shared" si="59"/>
        <v>-0.15250127827778528</v>
      </c>
      <c r="U216" s="25">
        <f t="shared" si="60"/>
        <v>-22.840859470281853</v>
      </c>
    </row>
    <row r="217" spans="1:21" ht="19.5">
      <c r="A217" s="17">
        <v>42</v>
      </c>
      <c r="B217">
        <v>9.3815000000000008</v>
      </c>
      <c r="C217" s="11">
        <f t="shared" si="45"/>
        <v>11.204599999999999</v>
      </c>
      <c r="D217" s="12">
        <f t="shared" si="46"/>
        <v>1.6769480974080617</v>
      </c>
      <c r="E217" s="13">
        <f t="shared" si="47"/>
        <v>83</v>
      </c>
      <c r="F217" s="14">
        <f t="shared" si="53"/>
        <v>0.95322368416447345</v>
      </c>
      <c r="G217" s="15">
        <f t="shared" si="54"/>
        <v>-4.7905687061958246E-2</v>
      </c>
      <c r="H217" s="16">
        <f t="shared" si="48"/>
        <v>0.1779044863489446</v>
      </c>
      <c r="I217" s="15">
        <f t="shared" si="55"/>
        <v>-0.19589869402048052</v>
      </c>
      <c r="J217" s="25">
        <f t="shared" si="56"/>
        <v>-20.235763629842417</v>
      </c>
      <c r="L217" s="17">
        <v>42</v>
      </c>
      <c r="M217">
        <v>8.8979999999999997</v>
      </c>
      <c r="N217" s="11">
        <f t="shared" si="49"/>
        <v>10.8421</v>
      </c>
      <c r="O217" s="12">
        <f t="shared" si="50"/>
        <v>1.430644433947287</v>
      </c>
      <c r="P217" s="13">
        <f t="shared" si="51"/>
        <v>83</v>
      </c>
      <c r="Q217" s="14">
        <f t="shared" si="57"/>
        <v>0.923733927062241</v>
      </c>
      <c r="R217" s="15">
        <f t="shared" si="58"/>
        <v>-7.9331206533086784E-2</v>
      </c>
      <c r="S217" s="16">
        <f t="shared" si="52"/>
        <v>0.13580104331667806</v>
      </c>
      <c r="T217" s="15">
        <f t="shared" si="59"/>
        <v>-0.14595226274802545</v>
      </c>
      <c r="U217" s="25">
        <f t="shared" si="60"/>
        <v>-18.698527950332316</v>
      </c>
    </row>
    <row r="218" spans="1:21" ht="19.5">
      <c r="A218" s="17">
        <v>43</v>
      </c>
      <c r="B218">
        <v>9.3637999999999995</v>
      </c>
      <c r="C218" s="11">
        <f t="shared" si="45"/>
        <v>11.465400000000001</v>
      </c>
      <c r="D218" s="12">
        <f t="shared" si="46"/>
        <v>1.9890641167811409</v>
      </c>
      <c r="E218" s="13">
        <f t="shared" si="47"/>
        <v>85</v>
      </c>
      <c r="F218" s="14">
        <f t="shared" si="53"/>
        <v>0.97665293680591325</v>
      </c>
      <c r="G218" s="15">
        <f t="shared" si="54"/>
        <v>-2.3623923615851167E-2</v>
      </c>
      <c r="H218" s="16">
        <f t="shared" si="48"/>
        <v>7.4440675389901956E-2</v>
      </c>
      <c r="I218" s="15">
        <f t="shared" si="55"/>
        <v>-7.7357048957970478E-2</v>
      </c>
      <c r="J218" s="25">
        <f t="shared" si="56"/>
        <v>-8.5833826687748402</v>
      </c>
      <c r="L218" s="17">
        <v>43</v>
      </c>
      <c r="M218">
        <v>8.7485999999999997</v>
      </c>
      <c r="N218" s="11">
        <f t="shared" si="49"/>
        <v>11.1492</v>
      </c>
      <c r="O218" s="12">
        <f t="shared" si="50"/>
        <v>1.7156144283250057</v>
      </c>
      <c r="P218" s="13">
        <f t="shared" si="51"/>
        <v>85</v>
      </c>
      <c r="Q218" s="14">
        <f t="shared" si="57"/>
        <v>0.95688368202188612</v>
      </c>
      <c r="R218" s="15">
        <f t="shared" si="58"/>
        <v>-4.4073439303044214E-2</v>
      </c>
      <c r="S218" s="16">
        <f t="shared" si="52"/>
        <v>6.5168115197133919E-2</v>
      </c>
      <c r="T218" s="15">
        <f t="shared" si="59"/>
        <v>-6.7388568209706304E-2</v>
      </c>
      <c r="U218" s="25">
        <f t="shared" si="60"/>
        <v>-9.4742706385837927</v>
      </c>
    </row>
    <row r="219" spans="1:21" ht="19.5">
      <c r="A219" s="17">
        <v>44</v>
      </c>
      <c r="B219">
        <v>11.6088</v>
      </c>
      <c r="C219" s="11">
        <f t="shared" si="45"/>
        <v>11.483000000000001</v>
      </c>
      <c r="D219" s="12">
        <f t="shared" si="46"/>
        <v>2.0101271610333113</v>
      </c>
      <c r="E219" s="13">
        <f t="shared" si="47"/>
        <v>87</v>
      </c>
      <c r="F219" s="14">
        <f t="shared" si="53"/>
        <v>0.97779113397432382</v>
      </c>
      <c r="G219" s="15">
        <f t="shared" si="54"/>
        <v>-2.2459196198884535E-2</v>
      </c>
      <c r="H219" s="16">
        <f t="shared" si="48"/>
        <v>3.3854607282232489E-2</v>
      </c>
      <c r="I219" s="15">
        <f t="shared" si="55"/>
        <v>-3.4440946035320934E-2</v>
      </c>
      <c r="J219" s="25">
        <f t="shared" si="56"/>
        <v>-4.9503123743758755</v>
      </c>
      <c r="L219" s="17">
        <v>44</v>
      </c>
      <c r="M219">
        <v>8.6211000000000002</v>
      </c>
      <c r="N219" s="11">
        <f t="shared" si="49"/>
        <v>11.633599999999999</v>
      </c>
      <c r="O219" s="12">
        <f t="shared" si="50"/>
        <v>2.1651079655329726</v>
      </c>
      <c r="P219" s="13">
        <f t="shared" si="51"/>
        <v>87</v>
      </c>
      <c r="Q219" s="14">
        <f t="shared" si="57"/>
        <v>0.98481029094510364</v>
      </c>
      <c r="R219" s="15">
        <f t="shared" si="58"/>
        <v>-1.5306254384705089E-2</v>
      </c>
      <c r="S219" s="16">
        <f t="shared" si="52"/>
        <v>4.5406259898604667E-2</v>
      </c>
      <c r="T219" s="15">
        <f t="shared" si="59"/>
        <v>-4.6469432046135739E-2</v>
      </c>
      <c r="U219" s="25">
        <f t="shared" si="60"/>
        <v>-5.374484719483152</v>
      </c>
    </row>
    <row r="220" spans="1:21" ht="19.5">
      <c r="A220" s="17">
        <v>45</v>
      </c>
      <c r="B220">
        <v>11.465400000000001</v>
      </c>
      <c r="C220" s="11">
        <f t="shared" si="45"/>
        <v>11.6088</v>
      </c>
      <c r="D220" s="12">
        <f t="shared" si="46"/>
        <v>2.1606800568812146</v>
      </c>
      <c r="E220" s="13">
        <f t="shared" si="47"/>
        <v>89</v>
      </c>
      <c r="F220" s="14">
        <f t="shared" si="53"/>
        <v>0.98463996875425563</v>
      </c>
      <c r="G220" s="15">
        <f t="shared" si="54"/>
        <v>-1.5479218581626342E-2</v>
      </c>
      <c r="H220" s="16">
        <f t="shared" si="48"/>
        <v>5.5147269367156705E-3</v>
      </c>
      <c r="I220" s="15">
        <f t="shared" si="55"/>
        <v>-5.5299891805764816E-3</v>
      </c>
      <c r="J220" s="25">
        <f t="shared" si="56"/>
        <v>-1.8698194908360513</v>
      </c>
      <c r="L220" s="17">
        <v>45</v>
      </c>
      <c r="M220">
        <v>8.5663999999999998</v>
      </c>
      <c r="N220" s="11">
        <f t="shared" si="49"/>
        <v>12.935700000000001</v>
      </c>
      <c r="O220" s="12">
        <f t="shared" si="50"/>
        <v>3.3733770299394448</v>
      </c>
      <c r="P220" s="13">
        <f t="shared" si="51"/>
        <v>89</v>
      </c>
      <c r="Q220" s="14">
        <f t="shared" si="57"/>
        <v>0.9996287389788282</v>
      </c>
      <c r="R220" s="15">
        <f t="shared" si="58"/>
        <v>-3.7132995560702612E-4</v>
      </c>
      <c r="S220" s="16">
        <f t="shared" si="52"/>
        <v>2.1596207854371954E-2</v>
      </c>
      <c r="T220" s="15">
        <f t="shared" si="59"/>
        <v>-2.183281875238878E-2</v>
      </c>
      <c r="U220" s="25">
        <f t="shared" si="60"/>
        <v>-1.9761692350116269</v>
      </c>
    </row>
    <row r="221" spans="1:21" ht="26.25">
      <c r="A221" s="18" t="s">
        <v>174</v>
      </c>
      <c r="B221" s="19">
        <f>AVERAGE(B176:B220)</f>
        <v>9.8033644444444441</v>
      </c>
      <c r="C221" s="20"/>
      <c r="D221" s="21"/>
      <c r="E221" s="21"/>
      <c r="F221" s="20"/>
      <c r="G221" s="20"/>
      <c r="H221" s="20"/>
      <c r="I221" s="26" t="s">
        <v>175</v>
      </c>
      <c r="J221" s="27">
        <f>-SUM(J176:J220)/45-45</f>
        <v>0.61977144801570461</v>
      </c>
      <c r="L221" s="18" t="s">
        <v>174</v>
      </c>
      <c r="M221" s="19">
        <f>AVERAGE(M176:M220)</f>
        <v>9.3003555555555568</v>
      </c>
      <c r="N221" s="20"/>
      <c r="O221" s="21"/>
      <c r="P221" s="21"/>
      <c r="Q221" s="20"/>
      <c r="R221" s="20"/>
      <c r="S221" s="20"/>
      <c r="T221" s="26" t="s">
        <v>175</v>
      </c>
      <c r="U221" s="27">
        <f>-SUM(U176:U220)/45-45</f>
        <v>0.69375413155813703</v>
      </c>
    </row>
    <row r="222" spans="1:21" ht="24.75">
      <c r="A222" s="18" t="s">
        <v>176</v>
      </c>
      <c r="B222" s="22">
        <f>STDEV(B176:B220)</f>
        <v>0.83558671715680666</v>
      </c>
      <c r="C222" s="23"/>
      <c r="D222" s="21"/>
      <c r="E222" s="21"/>
      <c r="F222" s="20"/>
      <c r="G222" s="20"/>
      <c r="H222" s="20"/>
      <c r="I222" s="20"/>
      <c r="J222" s="20"/>
      <c r="L222" s="18" t="s">
        <v>176</v>
      </c>
      <c r="M222" s="22">
        <f>STDEV(M176:M220)</f>
        <v>1.0776573185208715</v>
      </c>
      <c r="N222" s="23"/>
      <c r="O222" s="21"/>
      <c r="P222" s="21"/>
      <c r="Q222" s="20"/>
      <c r="R222" s="20"/>
      <c r="S222" s="20"/>
      <c r="T222" s="20"/>
      <c r="U222" s="20"/>
    </row>
    <row r="226" spans="1:21" ht="117.6" customHeight="1">
      <c r="A226" s="105" t="s">
        <v>163</v>
      </c>
      <c r="B226" s="105"/>
      <c r="C226" s="106" t="s">
        <v>102</v>
      </c>
      <c r="D226" s="106"/>
      <c r="E226" s="107"/>
      <c r="F226" s="107"/>
      <c r="G226" s="1"/>
      <c r="H226" s="1"/>
      <c r="I226" s="1"/>
      <c r="J226" s="1"/>
      <c r="L226" s="105" t="s">
        <v>163</v>
      </c>
      <c r="M226" s="105"/>
      <c r="N226" s="106" t="s">
        <v>101</v>
      </c>
      <c r="O226" s="106"/>
      <c r="P226" s="107"/>
      <c r="Q226" s="107"/>
      <c r="R226" s="1"/>
      <c r="S226" s="1"/>
      <c r="T226" s="1"/>
      <c r="U226" s="1"/>
    </row>
    <row r="227" spans="1:21" ht="35.25">
      <c r="A227" s="3" t="s">
        <v>164</v>
      </c>
      <c r="B227" s="4" t="s">
        <v>165</v>
      </c>
      <c r="C227" s="4" t="s">
        <v>166</v>
      </c>
      <c r="D227" s="5" t="s">
        <v>167</v>
      </c>
      <c r="E227" s="6" t="s">
        <v>168</v>
      </c>
      <c r="F227" s="7" t="s">
        <v>169</v>
      </c>
      <c r="G227" s="6" t="s">
        <v>170</v>
      </c>
      <c r="H227" s="8" t="s">
        <v>171</v>
      </c>
      <c r="I227" s="6" t="s">
        <v>172</v>
      </c>
      <c r="J227" s="24" t="s">
        <v>173</v>
      </c>
      <c r="L227" s="3" t="s">
        <v>164</v>
      </c>
      <c r="M227" s="4" t="s">
        <v>165</v>
      </c>
      <c r="N227" s="4" t="s">
        <v>166</v>
      </c>
      <c r="O227" s="5" t="s">
        <v>167</v>
      </c>
      <c r="P227" s="6" t="s">
        <v>168</v>
      </c>
      <c r="Q227" s="7" t="s">
        <v>169</v>
      </c>
      <c r="R227" s="6" t="s">
        <v>170</v>
      </c>
      <c r="S227" s="8" t="s">
        <v>171</v>
      </c>
      <c r="T227" s="6" t="s">
        <v>172</v>
      </c>
      <c r="U227" s="24" t="s">
        <v>173</v>
      </c>
    </row>
    <row r="228" spans="1:21" ht="19.5">
      <c r="A228" s="9">
        <v>1</v>
      </c>
      <c r="B228" s="10">
        <v>9.6388999999999996</v>
      </c>
      <c r="C228" s="11">
        <f t="shared" ref="C228:C272" si="61">SMALL(B$228:B$272,A228)</f>
        <v>8.43</v>
      </c>
      <c r="D228" s="12">
        <f t="shared" ref="D228:D272" si="62">(C228-$B$273)/$B$274</f>
        <v>-2.0097186090464683</v>
      </c>
      <c r="E228" s="13">
        <f t="shared" ref="E228:E272" si="63">(2*A228-1)</f>
        <v>1</v>
      </c>
      <c r="F228" s="14">
        <f>NORMSDIST(D228)</f>
        <v>2.2230489633118383E-2</v>
      </c>
      <c r="G228" s="15">
        <f>LN(F228)</f>
        <v>-3.8062905254672921</v>
      </c>
      <c r="H228" s="16">
        <f t="shared" ref="H228:H272" si="64">LARGE(F$228:F$272,A228)</f>
        <v>0.99955689543758752</v>
      </c>
      <c r="I228" s="15">
        <f>LN(1-H228)</f>
        <v>-7.7217047832366257</v>
      </c>
      <c r="J228" s="25">
        <f>E228*(G228+I228)</f>
        <v>-11.527995308703918</v>
      </c>
      <c r="L228" s="9">
        <v>1</v>
      </c>
      <c r="M228" s="10">
        <v>10.226599999999999</v>
      </c>
      <c r="N228" s="11">
        <f t="shared" ref="N228:N272" si="65">SMALL(M$228:M$272,L228)</f>
        <v>7.4866999999999999</v>
      </c>
      <c r="O228" s="12">
        <f t="shared" ref="O228:O272" si="66">(N228-$M$273)/$M$274</f>
        <v>-3.1877727199869641</v>
      </c>
      <c r="P228" s="13">
        <f t="shared" ref="P228:P272" si="67">(2*L228-1)</f>
        <v>1</v>
      </c>
      <c r="Q228" s="14">
        <f>NORMSDIST(O228)</f>
        <v>7.1686591354820335E-4</v>
      </c>
      <c r="R228" s="15">
        <f>LN(Q228)</f>
        <v>-7.2406217452462993</v>
      </c>
      <c r="S228" s="16">
        <f t="shared" ref="S228:S272" si="68">LARGE(Q$228:Q$272,L228)</f>
        <v>0.98680480893492994</v>
      </c>
      <c r="T228" s="15">
        <f>LN(1-S228)</f>
        <v>-4.3279028290202755</v>
      </c>
      <c r="U228" s="25">
        <f>P228*(R228+T228)</f>
        <v>-11.568524574266576</v>
      </c>
    </row>
    <row r="229" spans="1:21" ht="19.5">
      <c r="A229" s="17">
        <v>2</v>
      </c>
      <c r="B229" s="10">
        <v>9.8282000000000007</v>
      </c>
      <c r="C229" s="11">
        <f t="shared" si="61"/>
        <v>8.6608999999999998</v>
      </c>
      <c r="D229" s="12">
        <f t="shared" si="62"/>
        <v>-1.5062277518599316</v>
      </c>
      <c r="E229" s="13">
        <f t="shared" si="63"/>
        <v>3</v>
      </c>
      <c r="F229" s="14">
        <f t="shared" ref="F229:F272" si="69">NORMSDIST(D229)</f>
        <v>6.6004358789561679E-2</v>
      </c>
      <c r="G229" s="15">
        <f t="shared" ref="G229:G272" si="70">LN(F229)</f>
        <v>-2.7180344968703198</v>
      </c>
      <c r="H229" s="16">
        <f t="shared" si="64"/>
        <v>0.9652197676853318</v>
      </c>
      <c r="I229" s="15">
        <f t="shared" ref="I229:I272" si="71">LN(1-H229)</f>
        <v>-3.3587060905306312</v>
      </c>
      <c r="J229" s="25">
        <f t="shared" ref="J229:J272" si="72">E229*(G229+I229)</f>
        <v>-18.230221762202852</v>
      </c>
      <c r="L229" s="17">
        <v>2</v>
      </c>
      <c r="M229" s="10">
        <v>9.7507999999999999</v>
      </c>
      <c r="N229" s="11">
        <f t="shared" si="65"/>
        <v>7.6509999999999998</v>
      </c>
      <c r="O229" s="12">
        <f t="shared" si="66"/>
        <v>-2.9210562877957646</v>
      </c>
      <c r="P229" s="13">
        <f t="shared" si="67"/>
        <v>3</v>
      </c>
      <c r="Q229" s="14">
        <f t="shared" ref="Q229:Q272" si="73">NORMSDIST(O229)</f>
        <v>1.7442339738038858E-3</v>
      </c>
      <c r="R229" s="15">
        <f t="shared" ref="R229:R272" si="74">LN(Q229)</f>
        <v>-6.3514398032026831</v>
      </c>
      <c r="S229" s="16">
        <f t="shared" si="68"/>
        <v>0.91180050827664416</v>
      </c>
      <c r="T229" s="15">
        <f t="shared" ref="T229:T272" si="75">LN(1-S229)</f>
        <v>-2.4281540787597398</v>
      </c>
      <c r="U229" s="25">
        <f t="shared" ref="U229:U272" si="76">P229*(R229+T229)</f>
        <v>-26.33878164588727</v>
      </c>
    </row>
    <row r="230" spans="1:21" ht="19.5">
      <c r="A230" s="17">
        <v>3</v>
      </c>
      <c r="B230" s="10">
        <v>10.0886</v>
      </c>
      <c r="C230" s="11">
        <f t="shared" si="61"/>
        <v>8.7829999999999995</v>
      </c>
      <c r="D230" s="12">
        <f t="shared" si="62"/>
        <v>-1.2399816121350467</v>
      </c>
      <c r="E230" s="13">
        <f t="shared" si="63"/>
        <v>5</v>
      </c>
      <c r="F230" s="14">
        <f t="shared" si="69"/>
        <v>0.10749109771510269</v>
      </c>
      <c r="G230" s="15">
        <f t="shared" si="70"/>
        <v>-2.2303472467960517</v>
      </c>
      <c r="H230" s="16">
        <f t="shared" si="64"/>
        <v>0.94596787975855068</v>
      </c>
      <c r="I230" s="15">
        <f t="shared" si="71"/>
        <v>-2.9181765899666359</v>
      </c>
      <c r="J230" s="25">
        <f t="shared" si="72"/>
        <v>-25.742619183813439</v>
      </c>
      <c r="L230" s="17">
        <v>3</v>
      </c>
      <c r="M230" s="10">
        <v>9.9158000000000008</v>
      </c>
      <c r="N230" s="11">
        <f t="shared" si="65"/>
        <v>8.7058999999999997</v>
      </c>
      <c r="O230" s="12">
        <f t="shared" si="66"/>
        <v>-1.2085841982127083</v>
      </c>
      <c r="P230" s="13">
        <f t="shared" si="67"/>
        <v>5</v>
      </c>
      <c r="Q230" s="14">
        <f t="shared" si="73"/>
        <v>0.11341131510849901</v>
      </c>
      <c r="R230" s="15">
        <f t="shared" si="74"/>
        <v>-2.1767341121680004</v>
      </c>
      <c r="S230" s="16">
        <f t="shared" si="68"/>
        <v>0.90906889215871356</v>
      </c>
      <c r="T230" s="15">
        <f t="shared" si="75"/>
        <v>-2.3976531158665764</v>
      </c>
      <c r="U230" s="25">
        <f t="shared" si="76"/>
        <v>-22.871936140172885</v>
      </c>
    </row>
    <row r="231" spans="1:21" ht="19.5">
      <c r="A231" s="17">
        <v>4</v>
      </c>
      <c r="B231" s="10">
        <v>10.876200000000001</v>
      </c>
      <c r="C231" s="11">
        <f t="shared" si="61"/>
        <v>8.8239999999999998</v>
      </c>
      <c r="D231" s="12">
        <f t="shared" si="62"/>
        <v>-1.150578731473946</v>
      </c>
      <c r="E231" s="13">
        <f t="shared" si="63"/>
        <v>7</v>
      </c>
      <c r="F231" s="14">
        <f t="shared" si="69"/>
        <v>0.12495279349486649</v>
      </c>
      <c r="G231" s="15">
        <f t="shared" si="70"/>
        <v>-2.079819265049395</v>
      </c>
      <c r="H231" s="16">
        <f t="shared" si="64"/>
        <v>0.89486664029460583</v>
      </c>
      <c r="I231" s="15">
        <f t="shared" si="71"/>
        <v>-2.2525256422773881</v>
      </c>
      <c r="J231" s="25">
        <f t="shared" si="72"/>
        <v>-30.326414351287482</v>
      </c>
      <c r="L231" s="17">
        <v>4</v>
      </c>
      <c r="M231" s="10">
        <v>10.283200000000001</v>
      </c>
      <c r="N231" s="11">
        <f t="shared" si="65"/>
        <v>8.7498000000000005</v>
      </c>
      <c r="O231" s="12">
        <f t="shared" si="66"/>
        <v>-1.1373191259473776</v>
      </c>
      <c r="P231" s="13">
        <f t="shared" si="67"/>
        <v>7</v>
      </c>
      <c r="Q231" s="14">
        <f t="shared" si="73"/>
        <v>0.12770245107342112</v>
      </c>
      <c r="R231" s="15">
        <f t="shared" si="74"/>
        <v>-2.0580523221308127</v>
      </c>
      <c r="S231" s="16">
        <f t="shared" si="68"/>
        <v>0.90196611919049063</v>
      </c>
      <c r="T231" s="15">
        <f t="shared" si="75"/>
        <v>-2.32244213751382</v>
      </c>
      <c r="U231" s="25">
        <f t="shared" si="76"/>
        <v>-30.663461217512427</v>
      </c>
    </row>
    <row r="232" spans="1:21" ht="19.5">
      <c r="A232" s="17">
        <v>5</v>
      </c>
      <c r="B232" s="10">
        <v>10.1839</v>
      </c>
      <c r="C232" s="11">
        <f t="shared" si="61"/>
        <v>8.8838000000000008</v>
      </c>
      <c r="D232" s="12">
        <f t="shared" si="62"/>
        <v>-1.0201813591926321</v>
      </c>
      <c r="E232" s="13">
        <f t="shared" si="63"/>
        <v>9</v>
      </c>
      <c r="F232" s="14">
        <f t="shared" si="69"/>
        <v>0.15382122829112732</v>
      </c>
      <c r="G232" s="15">
        <f t="shared" si="70"/>
        <v>-1.8719642061352912</v>
      </c>
      <c r="H232" s="16">
        <f t="shared" si="64"/>
        <v>0.87806982078549145</v>
      </c>
      <c r="I232" s="15">
        <f t="shared" si="71"/>
        <v>-2.104306699596326</v>
      </c>
      <c r="J232" s="25">
        <f t="shared" si="72"/>
        <v>-35.786438151584555</v>
      </c>
      <c r="L232" s="17">
        <v>5</v>
      </c>
      <c r="M232" s="10">
        <v>9.9548000000000005</v>
      </c>
      <c r="N232" s="11">
        <f t="shared" si="65"/>
        <v>8.9061000000000003</v>
      </c>
      <c r="O232" s="12">
        <f t="shared" si="66"/>
        <v>-0.88358949508015661</v>
      </c>
      <c r="P232" s="13">
        <f t="shared" si="67"/>
        <v>9</v>
      </c>
      <c r="Q232" s="14">
        <f t="shared" si="73"/>
        <v>0.18845892592352589</v>
      </c>
      <c r="R232" s="15">
        <f t="shared" si="74"/>
        <v>-1.6688751954475831</v>
      </c>
      <c r="S232" s="16">
        <f t="shared" si="68"/>
        <v>0.89617332685639339</v>
      </c>
      <c r="T232" s="15">
        <f t="shared" si="75"/>
        <v>-2.2650323745592242</v>
      </c>
      <c r="U232" s="25">
        <f t="shared" si="76"/>
        <v>-35.40516813006127</v>
      </c>
    </row>
    <row r="233" spans="1:21" ht="19.5">
      <c r="A233" s="17">
        <v>6</v>
      </c>
      <c r="B233" s="10">
        <v>9.4198000000000004</v>
      </c>
      <c r="C233" s="11">
        <f t="shared" si="61"/>
        <v>8.8917999999999999</v>
      </c>
      <c r="D233" s="12">
        <f t="shared" si="62"/>
        <v>-1.002736894673395</v>
      </c>
      <c r="E233" s="13">
        <f t="shared" si="63"/>
        <v>11</v>
      </c>
      <c r="F233" s="14">
        <f t="shared" si="69"/>
        <v>0.1579939117953138</v>
      </c>
      <c r="G233" s="15">
        <f t="shared" si="70"/>
        <v>-1.8451987796386349</v>
      </c>
      <c r="H233" s="16">
        <f t="shared" si="64"/>
        <v>0.85062964486469261</v>
      </c>
      <c r="I233" s="15">
        <f t="shared" si="71"/>
        <v>-1.9013264521083177</v>
      </c>
      <c r="J233" s="25">
        <f t="shared" si="72"/>
        <v>-41.211777549216478</v>
      </c>
      <c r="L233" s="17">
        <v>6</v>
      </c>
      <c r="M233" s="10">
        <v>9.7108000000000008</v>
      </c>
      <c r="N233" s="11">
        <f t="shared" si="65"/>
        <v>9.0157000000000007</v>
      </c>
      <c r="O233" s="12">
        <f t="shared" si="66"/>
        <v>-0.70567031694165672</v>
      </c>
      <c r="P233" s="13">
        <f t="shared" si="67"/>
        <v>11</v>
      </c>
      <c r="Q233" s="14">
        <f t="shared" si="73"/>
        <v>0.24019659217986822</v>
      </c>
      <c r="R233" s="15">
        <f t="shared" si="74"/>
        <v>-1.426297556864589</v>
      </c>
      <c r="S233" s="16">
        <f t="shared" si="68"/>
        <v>0.85328623310611962</v>
      </c>
      <c r="T233" s="15">
        <f t="shared" si="75"/>
        <v>-1.9192717543788618</v>
      </c>
      <c r="U233" s="25">
        <f t="shared" si="76"/>
        <v>-36.801262423677962</v>
      </c>
    </row>
    <row r="234" spans="1:21" ht="19.5">
      <c r="A234" s="17">
        <v>7</v>
      </c>
      <c r="B234" s="10">
        <v>9.6422000000000008</v>
      </c>
      <c r="C234" s="11">
        <f t="shared" si="61"/>
        <v>8.9360999999999997</v>
      </c>
      <c r="D234" s="12">
        <f t="shared" si="62"/>
        <v>-0.90613817239810934</v>
      </c>
      <c r="E234" s="13">
        <f t="shared" si="63"/>
        <v>13</v>
      </c>
      <c r="F234" s="14">
        <f t="shared" si="69"/>
        <v>0.18243136152945588</v>
      </c>
      <c r="G234" s="15">
        <f t="shared" si="70"/>
        <v>-1.7013812779118498</v>
      </c>
      <c r="H234" s="16">
        <f t="shared" si="64"/>
        <v>0.84352370737820759</v>
      </c>
      <c r="I234" s="15">
        <f t="shared" si="71"/>
        <v>-1.8548507653216941</v>
      </c>
      <c r="J234" s="25">
        <f t="shared" si="72"/>
        <v>-46.231016562036068</v>
      </c>
      <c r="L234" s="17">
        <v>7</v>
      </c>
      <c r="M234" s="10">
        <v>9.7528000000000006</v>
      </c>
      <c r="N234" s="11">
        <f t="shared" si="65"/>
        <v>9.0189000000000004</v>
      </c>
      <c r="O234" s="12">
        <f t="shared" si="66"/>
        <v>-0.70047559641206603</v>
      </c>
      <c r="P234" s="13">
        <f t="shared" si="67"/>
        <v>13</v>
      </c>
      <c r="Q234" s="14">
        <f t="shared" si="73"/>
        <v>0.24181517009582809</v>
      </c>
      <c r="R234" s="15">
        <f t="shared" si="74"/>
        <v>-1.4195816045732572</v>
      </c>
      <c r="S234" s="16">
        <f t="shared" si="68"/>
        <v>0.84012002864035473</v>
      </c>
      <c r="T234" s="15">
        <f t="shared" si="75"/>
        <v>-1.8333319242755999</v>
      </c>
      <c r="U234" s="25">
        <f t="shared" si="76"/>
        <v>-42.287875875035141</v>
      </c>
    </row>
    <row r="235" spans="1:21" ht="19.5">
      <c r="A235" s="17">
        <v>8</v>
      </c>
      <c r="B235" s="10">
        <v>9.4581999999999997</v>
      </c>
      <c r="C235" s="11">
        <f t="shared" si="61"/>
        <v>8.9766999999999992</v>
      </c>
      <c r="D235" s="12">
        <f t="shared" si="62"/>
        <v>-0.81760751496297235</v>
      </c>
      <c r="E235" s="13">
        <f t="shared" si="63"/>
        <v>15</v>
      </c>
      <c r="F235" s="14">
        <f t="shared" si="69"/>
        <v>0.20679066752756997</v>
      </c>
      <c r="G235" s="15">
        <f t="shared" si="70"/>
        <v>-1.5760482653759786</v>
      </c>
      <c r="H235" s="16">
        <f t="shared" si="64"/>
        <v>0.83882470206375503</v>
      </c>
      <c r="I235" s="15">
        <f t="shared" si="71"/>
        <v>-1.8252626992607466</v>
      </c>
      <c r="J235" s="25">
        <f t="shared" si="72"/>
        <v>-51.019664469550875</v>
      </c>
      <c r="L235" s="17">
        <v>8</v>
      </c>
      <c r="M235" s="10">
        <v>9.5052000000000003</v>
      </c>
      <c r="N235" s="11">
        <f t="shared" si="65"/>
        <v>9.0266000000000002</v>
      </c>
      <c r="O235" s="12">
        <f t="shared" si="66"/>
        <v>-0.6879758001377374</v>
      </c>
      <c r="P235" s="13">
        <f t="shared" si="67"/>
        <v>15</v>
      </c>
      <c r="Q235" s="14">
        <f t="shared" si="73"/>
        <v>0.24573401044297732</v>
      </c>
      <c r="R235" s="15">
        <f t="shared" si="74"/>
        <v>-1.4035055863931931</v>
      </c>
      <c r="S235" s="16">
        <f t="shared" si="68"/>
        <v>0.82918728526413787</v>
      </c>
      <c r="T235" s="15">
        <f t="shared" si="75"/>
        <v>-1.7671875581509178</v>
      </c>
      <c r="U235" s="25">
        <f t="shared" si="76"/>
        <v>-47.560397168161664</v>
      </c>
    </row>
    <row r="236" spans="1:21" ht="19.5">
      <c r="A236" s="17">
        <v>9</v>
      </c>
      <c r="B236" s="10">
        <v>9.9261999999999997</v>
      </c>
      <c r="C236" s="11">
        <f t="shared" si="61"/>
        <v>9.0100999999999996</v>
      </c>
      <c r="D236" s="12">
        <f t="shared" si="62"/>
        <v>-0.74477687559514871</v>
      </c>
      <c r="E236" s="13">
        <f t="shared" si="63"/>
        <v>17</v>
      </c>
      <c r="F236" s="14">
        <f t="shared" si="69"/>
        <v>0.22820330825414425</v>
      </c>
      <c r="G236" s="15">
        <f t="shared" si="70"/>
        <v>-1.4775183444894626</v>
      </c>
      <c r="H236" s="16">
        <f t="shared" si="64"/>
        <v>0.83495658385135729</v>
      </c>
      <c r="I236" s="15">
        <f t="shared" si="71"/>
        <v>-1.8015467115201107</v>
      </c>
      <c r="J236" s="25">
        <f t="shared" si="72"/>
        <v>-55.744105952162741</v>
      </c>
      <c r="L236" s="17">
        <v>9</v>
      </c>
      <c r="M236" s="10">
        <v>9.4649999999999999</v>
      </c>
      <c r="N236" s="11">
        <f t="shared" si="65"/>
        <v>9.0624000000000002</v>
      </c>
      <c r="O236" s="12">
        <f t="shared" si="66"/>
        <v>-0.62985986421293549</v>
      </c>
      <c r="P236" s="13">
        <f t="shared" si="67"/>
        <v>17</v>
      </c>
      <c r="Q236" s="14">
        <f t="shared" si="73"/>
        <v>0.26439313717643476</v>
      </c>
      <c r="R236" s="15">
        <f t="shared" si="74"/>
        <v>-1.3303181275576816</v>
      </c>
      <c r="S236" s="16">
        <f t="shared" si="68"/>
        <v>0.79355481982514642</v>
      </c>
      <c r="T236" s="15">
        <f t="shared" si="75"/>
        <v>-1.5777203731330101</v>
      </c>
      <c r="U236" s="25">
        <f t="shared" si="76"/>
        <v>-49.436654511741764</v>
      </c>
    </row>
    <row r="237" spans="1:21" ht="19.5">
      <c r="A237" s="17">
        <v>10</v>
      </c>
      <c r="B237" s="10">
        <v>9.5462000000000007</v>
      </c>
      <c r="C237" s="11">
        <f t="shared" si="61"/>
        <v>9.0119000000000007</v>
      </c>
      <c r="D237" s="12">
        <f t="shared" si="62"/>
        <v>-0.7408518710783174</v>
      </c>
      <c r="E237" s="13">
        <f t="shared" si="63"/>
        <v>19</v>
      </c>
      <c r="F237" s="14">
        <f t="shared" si="69"/>
        <v>0.2293916300836111</v>
      </c>
      <c r="G237" s="15">
        <f t="shared" si="70"/>
        <v>-1.4723245610745106</v>
      </c>
      <c r="H237" s="16">
        <f t="shared" si="64"/>
        <v>0.73681399536388703</v>
      </c>
      <c r="I237" s="15">
        <f t="shared" si="71"/>
        <v>-1.3348942548197062</v>
      </c>
      <c r="J237" s="25">
        <f t="shared" si="72"/>
        <v>-53.33715750199012</v>
      </c>
      <c r="L237" s="17">
        <v>10</v>
      </c>
      <c r="M237" s="10">
        <v>10.2468</v>
      </c>
      <c r="N237" s="11">
        <f t="shared" si="65"/>
        <v>9.0721000000000007</v>
      </c>
      <c r="O237" s="12">
        <f t="shared" si="66"/>
        <v>-0.61411336760761137</v>
      </c>
      <c r="P237" s="13">
        <f t="shared" si="67"/>
        <v>19</v>
      </c>
      <c r="Q237" s="14">
        <f t="shared" si="73"/>
        <v>0.26957020769793671</v>
      </c>
      <c r="R237" s="15">
        <f t="shared" si="74"/>
        <v>-1.310926411621627</v>
      </c>
      <c r="S237" s="16">
        <f t="shared" si="68"/>
        <v>0.77502763317589496</v>
      </c>
      <c r="T237" s="15">
        <f t="shared" si="75"/>
        <v>-1.4917776984350766</v>
      </c>
      <c r="U237" s="25">
        <f t="shared" si="76"/>
        <v>-53.25137809107737</v>
      </c>
    </row>
    <row r="238" spans="1:21" ht="19.5">
      <c r="A238" s="17">
        <v>11</v>
      </c>
      <c r="B238" s="10">
        <v>9.1394000000000002</v>
      </c>
      <c r="C238" s="11">
        <f t="shared" si="61"/>
        <v>9.0227000000000004</v>
      </c>
      <c r="D238" s="12">
        <f t="shared" si="62"/>
        <v>-0.71730184397734542</v>
      </c>
      <c r="E238" s="13">
        <f t="shared" si="63"/>
        <v>21</v>
      </c>
      <c r="F238" s="14">
        <f t="shared" si="69"/>
        <v>0.23659393484685304</v>
      </c>
      <c r="G238" s="15">
        <f t="shared" si="70"/>
        <v>-1.4414099623951087</v>
      </c>
      <c r="H238" s="16">
        <f t="shared" si="64"/>
        <v>0.73581660701214857</v>
      </c>
      <c r="I238" s="15">
        <f t="shared" si="71"/>
        <v>-1.3311117465990976</v>
      </c>
      <c r="J238" s="25">
        <f t="shared" si="72"/>
        <v>-58.222955888878332</v>
      </c>
      <c r="L238" s="17">
        <v>11</v>
      </c>
      <c r="M238" s="10">
        <v>10.0633</v>
      </c>
      <c r="N238" s="11">
        <f t="shared" si="65"/>
        <v>9.1046999999999993</v>
      </c>
      <c r="O238" s="12">
        <f t="shared" si="66"/>
        <v>-0.56119215221240304</v>
      </c>
      <c r="P238" s="13">
        <f t="shared" si="67"/>
        <v>21</v>
      </c>
      <c r="Q238" s="14">
        <f t="shared" si="73"/>
        <v>0.28733327614060777</v>
      </c>
      <c r="R238" s="15">
        <f t="shared" si="74"/>
        <v>-1.2471124960331821</v>
      </c>
      <c r="S238" s="16">
        <f t="shared" si="68"/>
        <v>0.77356446141320567</v>
      </c>
      <c r="T238" s="15">
        <f t="shared" si="75"/>
        <v>-1.4852949724154998</v>
      </c>
      <c r="U238" s="25">
        <f t="shared" si="76"/>
        <v>-57.380556837422318</v>
      </c>
    </row>
    <row r="239" spans="1:21" ht="19.5">
      <c r="A239" s="17">
        <v>12</v>
      </c>
      <c r="B239" s="10">
        <v>9.0935000000000006</v>
      </c>
      <c r="C239" s="11">
        <f t="shared" si="61"/>
        <v>9.0408000000000008</v>
      </c>
      <c r="D239" s="12">
        <f t="shared" si="62"/>
        <v>-0.67783374300256616</v>
      </c>
      <c r="E239" s="13">
        <f t="shared" si="63"/>
        <v>23</v>
      </c>
      <c r="F239" s="14">
        <f t="shared" si="69"/>
        <v>0.24893855689276007</v>
      </c>
      <c r="G239" s="15">
        <f t="shared" si="70"/>
        <v>-1.390549172434383</v>
      </c>
      <c r="H239" s="16">
        <f t="shared" si="64"/>
        <v>0.73445993602181747</v>
      </c>
      <c r="I239" s="15">
        <f t="shared" si="71"/>
        <v>-1.3259895495782703</v>
      </c>
      <c r="J239" s="25">
        <f t="shared" si="72"/>
        <v>-62.480390606291024</v>
      </c>
      <c r="L239" s="17">
        <v>12</v>
      </c>
      <c r="M239" s="10">
        <v>10.0976</v>
      </c>
      <c r="N239" s="11">
        <f t="shared" si="65"/>
        <v>9.1298999999999992</v>
      </c>
      <c r="O239" s="12">
        <f t="shared" si="66"/>
        <v>-0.52028372804187228</v>
      </c>
      <c r="P239" s="13">
        <f t="shared" si="67"/>
        <v>23</v>
      </c>
      <c r="Q239" s="14">
        <f t="shared" si="73"/>
        <v>0.30143291774377512</v>
      </c>
      <c r="R239" s="15">
        <f t="shared" si="74"/>
        <v>-1.1992077826161136</v>
      </c>
      <c r="S239" s="16">
        <f t="shared" si="68"/>
        <v>0.70459188208081891</v>
      </c>
      <c r="T239" s="15">
        <f t="shared" si="75"/>
        <v>-1.2193974281548696</v>
      </c>
      <c r="U239" s="25">
        <f t="shared" si="76"/>
        <v>-55.627919847732613</v>
      </c>
    </row>
    <row r="240" spans="1:21" ht="19.5">
      <c r="A240" s="17">
        <v>13</v>
      </c>
      <c r="B240">
        <v>9.3216999999999999</v>
      </c>
      <c r="C240" s="11">
        <f t="shared" si="61"/>
        <v>9.0455000000000005</v>
      </c>
      <c r="D240" s="12">
        <f t="shared" si="62"/>
        <v>-0.66758512009751381</v>
      </c>
      <c r="E240" s="13">
        <f t="shared" si="63"/>
        <v>25</v>
      </c>
      <c r="F240" s="14">
        <f t="shared" si="69"/>
        <v>0.25219922927734284</v>
      </c>
      <c r="G240" s="15">
        <f t="shared" si="70"/>
        <v>-1.377535911453835</v>
      </c>
      <c r="H240" s="16">
        <f t="shared" si="64"/>
        <v>0.68734148562697905</v>
      </c>
      <c r="I240" s="15">
        <f t="shared" si="71"/>
        <v>-1.162643692417775</v>
      </c>
      <c r="J240" s="25">
        <f t="shared" si="72"/>
        <v>-63.504490096790242</v>
      </c>
      <c r="L240" s="17">
        <v>13</v>
      </c>
      <c r="M240">
        <v>10.036199999999999</v>
      </c>
      <c r="N240" s="11">
        <f t="shared" si="65"/>
        <v>9.1521000000000008</v>
      </c>
      <c r="O240" s="12">
        <f t="shared" si="66"/>
        <v>-0.48424535436783067</v>
      </c>
      <c r="P240" s="13">
        <f t="shared" si="67"/>
        <v>25</v>
      </c>
      <c r="Q240" s="14">
        <f t="shared" si="73"/>
        <v>0.31410587629223219</v>
      </c>
      <c r="R240" s="15">
        <f t="shared" si="74"/>
        <v>-1.1580251642641359</v>
      </c>
      <c r="S240" s="16">
        <f t="shared" si="68"/>
        <v>0.68825179697092631</v>
      </c>
      <c r="T240" s="15">
        <f t="shared" si="75"/>
        <v>-1.1655594585795064</v>
      </c>
      <c r="U240" s="25">
        <f t="shared" si="76"/>
        <v>-58.089615571091059</v>
      </c>
    </row>
    <row r="241" spans="1:21" ht="19.5">
      <c r="A241" s="17">
        <v>14</v>
      </c>
      <c r="B241">
        <v>9.5556999999999999</v>
      </c>
      <c r="C241" s="11">
        <f t="shared" si="61"/>
        <v>9.0510999999999999</v>
      </c>
      <c r="D241" s="12">
        <f t="shared" si="62"/>
        <v>-0.65537399493404791</v>
      </c>
      <c r="E241" s="13">
        <f t="shared" si="63"/>
        <v>27</v>
      </c>
      <c r="F241" s="14">
        <f t="shared" si="69"/>
        <v>0.2561134951867583</v>
      </c>
      <c r="G241" s="15">
        <f t="shared" si="70"/>
        <v>-1.3621345921756953</v>
      </c>
      <c r="H241" s="16">
        <f t="shared" si="64"/>
        <v>0.68152751376896969</v>
      </c>
      <c r="I241" s="15">
        <f t="shared" si="71"/>
        <v>-1.1442191931612311</v>
      </c>
      <c r="J241" s="25">
        <f t="shared" si="72"/>
        <v>-67.671552204097011</v>
      </c>
      <c r="L241" s="17">
        <v>14</v>
      </c>
      <c r="M241">
        <v>9.4388000000000005</v>
      </c>
      <c r="N241" s="11">
        <f t="shared" si="65"/>
        <v>9.1613000000000007</v>
      </c>
      <c r="O241" s="12">
        <f t="shared" si="66"/>
        <v>-0.46931053284525615</v>
      </c>
      <c r="P241" s="13">
        <f t="shared" si="67"/>
        <v>27</v>
      </c>
      <c r="Q241" s="14">
        <f t="shared" si="73"/>
        <v>0.31942384380184874</v>
      </c>
      <c r="R241" s="15">
        <f t="shared" si="74"/>
        <v>-1.1412363941345343</v>
      </c>
      <c r="S241" s="16">
        <f t="shared" si="68"/>
        <v>0.68710266830064115</v>
      </c>
      <c r="T241" s="15">
        <f t="shared" si="75"/>
        <v>-1.1618801559903251</v>
      </c>
      <c r="U241" s="25">
        <f t="shared" si="76"/>
        <v>-62.18414685337121</v>
      </c>
    </row>
    <row r="242" spans="1:21" ht="19.5">
      <c r="A242" s="17">
        <v>15</v>
      </c>
      <c r="B242">
        <v>9.5574999999999992</v>
      </c>
      <c r="C242" s="11">
        <f t="shared" si="61"/>
        <v>9.0906000000000002</v>
      </c>
      <c r="D242" s="12">
        <f t="shared" si="62"/>
        <v>-0.56924195137030453</v>
      </c>
      <c r="E242" s="13">
        <f t="shared" si="63"/>
        <v>29</v>
      </c>
      <c r="F242" s="14">
        <f t="shared" si="69"/>
        <v>0.28459597728959929</v>
      </c>
      <c r="G242" s="15">
        <f t="shared" si="70"/>
        <v>-1.2566847280376665</v>
      </c>
      <c r="H242" s="16">
        <f t="shared" si="64"/>
        <v>0.67323389334587957</v>
      </c>
      <c r="I242" s="15">
        <f t="shared" si="71"/>
        <v>-1.1185106341835236</v>
      </c>
      <c r="J242" s="25">
        <f t="shared" si="72"/>
        <v>-68.880665504414509</v>
      </c>
      <c r="L242" s="17">
        <v>15</v>
      </c>
      <c r="M242">
        <v>9.4056999999999995</v>
      </c>
      <c r="N242" s="11">
        <f t="shared" si="65"/>
        <v>9.1857000000000006</v>
      </c>
      <c r="O242" s="12">
        <f t="shared" si="66"/>
        <v>-0.42970078880712309</v>
      </c>
      <c r="P242" s="13">
        <f t="shared" si="67"/>
        <v>29</v>
      </c>
      <c r="Q242" s="14">
        <f t="shared" si="73"/>
        <v>0.33370665477526401</v>
      </c>
      <c r="R242" s="15">
        <f t="shared" si="74"/>
        <v>-1.0974929510344915</v>
      </c>
      <c r="S242" s="16">
        <f t="shared" si="68"/>
        <v>0.68161960037167424</v>
      </c>
      <c r="T242" s="15">
        <f t="shared" si="75"/>
        <v>-1.1445083858630027</v>
      </c>
      <c r="U242" s="25">
        <f t="shared" si="76"/>
        <v>-65.018038770027331</v>
      </c>
    </row>
    <row r="243" spans="1:21" ht="19.5">
      <c r="A243" s="17">
        <v>16</v>
      </c>
      <c r="B243">
        <v>9.8861000000000008</v>
      </c>
      <c r="C243" s="11">
        <f t="shared" si="61"/>
        <v>9.0935000000000006</v>
      </c>
      <c r="D243" s="12">
        <f t="shared" si="62"/>
        <v>-0.56291833298207961</v>
      </c>
      <c r="E243" s="13">
        <f t="shared" si="63"/>
        <v>31</v>
      </c>
      <c r="F243" s="14">
        <f t="shared" si="69"/>
        <v>0.28674524792442291</v>
      </c>
      <c r="G243" s="15">
        <f t="shared" si="70"/>
        <v>-1.2491610953003072</v>
      </c>
      <c r="H243" s="16">
        <f t="shared" si="64"/>
        <v>0.67181685432762794</v>
      </c>
      <c r="I243" s="15">
        <f t="shared" si="71"/>
        <v>-1.1141834554766947</v>
      </c>
      <c r="J243" s="25">
        <f t="shared" si="72"/>
        <v>-73.26368107408706</v>
      </c>
      <c r="L243" s="17">
        <v>16</v>
      </c>
      <c r="M243">
        <v>9.9128000000000007</v>
      </c>
      <c r="N243" s="11">
        <f t="shared" si="65"/>
        <v>9.2543000000000006</v>
      </c>
      <c r="O243" s="12">
        <f t="shared" si="66"/>
        <v>-0.3183389674540113</v>
      </c>
      <c r="P243" s="13">
        <f t="shared" si="67"/>
        <v>31</v>
      </c>
      <c r="Q243" s="14">
        <f t="shared" si="73"/>
        <v>0.37511391437757236</v>
      </c>
      <c r="R243" s="15">
        <f t="shared" si="74"/>
        <v>-0.98052552746747312</v>
      </c>
      <c r="S243" s="16">
        <f t="shared" si="68"/>
        <v>0.66375035888802703</v>
      </c>
      <c r="T243" s="15">
        <f t="shared" si="75"/>
        <v>-1.0899014153916453</v>
      </c>
      <c r="U243" s="25">
        <f t="shared" si="76"/>
        <v>-64.183235228632668</v>
      </c>
    </row>
    <row r="244" spans="1:21" ht="19.5">
      <c r="A244" s="17">
        <v>17</v>
      </c>
      <c r="B244">
        <v>9.4725000000000001</v>
      </c>
      <c r="C244" s="11">
        <f t="shared" si="61"/>
        <v>9.1094000000000008</v>
      </c>
      <c r="D244" s="12">
        <f t="shared" si="62"/>
        <v>-0.52824745975009146</v>
      </c>
      <c r="E244" s="13">
        <f t="shared" si="63"/>
        <v>33</v>
      </c>
      <c r="F244" s="14">
        <f t="shared" si="69"/>
        <v>0.29866379646591501</v>
      </c>
      <c r="G244" s="15">
        <f t="shared" si="70"/>
        <v>-1.2084367647686527</v>
      </c>
      <c r="H244" s="16">
        <f t="shared" si="64"/>
        <v>0.66429742234952582</v>
      </c>
      <c r="I244" s="15">
        <f t="shared" si="71"/>
        <v>-1.0915296965910894</v>
      </c>
      <c r="J244" s="25">
        <f t="shared" si="72"/>
        <v>-75.898893224871486</v>
      </c>
      <c r="L244" s="17">
        <v>17</v>
      </c>
      <c r="M244">
        <v>8.7058999999999997</v>
      </c>
      <c r="N244" s="11">
        <f t="shared" si="65"/>
        <v>9.2646999999999995</v>
      </c>
      <c r="O244" s="12">
        <f t="shared" si="66"/>
        <v>-0.30145612573284164</v>
      </c>
      <c r="P244" s="13">
        <f t="shared" si="67"/>
        <v>33</v>
      </c>
      <c r="Q244" s="14">
        <f t="shared" si="73"/>
        <v>0.38153335067589988</v>
      </c>
      <c r="R244" s="15">
        <f t="shared" si="74"/>
        <v>-0.96355701222032741</v>
      </c>
      <c r="S244" s="16">
        <f t="shared" si="68"/>
        <v>0.63359520202575359</v>
      </c>
      <c r="T244" s="15">
        <f t="shared" si="75"/>
        <v>-1.0040165513600217</v>
      </c>
      <c r="U244" s="25">
        <f t="shared" si="76"/>
        <v>-64.929927598151522</v>
      </c>
    </row>
    <row r="245" spans="1:21" ht="19.5">
      <c r="A245" s="17">
        <v>18</v>
      </c>
      <c r="B245">
        <v>9.7982999999999993</v>
      </c>
      <c r="C245" s="11">
        <f t="shared" si="61"/>
        <v>9.1394000000000002</v>
      </c>
      <c r="D245" s="12">
        <f t="shared" si="62"/>
        <v>-0.46283071780294649</v>
      </c>
      <c r="E245" s="13">
        <f t="shared" si="63"/>
        <v>35</v>
      </c>
      <c r="F245" s="14">
        <f t="shared" si="69"/>
        <v>0.32174285561083088</v>
      </c>
      <c r="G245" s="15">
        <f t="shared" si="70"/>
        <v>-1.1340026375361734</v>
      </c>
      <c r="H245" s="16">
        <f t="shared" si="64"/>
        <v>0.60392246440885811</v>
      </c>
      <c r="I245" s="15">
        <f t="shared" si="71"/>
        <v>-0.92614528994604906</v>
      </c>
      <c r="J245" s="25">
        <f t="shared" si="72"/>
        <v>-72.105177461877787</v>
      </c>
      <c r="L245" s="17">
        <v>18</v>
      </c>
      <c r="M245">
        <v>9.7815999999999992</v>
      </c>
      <c r="N245" s="11">
        <f t="shared" si="65"/>
        <v>9.2714999999999996</v>
      </c>
      <c r="O245" s="12">
        <f t="shared" si="66"/>
        <v>-0.2904173446074601</v>
      </c>
      <c r="P245" s="13">
        <f t="shared" si="67"/>
        <v>35</v>
      </c>
      <c r="Q245" s="14">
        <f t="shared" si="73"/>
        <v>0.38574848807265899</v>
      </c>
      <c r="R245" s="15">
        <f t="shared" si="74"/>
        <v>-0.9525697071952608</v>
      </c>
      <c r="S245" s="16">
        <f t="shared" si="68"/>
        <v>0.62075432702820155</v>
      </c>
      <c r="T245" s="15">
        <f t="shared" si="75"/>
        <v>-0.96957107025352496</v>
      </c>
      <c r="U245" s="25">
        <f t="shared" si="76"/>
        <v>-67.274927210707503</v>
      </c>
    </row>
    <row r="246" spans="1:21" ht="19.5">
      <c r="A246" s="17">
        <v>19</v>
      </c>
      <c r="B246">
        <v>9.0100999999999996</v>
      </c>
      <c r="C246" s="11">
        <f t="shared" si="61"/>
        <v>9.1488999999999994</v>
      </c>
      <c r="D246" s="12">
        <f t="shared" si="62"/>
        <v>-0.44211541618635197</v>
      </c>
      <c r="E246" s="13">
        <f t="shared" si="63"/>
        <v>37</v>
      </c>
      <c r="F246" s="14">
        <f t="shared" si="69"/>
        <v>0.32920284464971006</v>
      </c>
      <c r="G246" s="15">
        <f t="shared" si="70"/>
        <v>-1.1110811691178017</v>
      </c>
      <c r="H246" s="16">
        <f t="shared" si="64"/>
        <v>0.59185960677988358</v>
      </c>
      <c r="I246" s="15">
        <f t="shared" si="71"/>
        <v>-0.89614406273745995</v>
      </c>
      <c r="J246" s="25">
        <f t="shared" si="72"/>
        <v>-74.267333578644681</v>
      </c>
      <c r="L246" s="17">
        <v>19</v>
      </c>
      <c r="M246">
        <v>9.0157000000000007</v>
      </c>
      <c r="N246" s="11">
        <f t="shared" si="65"/>
        <v>9.4055</v>
      </c>
      <c r="O246" s="12">
        <f t="shared" si="66"/>
        <v>-7.2888422430827104E-2</v>
      </c>
      <c r="P246" s="13">
        <f t="shared" si="67"/>
        <v>37</v>
      </c>
      <c r="Q246" s="14">
        <f t="shared" si="73"/>
        <v>0.4709474534996429</v>
      </c>
      <c r="R246" s="15">
        <f t="shared" si="74"/>
        <v>-0.75300875488443697</v>
      </c>
      <c r="S246" s="16">
        <f t="shared" si="68"/>
        <v>0.56511804062738347</v>
      </c>
      <c r="T246" s="15">
        <f t="shared" si="75"/>
        <v>-0.83268064248173279</v>
      </c>
      <c r="U246" s="25">
        <f t="shared" si="76"/>
        <v>-58.670507702548278</v>
      </c>
    </row>
    <row r="247" spans="1:21" ht="19.5">
      <c r="A247" s="17">
        <v>20</v>
      </c>
      <c r="B247">
        <v>9.1562000000000001</v>
      </c>
      <c r="C247" s="11">
        <f t="shared" si="61"/>
        <v>9.1507000000000005</v>
      </c>
      <c r="D247" s="12">
        <f t="shared" si="62"/>
        <v>-0.43819041166952072</v>
      </c>
      <c r="E247" s="13">
        <f t="shared" si="63"/>
        <v>39</v>
      </c>
      <c r="F247" s="14">
        <f t="shared" si="69"/>
        <v>0.33062412931636476</v>
      </c>
      <c r="G247" s="15">
        <f t="shared" si="70"/>
        <v>-1.1067731098207088</v>
      </c>
      <c r="H247" s="16">
        <f t="shared" si="64"/>
        <v>0.57475841674240968</v>
      </c>
      <c r="I247" s="15">
        <f t="shared" si="71"/>
        <v>-0.85509784035920477</v>
      </c>
      <c r="J247" s="25">
        <f t="shared" si="72"/>
        <v>-76.512967057016638</v>
      </c>
      <c r="L247" s="17">
        <v>20</v>
      </c>
      <c r="M247">
        <v>9.2543000000000006</v>
      </c>
      <c r="N247" s="11">
        <f t="shared" si="65"/>
        <v>9.4056999999999995</v>
      </c>
      <c r="O247" s="12">
        <f t="shared" si="66"/>
        <v>-7.2563752397728401E-2</v>
      </c>
      <c r="P247" s="13">
        <f t="shared" si="67"/>
        <v>39</v>
      </c>
      <c r="Q247" s="14">
        <f t="shared" si="73"/>
        <v>0.47107663602174354</v>
      </c>
      <c r="R247" s="15">
        <f t="shared" si="74"/>
        <v>-0.75273448902574525</v>
      </c>
      <c r="S247" s="16">
        <f t="shared" si="68"/>
        <v>0.53544298700514126</v>
      </c>
      <c r="T247" s="15">
        <f t="shared" si="75"/>
        <v>-0.76667098769004949</v>
      </c>
      <c r="U247" s="25">
        <f t="shared" si="76"/>
        <v>-59.256813591915993</v>
      </c>
    </row>
    <row r="248" spans="1:21" ht="19.5">
      <c r="A248" s="17">
        <v>21</v>
      </c>
      <c r="B248">
        <v>9.0510999999999999</v>
      </c>
      <c r="C248" s="11">
        <f t="shared" si="61"/>
        <v>9.1562000000000001</v>
      </c>
      <c r="D248" s="12">
        <f t="shared" si="62"/>
        <v>-0.42619734231254475</v>
      </c>
      <c r="E248" s="13">
        <f t="shared" si="63"/>
        <v>41</v>
      </c>
      <c r="F248" s="14">
        <f t="shared" si="69"/>
        <v>0.33498202695845536</v>
      </c>
      <c r="G248" s="15">
        <f t="shared" si="70"/>
        <v>-1.0936783994666126</v>
      </c>
      <c r="H248" s="16">
        <f t="shared" si="64"/>
        <v>0.55906448109531792</v>
      </c>
      <c r="I248" s="15">
        <f t="shared" si="71"/>
        <v>-0.81885662986148078</v>
      </c>
      <c r="J248" s="25">
        <f t="shared" si="72"/>
        <v>-78.413936202451822</v>
      </c>
      <c r="L248" s="17">
        <v>21</v>
      </c>
      <c r="M248">
        <v>9.4849999999999994</v>
      </c>
      <c r="N248" s="11">
        <f t="shared" si="65"/>
        <v>9.4388000000000005</v>
      </c>
      <c r="O248" s="12">
        <f t="shared" si="66"/>
        <v>-1.8830861919767548E-2</v>
      </c>
      <c r="P248" s="13">
        <f t="shared" si="67"/>
        <v>41</v>
      </c>
      <c r="Q248" s="14">
        <f t="shared" si="73"/>
        <v>0.49248801696632782</v>
      </c>
      <c r="R248" s="15">
        <f t="shared" si="74"/>
        <v>-0.70828514969883472</v>
      </c>
      <c r="S248" s="16">
        <f t="shared" si="68"/>
        <v>0.52239597983060215</v>
      </c>
      <c r="T248" s="15">
        <f t="shared" si="75"/>
        <v>-0.73897329949905843</v>
      </c>
      <c r="U248" s="25">
        <f t="shared" si="76"/>
        <v>-59.337596417113623</v>
      </c>
    </row>
    <row r="249" spans="1:21" ht="19.5">
      <c r="A249" s="17">
        <v>22</v>
      </c>
      <c r="B249">
        <v>9.0906000000000002</v>
      </c>
      <c r="C249" s="11">
        <f t="shared" si="61"/>
        <v>9.1571999999999996</v>
      </c>
      <c r="D249" s="12">
        <f t="shared" si="62"/>
        <v>-0.42401678424764105</v>
      </c>
      <c r="E249" s="13">
        <f t="shared" si="63"/>
        <v>43</v>
      </c>
      <c r="F249" s="14">
        <f t="shared" si="69"/>
        <v>0.33577678634702118</v>
      </c>
      <c r="G249" s="15">
        <f t="shared" si="70"/>
        <v>-1.0913086661296101</v>
      </c>
      <c r="H249" s="16">
        <f t="shared" si="64"/>
        <v>0.47396160672504511</v>
      </c>
      <c r="I249" s="15">
        <f t="shared" si="71"/>
        <v>-0.64238107789111742</v>
      </c>
      <c r="J249" s="25">
        <f t="shared" si="72"/>
        <v>-74.548658992891276</v>
      </c>
      <c r="L249" s="17">
        <v>22</v>
      </c>
      <c r="M249">
        <v>9.1298999999999992</v>
      </c>
      <c r="N249" s="11">
        <f t="shared" si="65"/>
        <v>9.4588000000000001</v>
      </c>
      <c r="O249" s="12">
        <f t="shared" si="66"/>
        <v>1.3636141390176899E-2</v>
      </c>
      <c r="P249" s="13">
        <f t="shared" si="67"/>
        <v>43</v>
      </c>
      <c r="Q249" s="14">
        <f t="shared" si="73"/>
        <v>0.50543986475619662</v>
      </c>
      <c r="R249" s="15">
        <f t="shared" si="74"/>
        <v>-0.68232620950477363</v>
      </c>
      <c r="S249" s="16">
        <f t="shared" si="68"/>
        <v>0.51094345618818382</v>
      </c>
      <c r="T249" s="15">
        <f t="shared" si="75"/>
        <v>-0.71527716467506708</v>
      </c>
      <c r="U249" s="25">
        <f t="shared" si="76"/>
        <v>-60.096945089733147</v>
      </c>
    </row>
    <row r="250" spans="1:21" ht="19.5">
      <c r="A250" s="17">
        <v>23</v>
      </c>
      <c r="B250">
        <v>9.8143999999999991</v>
      </c>
      <c r="C250" s="11">
        <f t="shared" si="61"/>
        <v>9.1674000000000007</v>
      </c>
      <c r="D250" s="12">
        <f t="shared" si="62"/>
        <v>-0.4017750919856089</v>
      </c>
      <c r="E250" s="13">
        <f t="shared" si="63"/>
        <v>45</v>
      </c>
      <c r="F250" s="14">
        <f t="shared" si="69"/>
        <v>0.34392477738356031</v>
      </c>
      <c r="G250" s="15">
        <f t="shared" si="70"/>
        <v>-1.0673323159172228</v>
      </c>
      <c r="H250" s="16">
        <f t="shared" si="64"/>
        <v>0.34392477738356031</v>
      </c>
      <c r="I250" s="15">
        <f t="shared" si="71"/>
        <v>-0.4214798279893705</v>
      </c>
      <c r="J250" s="25">
        <f t="shared" si="72"/>
        <v>-66.996546475796706</v>
      </c>
      <c r="L250" s="17">
        <v>23</v>
      </c>
      <c r="M250">
        <v>9.7413000000000007</v>
      </c>
      <c r="N250" s="11">
        <f t="shared" si="65"/>
        <v>9.4649999999999999</v>
      </c>
      <c r="O250" s="12">
        <f t="shared" si="66"/>
        <v>2.3700912416259504E-2</v>
      </c>
      <c r="P250" s="13">
        <f t="shared" si="67"/>
        <v>45</v>
      </c>
      <c r="Q250" s="14">
        <f t="shared" si="73"/>
        <v>0.50945441089582588</v>
      </c>
      <c r="R250" s="15">
        <f t="shared" si="74"/>
        <v>-0.67441490844675611</v>
      </c>
      <c r="S250" s="16">
        <f t="shared" si="68"/>
        <v>0.50945441089582588</v>
      </c>
      <c r="T250" s="15">
        <f t="shared" si="75"/>
        <v>-0.71223706014861499</v>
      </c>
      <c r="U250" s="25">
        <f t="shared" si="76"/>
        <v>-62.3993385867917</v>
      </c>
    </row>
    <row r="251" spans="1:21" ht="19.5">
      <c r="A251" s="17">
        <v>24</v>
      </c>
      <c r="B251">
        <v>8.9766999999999992</v>
      </c>
      <c r="C251" s="11">
        <f t="shared" si="61"/>
        <v>9.3216999999999999</v>
      </c>
      <c r="D251" s="12">
        <f t="shared" si="62"/>
        <v>-6.5314982570787869E-2</v>
      </c>
      <c r="E251" s="13">
        <f t="shared" si="63"/>
        <v>47</v>
      </c>
      <c r="F251" s="14">
        <f t="shared" si="69"/>
        <v>0.47396160672504511</v>
      </c>
      <c r="G251" s="15">
        <f t="shared" si="70"/>
        <v>-0.74662895903798276</v>
      </c>
      <c r="H251" s="16">
        <f t="shared" si="64"/>
        <v>0.33577678634702118</v>
      </c>
      <c r="I251" s="15">
        <f t="shared" si="71"/>
        <v>-0.40913702085651565</v>
      </c>
      <c r="J251" s="25">
        <f t="shared" si="72"/>
        <v>-54.321001055041421</v>
      </c>
      <c r="L251" s="17">
        <v>24</v>
      </c>
      <c r="M251">
        <v>9.1521000000000008</v>
      </c>
      <c r="N251" s="11">
        <f t="shared" si="65"/>
        <v>9.4672999999999998</v>
      </c>
      <c r="O251" s="12">
        <f t="shared" si="66"/>
        <v>2.7434617796903146E-2</v>
      </c>
      <c r="P251" s="13">
        <f t="shared" si="67"/>
        <v>47</v>
      </c>
      <c r="Q251" s="14">
        <f t="shared" si="73"/>
        <v>0.51094345618818382</v>
      </c>
      <c r="R251" s="15">
        <f t="shared" si="74"/>
        <v>-0.67149634815304182</v>
      </c>
      <c r="S251" s="16">
        <f t="shared" si="68"/>
        <v>0.50543986475619662</v>
      </c>
      <c r="T251" s="15">
        <f t="shared" si="75"/>
        <v>-0.70408652713548536</v>
      </c>
      <c r="U251" s="25">
        <f t="shared" si="76"/>
        <v>-64.652395138560777</v>
      </c>
    </row>
    <row r="252" spans="1:21" ht="19.5">
      <c r="A252" s="17">
        <v>25</v>
      </c>
      <c r="B252">
        <v>9.0119000000000007</v>
      </c>
      <c r="C252" s="11">
        <f t="shared" si="61"/>
        <v>9.4198000000000004</v>
      </c>
      <c r="D252" s="12">
        <f t="shared" si="62"/>
        <v>0.14859776359638183</v>
      </c>
      <c r="E252" s="13">
        <f t="shared" si="63"/>
        <v>49</v>
      </c>
      <c r="F252" s="14">
        <f t="shared" si="69"/>
        <v>0.55906448109531792</v>
      </c>
      <c r="G252" s="15">
        <f t="shared" si="70"/>
        <v>-0.58149046168279628</v>
      </c>
      <c r="H252" s="16">
        <f t="shared" si="64"/>
        <v>0.33498202695845536</v>
      </c>
      <c r="I252" s="15">
        <f t="shared" si="71"/>
        <v>-0.40794121156136692</v>
      </c>
      <c r="J252" s="25">
        <f t="shared" si="72"/>
        <v>-48.482151988963999</v>
      </c>
      <c r="L252" s="17">
        <v>25</v>
      </c>
      <c r="M252">
        <v>9.2714999999999996</v>
      </c>
      <c r="N252" s="11">
        <f t="shared" si="65"/>
        <v>9.4849999999999994</v>
      </c>
      <c r="O252" s="12">
        <f t="shared" si="66"/>
        <v>5.616791572620395E-2</v>
      </c>
      <c r="P252" s="13">
        <f t="shared" si="67"/>
        <v>49</v>
      </c>
      <c r="Q252" s="14">
        <f t="shared" si="73"/>
        <v>0.52239597983060215</v>
      </c>
      <c r="R252" s="15">
        <f t="shared" si="74"/>
        <v>-0.64932939662647526</v>
      </c>
      <c r="S252" s="16">
        <f t="shared" si="68"/>
        <v>0.49248801696632782</v>
      </c>
      <c r="T252" s="15">
        <f t="shared" si="75"/>
        <v>-0.67823495645594167</v>
      </c>
      <c r="U252" s="25">
        <f t="shared" si="76"/>
        <v>-65.050653301038423</v>
      </c>
    </row>
    <row r="253" spans="1:21" ht="19.5">
      <c r="A253" s="17">
        <v>26</v>
      </c>
      <c r="B253">
        <v>9.1488999999999994</v>
      </c>
      <c r="C253" s="11">
        <f t="shared" si="61"/>
        <v>9.4381000000000004</v>
      </c>
      <c r="D253" s="12">
        <f t="shared" si="62"/>
        <v>0.18850197618414108</v>
      </c>
      <c r="E253" s="13">
        <f t="shared" si="63"/>
        <v>51</v>
      </c>
      <c r="F253" s="14">
        <f t="shared" si="69"/>
        <v>0.57475841674240968</v>
      </c>
      <c r="G253" s="15">
        <f t="shared" si="70"/>
        <v>-0.55380547126614987</v>
      </c>
      <c r="H253" s="16">
        <f t="shared" si="64"/>
        <v>0.33062412931636476</v>
      </c>
      <c r="I253" s="15">
        <f t="shared" si="71"/>
        <v>-0.40140953703977805</v>
      </c>
      <c r="J253" s="25">
        <f t="shared" si="72"/>
        <v>-48.71596542360232</v>
      </c>
      <c r="L253" s="17">
        <v>26</v>
      </c>
      <c r="M253">
        <v>9.4588000000000001</v>
      </c>
      <c r="N253" s="11">
        <f t="shared" si="65"/>
        <v>9.5052000000000003</v>
      </c>
      <c r="O253" s="12">
        <f t="shared" si="66"/>
        <v>8.8959589069249972E-2</v>
      </c>
      <c r="P253" s="13">
        <f t="shared" si="67"/>
        <v>51</v>
      </c>
      <c r="Q253" s="14">
        <f t="shared" si="73"/>
        <v>0.53544298700514126</v>
      </c>
      <c r="R253" s="15">
        <f t="shared" si="74"/>
        <v>-0.62466086160613754</v>
      </c>
      <c r="S253" s="16">
        <f t="shared" si="68"/>
        <v>0.47107663602174354</v>
      </c>
      <c r="T253" s="15">
        <f t="shared" si="75"/>
        <v>-0.63691172722477318</v>
      </c>
      <c r="U253" s="25">
        <f t="shared" si="76"/>
        <v>-64.340202030376446</v>
      </c>
    </row>
    <row r="254" spans="1:21" ht="19.5">
      <c r="A254" s="17">
        <v>27</v>
      </c>
      <c r="B254">
        <v>9.4381000000000004</v>
      </c>
      <c r="C254" s="11">
        <f t="shared" si="61"/>
        <v>9.4581999999999997</v>
      </c>
      <c r="D254" s="12">
        <f t="shared" si="62"/>
        <v>0.2323311932887277</v>
      </c>
      <c r="E254" s="13">
        <f t="shared" si="63"/>
        <v>53</v>
      </c>
      <c r="F254" s="14">
        <f t="shared" si="69"/>
        <v>0.59185960677988358</v>
      </c>
      <c r="G254" s="15">
        <f t="shared" si="70"/>
        <v>-0.5244858229324636</v>
      </c>
      <c r="H254" s="16">
        <f t="shared" si="64"/>
        <v>0.32920284464971006</v>
      </c>
      <c r="I254" s="15">
        <f t="shared" si="71"/>
        <v>-0.39928848972440961</v>
      </c>
      <c r="J254" s="25">
        <f t="shared" si="72"/>
        <v>-48.960038570814277</v>
      </c>
      <c r="L254" s="17">
        <v>27</v>
      </c>
      <c r="M254">
        <v>9.0721000000000007</v>
      </c>
      <c r="N254" s="11">
        <f t="shared" si="65"/>
        <v>9.5513999999999992</v>
      </c>
      <c r="O254" s="12">
        <f t="shared" si="66"/>
        <v>0.16395836671522149</v>
      </c>
      <c r="P254" s="13">
        <f t="shared" si="67"/>
        <v>53</v>
      </c>
      <c r="Q254" s="14">
        <f t="shared" si="73"/>
        <v>0.56511804062738347</v>
      </c>
      <c r="R254" s="15">
        <f t="shared" si="74"/>
        <v>-0.57072064819235058</v>
      </c>
      <c r="S254" s="16">
        <f t="shared" si="68"/>
        <v>0.4709474534996429</v>
      </c>
      <c r="T254" s="15">
        <f t="shared" si="75"/>
        <v>-0.63666752029820117</v>
      </c>
      <c r="U254" s="25">
        <f t="shared" si="76"/>
        <v>-63.991572929999236</v>
      </c>
    </row>
    <row r="255" spans="1:21" ht="19.5">
      <c r="A255" s="17">
        <v>28</v>
      </c>
      <c r="B255">
        <v>8.6608999999999998</v>
      </c>
      <c r="C255" s="11">
        <f t="shared" si="61"/>
        <v>9.4725000000000001</v>
      </c>
      <c r="D255" s="12">
        <f t="shared" si="62"/>
        <v>0.26351317361686838</v>
      </c>
      <c r="E255" s="13">
        <f t="shared" si="63"/>
        <v>55</v>
      </c>
      <c r="F255" s="14">
        <f t="shared" si="69"/>
        <v>0.60392246440885811</v>
      </c>
      <c r="G255" s="15">
        <f t="shared" si="70"/>
        <v>-0.50430945947148909</v>
      </c>
      <c r="H255" s="16">
        <f t="shared" si="64"/>
        <v>0.32174285561083088</v>
      </c>
      <c r="I255" s="15">
        <f t="shared" si="71"/>
        <v>-0.38822879393547854</v>
      </c>
      <c r="J255" s="25">
        <f t="shared" si="72"/>
        <v>-49.089603937383224</v>
      </c>
      <c r="L255" s="17">
        <v>28</v>
      </c>
      <c r="M255">
        <v>8.9061000000000003</v>
      </c>
      <c r="N255" s="11">
        <f t="shared" si="65"/>
        <v>9.6397999999999993</v>
      </c>
      <c r="O255" s="12">
        <f t="shared" si="66"/>
        <v>0.30746252134517904</v>
      </c>
      <c r="P255" s="13">
        <f t="shared" si="67"/>
        <v>55</v>
      </c>
      <c r="Q255" s="14">
        <f t="shared" si="73"/>
        <v>0.62075432702820155</v>
      </c>
      <c r="R255" s="15">
        <f t="shared" si="74"/>
        <v>-0.47681988397264397</v>
      </c>
      <c r="S255" s="16">
        <f t="shared" si="68"/>
        <v>0.38574848807265899</v>
      </c>
      <c r="T255" s="15">
        <f t="shared" si="75"/>
        <v>-0.48735080616370519</v>
      </c>
      <c r="U255" s="25">
        <f t="shared" si="76"/>
        <v>-53.029387957499203</v>
      </c>
    </row>
    <row r="256" spans="1:21" ht="19.5">
      <c r="A256" s="17">
        <v>29</v>
      </c>
      <c r="B256">
        <v>9.0455000000000005</v>
      </c>
      <c r="C256" s="11">
        <f t="shared" si="61"/>
        <v>9.5462000000000007</v>
      </c>
      <c r="D256" s="12">
        <f t="shared" si="62"/>
        <v>0.42422030300035907</v>
      </c>
      <c r="E256" s="13">
        <f t="shared" si="63"/>
        <v>57</v>
      </c>
      <c r="F256" s="14">
        <f t="shared" si="69"/>
        <v>0.66429742234952582</v>
      </c>
      <c r="G256" s="15">
        <f t="shared" si="70"/>
        <v>-0.40902530456907066</v>
      </c>
      <c r="H256" s="16">
        <f t="shared" si="64"/>
        <v>0.29866379646591501</v>
      </c>
      <c r="I256" s="15">
        <f t="shared" si="71"/>
        <v>-0.35476790130945446</v>
      </c>
      <c r="J256" s="25">
        <f t="shared" si="72"/>
        <v>-43.536212735075928</v>
      </c>
      <c r="L256" s="17">
        <v>29</v>
      </c>
      <c r="M256">
        <v>9.4672999999999998</v>
      </c>
      <c r="N256" s="11">
        <f t="shared" si="65"/>
        <v>9.6607000000000003</v>
      </c>
      <c r="O256" s="12">
        <f t="shared" si="66"/>
        <v>0.34139053980407341</v>
      </c>
      <c r="P256" s="13">
        <f t="shared" si="67"/>
        <v>57</v>
      </c>
      <c r="Q256" s="14">
        <f t="shared" si="73"/>
        <v>0.63359520202575359</v>
      </c>
      <c r="R256" s="15">
        <f t="shared" si="74"/>
        <v>-0.4563450110709566</v>
      </c>
      <c r="S256" s="16">
        <f t="shared" si="68"/>
        <v>0.38153335067589988</v>
      </c>
      <c r="T256" s="15">
        <f t="shared" si="75"/>
        <v>-0.48051201047230685</v>
      </c>
      <c r="U256" s="25">
        <f t="shared" si="76"/>
        <v>-53.400850227966018</v>
      </c>
    </row>
    <row r="257" spans="1:21" ht="19.5">
      <c r="A257" s="17">
        <v>30</v>
      </c>
      <c r="B257">
        <v>8.9360999999999997</v>
      </c>
      <c r="C257" s="11">
        <f t="shared" si="61"/>
        <v>9.5556999999999999</v>
      </c>
      <c r="D257" s="12">
        <f t="shared" si="62"/>
        <v>0.44493560461695364</v>
      </c>
      <c r="E257" s="13">
        <f t="shared" si="63"/>
        <v>59</v>
      </c>
      <c r="F257" s="14">
        <f t="shared" si="69"/>
        <v>0.67181685432762794</v>
      </c>
      <c r="G257" s="15">
        <f t="shared" si="70"/>
        <v>-0.39776951380720732</v>
      </c>
      <c r="H257" s="16">
        <f t="shared" si="64"/>
        <v>0.28674524792442291</v>
      </c>
      <c r="I257" s="15">
        <f t="shared" si="71"/>
        <v>-0.33791662634419306</v>
      </c>
      <c r="J257" s="25">
        <f t="shared" si="72"/>
        <v>-43.405482268932616</v>
      </c>
      <c r="L257" s="17">
        <v>30</v>
      </c>
      <c r="M257">
        <v>9.0189000000000004</v>
      </c>
      <c r="N257" s="11">
        <f t="shared" si="65"/>
        <v>9.7108000000000008</v>
      </c>
      <c r="O257" s="12">
        <f t="shared" si="66"/>
        <v>0.42272038309548676</v>
      </c>
      <c r="P257" s="13">
        <f t="shared" si="67"/>
        <v>59</v>
      </c>
      <c r="Q257" s="14">
        <f t="shared" si="73"/>
        <v>0.66375035888802703</v>
      </c>
      <c r="R257" s="15">
        <f t="shared" si="74"/>
        <v>-0.40984916572854213</v>
      </c>
      <c r="S257" s="16">
        <f t="shared" si="68"/>
        <v>0.37511391437757236</v>
      </c>
      <c r="T257" s="15">
        <f t="shared" si="75"/>
        <v>-0.4701859088617712</v>
      </c>
      <c r="U257" s="25">
        <f t="shared" si="76"/>
        <v>-51.922069400828491</v>
      </c>
    </row>
    <row r="258" spans="1:21" ht="19.5">
      <c r="A258" s="17">
        <v>31</v>
      </c>
      <c r="B258">
        <v>8.43</v>
      </c>
      <c r="C258" s="11">
        <f t="shared" si="61"/>
        <v>9.5574999999999992</v>
      </c>
      <c r="D258" s="12">
        <f t="shared" si="62"/>
        <v>0.44886060913378101</v>
      </c>
      <c r="E258" s="13">
        <f t="shared" si="63"/>
        <v>61</v>
      </c>
      <c r="F258" s="14">
        <f t="shared" si="69"/>
        <v>0.67323389334587957</v>
      </c>
      <c r="G258" s="15">
        <f t="shared" si="70"/>
        <v>-0.39566247131091026</v>
      </c>
      <c r="H258" s="16">
        <f t="shared" si="64"/>
        <v>0.28459597728959929</v>
      </c>
      <c r="I258" s="15">
        <f t="shared" si="71"/>
        <v>-0.33490782915038314</v>
      </c>
      <c r="J258" s="25">
        <f t="shared" si="72"/>
        <v>-44.564788328138896</v>
      </c>
      <c r="L258" s="17">
        <v>31</v>
      </c>
      <c r="M258">
        <v>9.0266000000000002</v>
      </c>
      <c r="N258" s="11">
        <f t="shared" si="65"/>
        <v>9.7413000000000007</v>
      </c>
      <c r="O258" s="12">
        <f t="shared" si="66"/>
        <v>0.47223256314315304</v>
      </c>
      <c r="P258" s="13">
        <f t="shared" si="67"/>
        <v>61</v>
      </c>
      <c r="Q258" s="14">
        <f t="shared" si="73"/>
        <v>0.68161960037167424</v>
      </c>
      <c r="R258" s="15">
        <f t="shared" si="74"/>
        <v>-0.3832835474666475</v>
      </c>
      <c r="S258" s="16">
        <f t="shared" si="68"/>
        <v>0.33370665477526401</v>
      </c>
      <c r="T258" s="15">
        <f t="shared" si="75"/>
        <v>-0.40602524711962951</v>
      </c>
      <c r="U258" s="25">
        <f t="shared" si="76"/>
        <v>-48.1478364697629</v>
      </c>
    </row>
    <row r="259" spans="1:21" ht="19.5">
      <c r="A259" s="17">
        <v>32</v>
      </c>
      <c r="B259">
        <v>8.8838000000000008</v>
      </c>
      <c r="C259" s="11">
        <f t="shared" si="61"/>
        <v>9.5680999999999994</v>
      </c>
      <c r="D259" s="12">
        <f t="shared" si="62"/>
        <v>0.47197452462177308</v>
      </c>
      <c r="E259" s="13">
        <f t="shared" si="63"/>
        <v>63</v>
      </c>
      <c r="F259" s="14">
        <f t="shared" si="69"/>
        <v>0.68152751376896969</v>
      </c>
      <c r="G259" s="15">
        <f t="shared" si="70"/>
        <v>-0.38341865629223115</v>
      </c>
      <c r="H259" s="16">
        <f t="shared" si="64"/>
        <v>0.2561134951867583</v>
      </c>
      <c r="I259" s="15">
        <f t="shared" si="71"/>
        <v>-0.29586680307959706</v>
      </c>
      <c r="J259" s="25">
        <f t="shared" si="72"/>
        <v>-42.794983940425183</v>
      </c>
      <c r="L259" s="17">
        <v>32</v>
      </c>
      <c r="M259">
        <v>10.818199999999999</v>
      </c>
      <c r="N259" s="11">
        <f t="shared" si="65"/>
        <v>9.7507999999999999</v>
      </c>
      <c r="O259" s="12">
        <f t="shared" si="66"/>
        <v>0.48765438971537561</v>
      </c>
      <c r="P259" s="13">
        <f t="shared" si="67"/>
        <v>63</v>
      </c>
      <c r="Q259" s="14">
        <f t="shared" si="73"/>
        <v>0.68710266830064115</v>
      </c>
      <c r="R259" s="15">
        <f t="shared" si="74"/>
        <v>-0.37527155352863162</v>
      </c>
      <c r="S259" s="16">
        <f t="shared" si="68"/>
        <v>0.31942384380184874</v>
      </c>
      <c r="T259" s="15">
        <f t="shared" si="75"/>
        <v>-0.3848155510315886</v>
      </c>
      <c r="U259" s="25">
        <f t="shared" si="76"/>
        <v>-47.885487587293873</v>
      </c>
    </row>
    <row r="260" spans="1:21" ht="19.5">
      <c r="A260" s="17">
        <v>33</v>
      </c>
      <c r="B260">
        <v>9.1571999999999996</v>
      </c>
      <c r="C260" s="11">
        <f t="shared" si="61"/>
        <v>9.5755999999999997</v>
      </c>
      <c r="D260" s="12">
        <f t="shared" si="62"/>
        <v>0.48832871010856027</v>
      </c>
      <c r="E260" s="13">
        <f t="shared" si="63"/>
        <v>65</v>
      </c>
      <c r="F260" s="14">
        <f t="shared" si="69"/>
        <v>0.68734148562697905</v>
      </c>
      <c r="G260" s="15">
        <f t="shared" si="70"/>
        <v>-0.3749240423866782</v>
      </c>
      <c r="H260" s="16">
        <f t="shared" si="64"/>
        <v>0.25219922927734284</v>
      </c>
      <c r="I260" s="15">
        <f t="shared" si="71"/>
        <v>-0.29061868578619515</v>
      </c>
      <c r="J260" s="25">
        <f t="shared" si="72"/>
        <v>-43.260277331236772</v>
      </c>
      <c r="L260" s="17">
        <v>33</v>
      </c>
      <c r="M260">
        <v>9.6397999999999993</v>
      </c>
      <c r="N260" s="11">
        <f t="shared" si="65"/>
        <v>9.7528000000000006</v>
      </c>
      <c r="O260" s="12">
        <f t="shared" si="66"/>
        <v>0.49090109004637122</v>
      </c>
      <c r="P260" s="13">
        <f t="shared" si="67"/>
        <v>65</v>
      </c>
      <c r="Q260" s="14">
        <f t="shared" si="73"/>
        <v>0.68825179697092631</v>
      </c>
      <c r="R260" s="15">
        <f t="shared" si="74"/>
        <v>-0.37360052403522065</v>
      </c>
      <c r="S260" s="16">
        <f t="shared" si="68"/>
        <v>0.31410587629223219</v>
      </c>
      <c r="T260" s="15">
        <f t="shared" si="75"/>
        <v>-0.37703200178609625</v>
      </c>
      <c r="U260" s="25">
        <f t="shared" si="76"/>
        <v>-48.791114178385598</v>
      </c>
    </row>
    <row r="261" spans="1:21" ht="19.5">
      <c r="A261" s="17">
        <v>34</v>
      </c>
      <c r="B261">
        <v>9.8055000000000003</v>
      </c>
      <c r="C261" s="11">
        <f t="shared" si="61"/>
        <v>9.6388999999999996</v>
      </c>
      <c r="D261" s="12">
        <f t="shared" si="62"/>
        <v>0.62635803561703896</v>
      </c>
      <c r="E261" s="13">
        <f t="shared" si="63"/>
        <v>67</v>
      </c>
      <c r="F261" s="14">
        <f t="shared" si="69"/>
        <v>0.73445993602181747</v>
      </c>
      <c r="G261" s="15">
        <f t="shared" si="70"/>
        <v>-0.30861983077580962</v>
      </c>
      <c r="H261" s="16">
        <f t="shared" si="64"/>
        <v>0.24893855689276007</v>
      </c>
      <c r="I261" s="15">
        <f t="shared" si="71"/>
        <v>-0.2862678155084265</v>
      </c>
      <c r="J261" s="25">
        <f t="shared" si="72"/>
        <v>-39.857472301043813</v>
      </c>
      <c r="L261" s="17">
        <v>34</v>
      </c>
      <c r="M261">
        <v>10.2728</v>
      </c>
      <c r="N261" s="11">
        <f t="shared" si="65"/>
        <v>9.7815999999999992</v>
      </c>
      <c r="O261" s="12">
        <f t="shared" si="66"/>
        <v>0.53765357481268994</v>
      </c>
      <c r="P261" s="13">
        <f t="shared" si="67"/>
        <v>67</v>
      </c>
      <c r="Q261" s="14">
        <f t="shared" si="73"/>
        <v>0.70459188208081891</v>
      </c>
      <c r="R261" s="15">
        <f t="shared" si="74"/>
        <v>-0.35013653445726778</v>
      </c>
      <c r="S261" s="16">
        <f t="shared" si="68"/>
        <v>0.30143291774377512</v>
      </c>
      <c r="T261" s="15">
        <f t="shared" si="75"/>
        <v>-0.35872406730699313</v>
      </c>
      <c r="U261" s="25">
        <f t="shared" si="76"/>
        <v>-47.493660318205478</v>
      </c>
    </row>
    <row r="262" spans="1:21" ht="19.5">
      <c r="A262" s="17">
        <v>35</v>
      </c>
      <c r="B262">
        <v>9.5755999999999997</v>
      </c>
      <c r="C262" s="11">
        <f t="shared" si="61"/>
        <v>9.6408000000000005</v>
      </c>
      <c r="D262" s="12">
        <f t="shared" si="62"/>
        <v>0.63050109594036019</v>
      </c>
      <c r="E262" s="13">
        <f t="shared" si="63"/>
        <v>69</v>
      </c>
      <c r="F262" s="14">
        <f t="shared" si="69"/>
        <v>0.73581660701214857</v>
      </c>
      <c r="G262" s="15">
        <f t="shared" si="70"/>
        <v>-0.30677436655780554</v>
      </c>
      <c r="H262" s="16">
        <f t="shared" si="64"/>
        <v>0.23659393484685304</v>
      </c>
      <c r="I262" s="15">
        <f t="shared" si="71"/>
        <v>-0.26996519378097172</v>
      </c>
      <c r="J262" s="25">
        <f t="shared" si="72"/>
        <v>-39.79502966337563</v>
      </c>
      <c r="L262" s="17">
        <v>35</v>
      </c>
      <c r="M262">
        <v>9.1613000000000007</v>
      </c>
      <c r="N262" s="11">
        <f t="shared" si="65"/>
        <v>9.9128000000000007</v>
      </c>
      <c r="O262" s="12">
        <f t="shared" si="66"/>
        <v>0.75063711652593257</v>
      </c>
      <c r="P262" s="13">
        <f t="shared" si="67"/>
        <v>69</v>
      </c>
      <c r="Q262" s="14">
        <f t="shared" si="73"/>
        <v>0.77356446141320567</v>
      </c>
      <c r="R262" s="15">
        <f t="shared" si="74"/>
        <v>-0.2567462751263086</v>
      </c>
      <c r="S262" s="16">
        <f t="shared" si="68"/>
        <v>0.28733327614060777</v>
      </c>
      <c r="T262" s="15">
        <f t="shared" si="75"/>
        <v>-0.33874139581353974</v>
      </c>
      <c r="U262" s="25">
        <f t="shared" si="76"/>
        <v>-41.088649294849532</v>
      </c>
    </row>
    <row r="263" spans="1:21" ht="19.5">
      <c r="A263" s="17">
        <v>36</v>
      </c>
      <c r="B263">
        <v>9.1674000000000007</v>
      </c>
      <c r="C263" s="11">
        <f t="shared" si="61"/>
        <v>9.6422000000000008</v>
      </c>
      <c r="D263" s="12">
        <f t="shared" si="62"/>
        <v>0.63355387723122758</v>
      </c>
      <c r="E263" s="13">
        <f t="shared" si="63"/>
        <v>71</v>
      </c>
      <c r="F263" s="14">
        <f t="shared" si="69"/>
        <v>0.73681399536388703</v>
      </c>
      <c r="G263" s="15">
        <f t="shared" si="70"/>
        <v>-0.3054197994278896</v>
      </c>
      <c r="H263" s="16">
        <f t="shared" si="64"/>
        <v>0.2293916300836111</v>
      </c>
      <c r="I263" s="15">
        <f t="shared" si="71"/>
        <v>-0.26057498529133327</v>
      </c>
      <c r="J263" s="25">
        <f t="shared" si="72"/>
        <v>-40.18562971506482</v>
      </c>
      <c r="L263" s="17">
        <v>36</v>
      </c>
      <c r="M263">
        <v>9.6607000000000003</v>
      </c>
      <c r="N263" s="11">
        <f t="shared" si="65"/>
        <v>9.9158000000000008</v>
      </c>
      <c r="O263" s="12">
        <f t="shared" si="66"/>
        <v>0.75550716702242449</v>
      </c>
      <c r="P263" s="13">
        <f t="shared" si="67"/>
        <v>71</v>
      </c>
      <c r="Q263" s="14">
        <f t="shared" si="73"/>
        <v>0.77502763317589496</v>
      </c>
      <c r="R263" s="15">
        <f t="shared" si="74"/>
        <v>-0.2548565945536076</v>
      </c>
      <c r="S263" s="16">
        <f t="shared" si="68"/>
        <v>0.26957020769793671</v>
      </c>
      <c r="T263" s="15">
        <f t="shared" si="75"/>
        <v>-0.31412216151068778</v>
      </c>
      <c r="U263" s="25">
        <f t="shared" si="76"/>
        <v>-40.397491680564968</v>
      </c>
    </row>
    <row r="264" spans="1:21" ht="19.5">
      <c r="A264" s="17">
        <v>37</v>
      </c>
      <c r="B264">
        <v>9.6408000000000005</v>
      </c>
      <c r="C264" s="11">
        <f t="shared" si="61"/>
        <v>9.7982999999999993</v>
      </c>
      <c r="D264" s="12">
        <f t="shared" si="62"/>
        <v>0.97393899116287597</v>
      </c>
      <c r="E264" s="13">
        <f t="shared" si="63"/>
        <v>73</v>
      </c>
      <c r="F264" s="14">
        <f t="shared" si="69"/>
        <v>0.83495658385135729</v>
      </c>
      <c r="G264" s="15">
        <f t="shared" si="70"/>
        <v>-0.18037555087068466</v>
      </c>
      <c r="H264" s="16">
        <f t="shared" si="64"/>
        <v>0.22820330825414425</v>
      </c>
      <c r="I264" s="15">
        <f t="shared" si="71"/>
        <v>-0.25903411630157092</v>
      </c>
      <c r="J264" s="25">
        <f t="shared" si="72"/>
        <v>-32.07690570357466</v>
      </c>
      <c r="L264" s="17">
        <v>37</v>
      </c>
      <c r="M264">
        <v>9.5513999999999992</v>
      </c>
      <c r="N264" s="11">
        <f t="shared" si="65"/>
        <v>9.9548000000000005</v>
      </c>
      <c r="O264" s="12">
        <f t="shared" si="66"/>
        <v>0.81881782347681709</v>
      </c>
      <c r="P264" s="13">
        <f t="shared" si="67"/>
        <v>73</v>
      </c>
      <c r="Q264" s="14">
        <f t="shared" si="73"/>
        <v>0.79355481982514642</v>
      </c>
      <c r="R264" s="15">
        <f t="shared" si="74"/>
        <v>-0.23123265529596376</v>
      </c>
      <c r="S264" s="16">
        <f t="shared" si="68"/>
        <v>0.26439313717643476</v>
      </c>
      <c r="T264" s="15">
        <f t="shared" si="75"/>
        <v>-0.30705945673653889</v>
      </c>
      <c r="U264" s="25">
        <f t="shared" si="76"/>
        <v>-39.295324178372688</v>
      </c>
    </row>
    <row r="265" spans="1:21" ht="19.5">
      <c r="A265" s="17">
        <v>38</v>
      </c>
      <c r="B265">
        <v>8.8917999999999999</v>
      </c>
      <c r="C265" s="11">
        <f t="shared" si="61"/>
        <v>9.8055000000000003</v>
      </c>
      <c r="D265" s="12">
        <f t="shared" si="62"/>
        <v>0.98963900923019332</v>
      </c>
      <c r="E265" s="13">
        <f t="shared" si="63"/>
        <v>75</v>
      </c>
      <c r="F265" s="14">
        <f t="shared" si="69"/>
        <v>0.83882470206375503</v>
      </c>
      <c r="G265" s="15">
        <f t="shared" si="70"/>
        <v>-0.17575353109882488</v>
      </c>
      <c r="H265" s="16">
        <f t="shared" si="64"/>
        <v>0.20679066752756997</v>
      </c>
      <c r="I265" s="15">
        <f t="shared" si="71"/>
        <v>-0.23166811680758861</v>
      </c>
      <c r="J265" s="25">
        <f t="shared" si="72"/>
        <v>-30.556623592981012</v>
      </c>
      <c r="L265" s="17">
        <v>38</v>
      </c>
      <c r="M265">
        <v>9.2646999999999995</v>
      </c>
      <c r="N265" s="11">
        <f t="shared" si="65"/>
        <v>10.036199999999999</v>
      </c>
      <c r="O265" s="12">
        <f t="shared" si="66"/>
        <v>0.95095852694829153</v>
      </c>
      <c r="P265" s="13">
        <f t="shared" si="67"/>
        <v>75</v>
      </c>
      <c r="Q265" s="14">
        <f t="shared" si="73"/>
        <v>0.82918728526413787</v>
      </c>
      <c r="R265" s="15">
        <f t="shared" si="74"/>
        <v>-0.18730923227645241</v>
      </c>
      <c r="S265" s="16">
        <f t="shared" si="68"/>
        <v>0.24573401044297732</v>
      </c>
      <c r="T265" s="15">
        <f t="shared" si="75"/>
        <v>-0.28201020188755843</v>
      </c>
      <c r="U265" s="25">
        <f t="shared" si="76"/>
        <v>-35.198957562300812</v>
      </c>
    </row>
    <row r="266" spans="1:21" ht="19.5">
      <c r="A266" s="17">
        <v>39</v>
      </c>
      <c r="B266">
        <v>9.5680999999999994</v>
      </c>
      <c r="C266" s="11">
        <f t="shared" si="61"/>
        <v>9.8143999999999991</v>
      </c>
      <c r="D266" s="12">
        <f t="shared" si="62"/>
        <v>1.0090459760078441</v>
      </c>
      <c r="E266" s="13">
        <f t="shared" si="63"/>
        <v>77</v>
      </c>
      <c r="F266" s="14">
        <f t="shared" si="69"/>
        <v>0.84352370737820759</v>
      </c>
      <c r="G266" s="15">
        <f t="shared" si="70"/>
        <v>-0.17016727142995577</v>
      </c>
      <c r="H266" s="16">
        <f t="shared" si="64"/>
        <v>0.18243136152945588</v>
      </c>
      <c r="I266" s="15">
        <f t="shared" si="71"/>
        <v>-0.20142041830343416</v>
      </c>
      <c r="J266" s="25">
        <f t="shared" si="72"/>
        <v>-28.612252109471026</v>
      </c>
      <c r="L266" s="17">
        <v>39</v>
      </c>
      <c r="M266">
        <v>9.4055</v>
      </c>
      <c r="N266" s="11">
        <f t="shared" si="65"/>
        <v>10.0633</v>
      </c>
      <c r="O266" s="12">
        <f t="shared" si="66"/>
        <v>0.9949513164332684</v>
      </c>
      <c r="P266" s="13">
        <f t="shared" si="67"/>
        <v>77</v>
      </c>
      <c r="Q266" s="14">
        <f t="shared" si="73"/>
        <v>0.84012002864035473</v>
      </c>
      <c r="R266" s="15">
        <f t="shared" si="74"/>
        <v>-0.17421050611424083</v>
      </c>
      <c r="S266" s="16">
        <f t="shared" si="68"/>
        <v>0.24181517009582809</v>
      </c>
      <c r="T266" s="15">
        <f t="shared" si="75"/>
        <v>-0.27682808413993432</v>
      </c>
      <c r="U266" s="25">
        <f t="shared" si="76"/>
        <v>-34.729971449571487</v>
      </c>
    </row>
    <row r="267" spans="1:21" ht="19.5">
      <c r="A267" s="17">
        <v>40</v>
      </c>
      <c r="B267">
        <v>9.1507000000000005</v>
      </c>
      <c r="C267" s="11">
        <f t="shared" si="61"/>
        <v>9.8282000000000007</v>
      </c>
      <c r="D267" s="12">
        <f t="shared" si="62"/>
        <v>1.0391376773035348</v>
      </c>
      <c r="E267" s="13">
        <f t="shared" si="63"/>
        <v>79</v>
      </c>
      <c r="F267" s="14">
        <f t="shared" si="69"/>
        <v>0.85062964486469261</v>
      </c>
      <c r="G267" s="15">
        <f t="shared" si="70"/>
        <v>-0.16177844505971475</v>
      </c>
      <c r="H267" s="16">
        <f t="shared" si="64"/>
        <v>0.1579939117953138</v>
      </c>
      <c r="I267" s="15">
        <f t="shared" si="71"/>
        <v>-0.17196803411905554</v>
      </c>
      <c r="J267" s="25">
        <f t="shared" si="72"/>
        <v>-26.365971855122854</v>
      </c>
      <c r="L267" s="17">
        <v>40</v>
      </c>
      <c r="M267">
        <v>9.1857000000000006</v>
      </c>
      <c r="N267" s="11">
        <f t="shared" si="65"/>
        <v>10.0976</v>
      </c>
      <c r="O267" s="12">
        <f t="shared" si="66"/>
        <v>1.0506322271098243</v>
      </c>
      <c r="P267" s="13">
        <f t="shared" si="67"/>
        <v>79</v>
      </c>
      <c r="Q267" s="14">
        <f t="shared" si="73"/>
        <v>0.85328623310611962</v>
      </c>
      <c r="R267" s="15">
        <f t="shared" si="74"/>
        <v>-0.15866022727873666</v>
      </c>
      <c r="S267" s="16">
        <f t="shared" si="68"/>
        <v>0.24019659217986822</v>
      </c>
      <c r="T267" s="15">
        <f t="shared" si="75"/>
        <v>-0.27469555308450877</v>
      </c>
      <c r="U267" s="25">
        <f t="shared" si="76"/>
        <v>-34.235106648696387</v>
      </c>
    </row>
    <row r="268" spans="1:21" ht="19.5">
      <c r="A268" s="17">
        <v>41</v>
      </c>
      <c r="B268">
        <v>8.7829999999999995</v>
      </c>
      <c r="C268" s="11">
        <f t="shared" si="61"/>
        <v>9.8861000000000008</v>
      </c>
      <c r="D268" s="12">
        <f t="shared" si="62"/>
        <v>1.1653919892615274</v>
      </c>
      <c r="E268" s="13">
        <f t="shared" si="63"/>
        <v>81</v>
      </c>
      <c r="F268" s="14">
        <f t="shared" si="69"/>
        <v>0.87806982078549145</v>
      </c>
      <c r="G268" s="15">
        <f t="shared" si="70"/>
        <v>-0.13002916597404124</v>
      </c>
      <c r="H268" s="16">
        <f t="shared" si="64"/>
        <v>0.15382122829112732</v>
      </c>
      <c r="I268" s="15">
        <f t="shared" si="71"/>
        <v>-0.16702462762290682</v>
      </c>
      <c r="J268" s="25">
        <f t="shared" si="72"/>
        <v>-24.061357281352791</v>
      </c>
      <c r="L268" s="17">
        <v>41</v>
      </c>
      <c r="M268">
        <v>9.1046999999999993</v>
      </c>
      <c r="N268" s="11">
        <f t="shared" si="65"/>
        <v>10.226599999999999</v>
      </c>
      <c r="O268" s="12">
        <f t="shared" si="66"/>
        <v>1.2600443984589698</v>
      </c>
      <c r="P268" s="13">
        <f t="shared" si="67"/>
        <v>81</v>
      </c>
      <c r="Q268" s="14">
        <f t="shared" si="73"/>
        <v>0.89617332685639339</v>
      </c>
      <c r="R268" s="15">
        <f t="shared" si="74"/>
        <v>-0.10962143956308265</v>
      </c>
      <c r="S268" s="16">
        <f t="shared" si="68"/>
        <v>0.18845892592352589</v>
      </c>
      <c r="T268" s="15">
        <f t="shared" si="75"/>
        <v>-0.20882027830349001</v>
      </c>
      <c r="U268" s="25">
        <f t="shared" si="76"/>
        <v>-25.793779147192385</v>
      </c>
    </row>
    <row r="269" spans="1:21" ht="19.5">
      <c r="A269" s="17">
        <v>42</v>
      </c>
      <c r="B269">
        <v>8.8239999999999998</v>
      </c>
      <c r="C269" s="11">
        <f t="shared" si="61"/>
        <v>9.9261999999999997</v>
      </c>
      <c r="D269" s="12">
        <f t="shared" si="62"/>
        <v>1.2528323676642108</v>
      </c>
      <c r="E269" s="13">
        <f t="shared" si="63"/>
        <v>83</v>
      </c>
      <c r="F269" s="14">
        <f t="shared" si="69"/>
        <v>0.89486664029460583</v>
      </c>
      <c r="G269" s="15">
        <f t="shared" si="70"/>
        <v>-0.1110805770670916</v>
      </c>
      <c r="H269" s="16">
        <f t="shared" si="64"/>
        <v>0.12495279349486649</v>
      </c>
      <c r="I269" s="15">
        <f t="shared" si="71"/>
        <v>-0.13347744378820603</v>
      </c>
      <c r="J269" s="25">
        <f t="shared" si="72"/>
        <v>-20.298315730989703</v>
      </c>
      <c r="L269" s="17">
        <v>42</v>
      </c>
      <c r="M269">
        <v>9.0624000000000002</v>
      </c>
      <c r="N269" s="11">
        <f t="shared" si="65"/>
        <v>10.2468</v>
      </c>
      <c r="O269" s="12">
        <f t="shared" si="66"/>
        <v>1.2928360718020158</v>
      </c>
      <c r="P269" s="13">
        <f t="shared" si="67"/>
        <v>83</v>
      </c>
      <c r="Q269" s="14">
        <f t="shared" si="73"/>
        <v>0.90196611919049063</v>
      </c>
      <c r="R269" s="15">
        <f t="shared" si="74"/>
        <v>-0.10317832149804847</v>
      </c>
      <c r="S269" s="16">
        <f t="shared" si="68"/>
        <v>0.12770245107342112</v>
      </c>
      <c r="T269" s="15">
        <f t="shared" si="75"/>
        <v>-0.13662468744421927</v>
      </c>
      <c r="U269" s="25">
        <f t="shared" si="76"/>
        <v>-19.903649742208223</v>
      </c>
    </row>
    <row r="270" spans="1:21" ht="19.5">
      <c r="A270" s="17">
        <v>43</v>
      </c>
      <c r="B270">
        <v>9.0408000000000008</v>
      </c>
      <c r="C270" s="11">
        <f t="shared" si="61"/>
        <v>10.0886</v>
      </c>
      <c r="D270" s="12">
        <f t="shared" si="62"/>
        <v>1.6069549974047628</v>
      </c>
      <c r="E270" s="13">
        <f t="shared" si="63"/>
        <v>85</v>
      </c>
      <c r="F270" s="14">
        <f t="shared" si="69"/>
        <v>0.94596787975855068</v>
      </c>
      <c r="G270" s="15">
        <f t="shared" si="70"/>
        <v>-5.5546664250304113E-2</v>
      </c>
      <c r="H270" s="16">
        <f t="shared" si="64"/>
        <v>0.10749109771510269</v>
      </c>
      <c r="I270" s="15">
        <f t="shared" si="71"/>
        <v>-0.11371879082918383</v>
      </c>
      <c r="J270" s="25">
        <f t="shared" si="72"/>
        <v>-14.387563681756475</v>
      </c>
      <c r="L270" s="17">
        <v>43</v>
      </c>
      <c r="M270">
        <v>8.7498000000000005</v>
      </c>
      <c r="N270" s="11">
        <f t="shared" si="65"/>
        <v>10.2728</v>
      </c>
      <c r="O270" s="12">
        <f t="shared" si="66"/>
        <v>1.3350431761049442</v>
      </c>
      <c r="P270" s="13">
        <f t="shared" si="67"/>
        <v>85</v>
      </c>
      <c r="Q270" s="14">
        <f t="shared" si="73"/>
        <v>0.90906889215871356</v>
      </c>
      <c r="R270" s="15">
        <f t="shared" si="74"/>
        <v>-9.5334398723015593E-2</v>
      </c>
      <c r="S270" s="16">
        <f t="shared" si="68"/>
        <v>0.11341131510849901</v>
      </c>
      <c r="T270" s="15">
        <f t="shared" si="75"/>
        <v>-0.12037411911276225</v>
      </c>
      <c r="U270" s="25">
        <f t="shared" si="76"/>
        <v>-18.335224016041114</v>
      </c>
    </row>
    <row r="271" spans="1:21" ht="19.5">
      <c r="A271" s="17">
        <v>44</v>
      </c>
      <c r="B271">
        <v>9.1094000000000008</v>
      </c>
      <c r="C271" s="11">
        <f t="shared" si="61"/>
        <v>10.1839</v>
      </c>
      <c r="D271" s="12">
        <f t="shared" si="62"/>
        <v>1.8147621809901975</v>
      </c>
      <c r="E271" s="13">
        <f t="shared" si="63"/>
        <v>87</v>
      </c>
      <c r="F271" s="14">
        <f t="shared" si="69"/>
        <v>0.9652197676853318</v>
      </c>
      <c r="G271" s="15">
        <f t="shared" si="70"/>
        <v>-3.5399465037611939E-2</v>
      </c>
      <c r="H271" s="16">
        <f t="shared" si="64"/>
        <v>6.6004358789561679E-2</v>
      </c>
      <c r="I271" s="15">
        <f t="shared" si="71"/>
        <v>-6.8283507562429874E-2</v>
      </c>
      <c r="J271" s="25">
        <f t="shared" si="72"/>
        <v>-9.0204186162036368</v>
      </c>
      <c r="L271" s="17">
        <v>44</v>
      </c>
      <c r="M271">
        <v>7.4866999999999999</v>
      </c>
      <c r="N271" s="11">
        <f t="shared" si="65"/>
        <v>10.283200000000001</v>
      </c>
      <c r="O271" s="12">
        <f t="shared" si="66"/>
        <v>1.3519260178261168</v>
      </c>
      <c r="P271" s="13">
        <f t="shared" si="67"/>
        <v>87</v>
      </c>
      <c r="Q271" s="14">
        <f t="shared" si="73"/>
        <v>0.91180050827664416</v>
      </c>
      <c r="R271" s="15">
        <f t="shared" si="74"/>
        <v>-9.2334053759823329E-2</v>
      </c>
      <c r="S271" s="16">
        <f t="shared" si="68"/>
        <v>1.7442339738038858E-3</v>
      </c>
      <c r="T271" s="15">
        <f t="shared" si="75"/>
        <v>-1.7457569210567474E-3</v>
      </c>
      <c r="U271" s="25">
        <f t="shared" si="76"/>
        <v>-8.1849435292365662</v>
      </c>
    </row>
    <row r="272" spans="1:21" ht="19.5">
      <c r="A272" s="17">
        <v>45</v>
      </c>
      <c r="B272">
        <v>9.0227000000000004</v>
      </c>
      <c r="C272" s="11">
        <f t="shared" si="61"/>
        <v>10.876200000000001</v>
      </c>
      <c r="D272" s="12">
        <f t="shared" si="62"/>
        <v>3.3243625293238477</v>
      </c>
      <c r="E272" s="13">
        <f t="shared" si="63"/>
        <v>89</v>
      </c>
      <c r="F272" s="14">
        <f t="shared" si="69"/>
        <v>0.99955689543758752</v>
      </c>
      <c r="G272" s="15">
        <f t="shared" si="70"/>
        <v>-4.4320276224869452E-4</v>
      </c>
      <c r="H272" s="16">
        <f t="shared" si="64"/>
        <v>2.2230489633118383E-2</v>
      </c>
      <c r="I272" s="15">
        <f t="shared" si="71"/>
        <v>-2.248131119440322E-2</v>
      </c>
      <c r="J272" s="25">
        <f t="shared" si="72"/>
        <v>-2.0402817421420205</v>
      </c>
      <c r="L272" s="17">
        <v>45</v>
      </c>
      <c r="M272">
        <v>7.6509999999999998</v>
      </c>
      <c r="N272" s="11">
        <f t="shared" si="65"/>
        <v>10.818199999999999</v>
      </c>
      <c r="O272" s="12">
        <f t="shared" si="66"/>
        <v>2.2204183563671465</v>
      </c>
      <c r="P272" s="13">
        <f t="shared" si="67"/>
        <v>89</v>
      </c>
      <c r="Q272" s="14">
        <f t="shared" si="73"/>
        <v>0.98680480893492994</v>
      </c>
      <c r="R272" s="15">
        <f t="shared" si="74"/>
        <v>-1.3283021076821533E-2</v>
      </c>
      <c r="S272" s="16">
        <f t="shared" si="68"/>
        <v>7.1686591354820335E-4</v>
      </c>
      <c r="T272" s="15">
        <f t="shared" si="75"/>
        <v>-7.171229847816636E-4</v>
      </c>
      <c r="U272" s="25">
        <f t="shared" si="76"/>
        <v>-1.2460128214826844</v>
      </c>
    </row>
    <row r="273" spans="1:21" ht="26.25">
      <c r="A273" s="18" t="s">
        <v>174</v>
      </c>
      <c r="B273" s="19">
        <f>AVERAGE(B228:B272)</f>
        <v>9.3516533333333349</v>
      </c>
      <c r="C273" s="20"/>
      <c r="D273" s="21"/>
      <c r="E273" s="21"/>
      <c r="F273" s="20"/>
      <c r="G273" s="20"/>
      <c r="H273" s="20"/>
      <c r="I273" s="26" t="s">
        <v>175</v>
      </c>
      <c r="J273" s="27">
        <f>-SUM(J228:J272)/45-45</f>
        <v>0.6958441496299983</v>
      </c>
      <c r="L273" s="18" t="s">
        <v>174</v>
      </c>
      <c r="M273" s="19">
        <f>AVERAGE(M228:M272)</f>
        <v>9.4504000000000001</v>
      </c>
      <c r="N273" s="20"/>
      <c r="O273" s="21"/>
      <c r="P273" s="21"/>
      <c r="Q273" s="20"/>
      <c r="R273" s="20"/>
      <c r="S273" s="20"/>
      <c r="T273" s="26" t="s">
        <v>175</v>
      </c>
      <c r="U273" s="27">
        <f>-SUM(U228:U272)/45-45</f>
        <v>0.72776330429481817</v>
      </c>
    </row>
    <row r="274" spans="1:21" ht="24.75">
      <c r="A274" s="18" t="s">
        <v>176</v>
      </c>
      <c r="B274" s="22">
        <f>STDEV(B228:B272)</f>
        <v>0.45859819836699584</v>
      </c>
      <c r="C274" s="23"/>
      <c r="D274" s="21"/>
      <c r="E274" s="21"/>
      <c r="F274" s="20"/>
      <c r="G274" s="20"/>
      <c r="H274" s="20"/>
      <c r="I274" s="20"/>
      <c r="J274" s="20"/>
      <c r="L274" s="18" t="s">
        <v>176</v>
      </c>
      <c r="M274" s="22">
        <f>STDEV(M228:M272)</f>
        <v>0.61601003976470148</v>
      </c>
      <c r="N274" s="23"/>
      <c r="O274" s="21"/>
      <c r="P274" s="21"/>
      <c r="Q274" s="20"/>
      <c r="R274" s="20"/>
      <c r="S274" s="20"/>
      <c r="T274" s="20"/>
      <c r="U274" s="20"/>
    </row>
  </sheetData>
  <mergeCells count="28">
    <mergeCell ref="P226:Q226"/>
    <mergeCell ref="A226:B226"/>
    <mergeCell ref="C226:D226"/>
    <mergeCell ref="E226:F226"/>
    <mergeCell ref="L226:M226"/>
    <mergeCell ref="N226:O226"/>
    <mergeCell ref="L123:M123"/>
    <mergeCell ref="N123:O123"/>
    <mergeCell ref="P123:Q123"/>
    <mergeCell ref="A174:B174"/>
    <mergeCell ref="C174:D174"/>
    <mergeCell ref="E174:F174"/>
    <mergeCell ref="L174:M174"/>
    <mergeCell ref="N174:O174"/>
    <mergeCell ref="P174:Q174"/>
    <mergeCell ref="A63:B63"/>
    <mergeCell ref="C63:D63"/>
    <mergeCell ref="E63:F63"/>
    <mergeCell ref="A123:B123"/>
    <mergeCell ref="C123:D123"/>
    <mergeCell ref="E123:F123"/>
    <mergeCell ref="A1:XFD1"/>
    <mergeCell ref="A2:B2"/>
    <mergeCell ref="C2:D2"/>
    <mergeCell ref="E2:F2"/>
    <mergeCell ref="L2:M2"/>
    <mergeCell ref="N2:O2"/>
    <mergeCell ref="P2:Q2"/>
  </mergeCells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</vt:lpstr>
      <vt:lpstr>控制用质控图—As&amp;Cd</vt:lpstr>
      <vt:lpstr>控制用质控图—Hg</vt:lpstr>
      <vt:lpstr>控制用质控图—(others)</vt:lpstr>
      <vt:lpstr>分析用质控图-初始阶段</vt:lpstr>
      <vt:lpstr>AD计算模板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Chen, Frank</cp:lastModifiedBy>
  <dcterms:created xsi:type="dcterms:W3CDTF">2006-09-16T00:00:00Z</dcterms:created>
  <dcterms:modified xsi:type="dcterms:W3CDTF">2022-06-11T09:25:16Z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