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BCC55D0-A055-4D39-B270-B4F8C56358B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D17" i="1"/>
  <c r="C17" i="1"/>
  <c r="L14" i="1"/>
  <c r="L13" i="1"/>
  <c r="L10" i="1"/>
  <c r="L9" i="1"/>
  <c r="L6" i="1"/>
  <c r="L5" i="1"/>
  <c r="L2" i="1"/>
  <c r="K9" i="1"/>
  <c r="K5" i="1"/>
  <c r="K2" i="1"/>
  <c r="J15" i="1"/>
  <c r="K15" i="1" s="1"/>
  <c r="J2" i="1"/>
  <c r="J14" i="1"/>
  <c r="K14" i="1" s="1"/>
  <c r="J13" i="1"/>
  <c r="K13" i="1" s="1"/>
  <c r="J12" i="1"/>
  <c r="K12" i="1" s="1"/>
  <c r="J11" i="1"/>
  <c r="K11" i="1" s="1"/>
  <c r="J10" i="1"/>
  <c r="K10" i="1" s="1"/>
  <c r="J9" i="1"/>
  <c r="J8" i="1"/>
  <c r="K8" i="1" s="1"/>
  <c r="J7" i="1"/>
  <c r="K7" i="1" s="1"/>
  <c r="J6" i="1"/>
  <c r="K6" i="1" s="1"/>
  <c r="J5" i="1"/>
  <c r="J4" i="1"/>
  <c r="K4" i="1" s="1"/>
  <c r="J3" i="1"/>
  <c r="K3" i="1" s="1"/>
  <c r="H15" i="1"/>
  <c r="H14" i="1"/>
  <c r="H13" i="1"/>
  <c r="H17" i="1" s="1"/>
  <c r="H12" i="1"/>
  <c r="H11" i="1"/>
  <c r="H10" i="1"/>
  <c r="H9" i="1"/>
  <c r="H8" i="1"/>
  <c r="H7" i="1"/>
  <c r="H6" i="1"/>
  <c r="H5" i="1"/>
  <c r="H4" i="1"/>
  <c r="H3" i="1"/>
  <c r="H2" i="1"/>
  <c r="L3" i="1" l="1"/>
  <c r="L7" i="1"/>
  <c r="L11" i="1"/>
  <c r="L15" i="1"/>
  <c r="L4" i="1"/>
  <c r="L8" i="1"/>
  <c r="L12" i="1"/>
  <c r="J17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<sst xmlns="http://schemas.openxmlformats.org/spreadsheetml/2006/main" count="34" uniqueCount="34">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</sst>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A3A3"/>
      <color rgb="FFA9DFB2"/>
      <color rgb="FF9BD9A5"/>
      <color rgb="FF92D69D"/>
      <color rgb="FFFF9F9F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0" i="0" u="none" strike="noStrike" cap="all" normalizeH="0" baseline="0">
                <a:effectLst/>
              </a:rPr>
              <a:t>the students' overall scores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4"/>
              <c:pt idx="0">
                <c:v>4</c:v>
              </c:pt>
              <c:pt idx="1">
                <c:v>3</c:v>
              </c:pt>
              <c:pt idx="2">
                <c:v>10</c:v>
              </c:pt>
              <c:pt idx="3">
                <c:v>6</c:v>
              </c:pt>
              <c:pt idx="4">
                <c:v>2</c:v>
              </c:pt>
              <c:pt idx="5">
                <c:v>5</c:v>
              </c:pt>
              <c:pt idx="6">
                <c:v>7</c:v>
              </c:pt>
              <c:pt idx="7">
                <c:v>9</c:v>
              </c:pt>
              <c:pt idx="8">
                <c:v>13</c:v>
              </c:pt>
              <c:pt idx="9">
                <c:v>1</c:v>
              </c:pt>
              <c:pt idx="10">
                <c:v>8</c:v>
              </c:pt>
              <c:pt idx="11">
                <c:v>12</c:v>
              </c:pt>
              <c:pt idx="12">
                <c:v>11</c:v>
              </c:pt>
              <c:pt idx="13">
                <c:v>14</c:v>
              </c:pt>
            </c:numLit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AEB-801E-B62CAA388E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0135279"/>
        <c:axId val="180136111"/>
      </c:barChart>
      <c:catAx>
        <c:axId val="1801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136111"/>
        <c:crosses val="autoZero"/>
        <c:auto val="1"/>
        <c:lblAlgn val="ctr"/>
        <c:lblOffset val="100"/>
        <c:noMultiLvlLbl val="0"/>
      </c:catAx>
      <c:valAx>
        <c:axId val="1801361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overall </a:t>
                </a:r>
                <a:r>
                  <a:rPr lang="en-US" altLang="zh-TW" baseline="0"/>
                  <a:t> score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crossAx val="18013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STUDENTS' OVERALL SCORES PASSING/FAILING RATE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9DFB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26E-409E-A6BB-BB08EB469C4B}"/>
              </c:ext>
            </c:extLst>
          </c:dPt>
          <c:dPt>
            <c:idx val="1"/>
            <c:bubble3D val="0"/>
            <c:spPr>
              <a:solidFill>
                <a:srgbClr val="FFA3A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6E-409E-A6BB-BB08EB469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工作表1!$M$2:$M$3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工作表1!$N$2:$N$3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E-409E-A6BB-BB08EB469C4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683557</xdr:colOff>
      <xdr:row>28</xdr:row>
      <xdr:rowOff>0</xdr:rowOff>
    </xdr:from>
    <xdr:to>
      <xdr:col>15</xdr:col>
      <xdr:colOff>11206</xdr:colOff>
      <xdr:row>46</xdr:row>
      <xdr:rowOff>11206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D0E38B-A748-455A-9F6D-E3D1AF277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1826559</xdr:colOff>
      <xdr:row>16</xdr:row>
      <xdr:rowOff>1</xdr:rowOff>
    </xdr:from>
    <xdr:to>
      <xdr:col>16</xdr:col>
      <xdr:colOff>11206</xdr:colOff>
      <xdr:row>28</xdr:row>
      <xdr:rowOff>11206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B0CBDA1-D2FE-4AFC-B7D8-81E429B52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A27" zoomScale="85" zoomScaleNormal="85" workbookViewId="0">
      <selection activeCell="G35" sqref="G35"/>
    </sheetView>
  </sheetViews>
  <sheetFormatPr defaultRowHeight="16.5"/>
  <cols>
    <col min="3" max="4" width="13" bestFit="1" customWidth="1"/>
    <col min="8" max="8" width="18.625" bestFit="1" customWidth="1"/>
    <col min="10" max="10" width="16.125" customWidth="1"/>
    <col min="11" max="11" width="24.25" customWidth="1"/>
    <col min="12" max="12" width="23" customWidth="1"/>
  </cols>
  <sheetData>
    <row r="1" spans="1:14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4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 t="shared" ref="H2:H15" si="0">AVERAGE(C2:G2)</f>
        <v>94.4</v>
      </c>
      <c r="I2" s="1">
        <v>89</v>
      </c>
      <c r="J2">
        <f>SUM(C2:G2)*0.1+ I2*0.5</f>
        <v>91.7</v>
      </c>
      <c r="K2" t="str">
        <f t="shared" ref="K2:K15" si="1">_xlfn.IFS(90&lt;=J2,"A",80&lt;=J2,"B",70&lt;=J2,"C",60&lt;=J2,"D",0&lt;=J2,"F")</f>
        <v>A</v>
      </c>
      <c r="L2" s="5" t="str">
        <f t="shared" ref="L2:L15" si="2">IF(J2&gt;=60,"pass","fail")</f>
        <v>pass</v>
      </c>
      <c r="M2" t="s">
        <v>32</v>
      </c>
      <c r="N2">
        <f>COUNTIF(L2:L15,"pass")</f>
        <v>12</v>
      </c>
    </row>
    <row r="3" spans="1:14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si="0"/>
        <v>86</v>
      </c>
      <c r="I3" s="1">
        <v>94</v>
      </c>
      <c r="J3">
        <f t="shared" ref="J3:J14" si="3">SUM(C3:G3)*0.1+ I3*0.5</f>
        <v>90</v>
      </c>
      <c r="K3" t="str">
        <f t="shared" si="1"/>
        <v>A</v>
      </c>
      <c r="L3" s="5" t="str">
        <f t="shared" si="2"/>
        <v>pass</v>
      </c>
      <c r="M3" t="s">
        <v>33</v>
      </c>
      <c r="N3">
        <f>COUNTIF(L2:L15,"fail")</f>
        <v>2</v>
      </c>
    </row>
    <row r="4" spans="1:14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3"/>
        <v>81.2</v>
      </c>
      <c r="K4" t="str">
        <f t="shared" si="1"/>
        <v>B</v>
      </c>
      <c r="L4" s="5" t="str">
        <f t="shared" si="2"/>
        <v>pass</v>
      </c>
    </row>
    <row r="5" spans="1:14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3"/>
        <v>80.800000000000011</v>
      </c>
      <c r="K5" t="str">
        <f t="shared" si="1"/>
        <v>B</v>
      </c>
      <c r="L5" s="5" t="str">
        <f t="shared" si="2"/>
        <v>pass</v>
      </c>
    </row>
    <row r="6" spans="1:14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3"/>
        <v>84.7</v>
      </c>
      <c r="K6" t="str">
        <f t="shared" si="1"/>
        <v>B</v>
      </c>
      <c r="L6" s="5" t="str">
        <f t="shared" si="2"/>
        <v>pass</v>
      </c>
    </row>
    <row r="7" spans="1:14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3"/>
        <v>80.800000000000011</v>
      </c>
      <c r="K7" t="str">
        <f t="shared" si="1"/>
        <v>B</v>
      </c>
      <c r="L7" s="5" t="str">
        <f t="shared" si="2"/>
        <v>pass</v>
      </c>
    </row>
    <row r="8" spans="1:14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3"/>
        <v>77.900000000000006</v>
      </c>
      <c r="K8" t="str">
        <f t="shared" si="1"/>
        <v>C</v>
      </c>
      <c r="L8" s="5" t="str">
        <f t="shared" si="2"/>
        <v>pass</v>
      </c>
    </row>
    <row r="9" spans="1:14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3"/>
        <v>74.2</v>
      </c>
      <c r="K9" t="str">
        <f t="shared" si="1"/>
        <v>C</v>
      </c>
      <c r="L9" s="5" t="str">
        <f t="shared" si="2"/>
        <v>pass</v>
      </c>
    </row>
    <row r="10" spans="1:14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3"/>
        <v>75.2</v>
      </c>
      <c r="K10" t="str">
        <f t="shared" si="1"/>
        <v>C</v>
      </c>
      <c r="L10" s="5" t="str">
        <f t="shared" si="2"/>
        <v>pass</v>
      </c>
    </row>
    <row r="11" spans="1:14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3"/>
        <v>77.599999999999994</v>
      </c>
      <c r="K11" t="str">
        <f t="shared" si="1"/>
        <v>C</v>
      </c>
      <c r="L11" s="5" t="str">
        <f t="shared" si="2"/>
        <v>pass</v>
      </c>
    </row>
    <row r="12" spans="1:14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3"/>
        <v>80.599999999999994</v>
      </c>
      <c r="K12" t="str">
        <f t="shared" si="1"/>
        <v>B</v>
      </c>
      <c r="L12" s="5" t="str">
        <f t="shared" si="2"/>
        <v>pass</v>
      </c>
    </row>
    <row r="13" spans="1:14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3"/>
        <v>59</v>
      </c>
      <c r="K13" t="str">
        <f t="shared" si="1"/>
        <v>F</v>
      </c>
      <c r="L13" s="5" t="str">
        <f t="shared" si="2"/>
        <v>fail</v>
      </c>
    </row>
    <row r="14" spans="1:14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3"/>
        <v>66.900000000000006</v>
      </c>
      <c r="K14" t="str">
        <f t="shared" si="1"/>
        <v>D</v>
      </c>
      <c r="L14" s="5" t="str">
        <f t="shared" si="2"/>
        <v>pass</v>
      </c>
    </row>
    <row r="15" spans="1:14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>SUM(C15:G15)*0.1+ I15*0.5</f>
        <v>55.6</v>
      </c>
      <c r="K15" t="str">
        <f t="shared" si="1"/>
        <v>F</v>
      </c>
      <c r="L15" s="5" t="str">
        <f t="shared" si="2"/>
        <v>fail</v>
      </c>
    </row>
    <row r="16" spans="1:14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2">
      <c r="C17">
        <f>MAX(C2:C15)</f>
        <v>98</v>
      </c>
      <c r="D17">
        <f>LARGE(D2:D15,2)</f>
        <v>92</v>
      </c>
      <c r="H17" s="1">
        <f>COUNTIFS(H2:H15,"&lt;80")</f>
        <v>8</v>
      </c>
      <c r="J17">
        <f>AVERAGE(J2:J15)</f>
        <v>76.871428571428581</v>
      </c>
      <c r="L17" s="5"/>
    </row>
    <row r="24" spans="3:12">
      <c r="J24" s="4" t="s">
        <v>30</v>
      </c>
    </row>
  </sheetData>
  <phoneticPr fontId="2" type="noConversion"/>
  <conditionalFormatting sqref="K12:K13">
    <cfRule type="cellIs" dxfId="2" priority="3" operator="equal">
      <formula>"pass"</formula>
    </cfRule>
  </conditionalFormatting>
  <conditionalFormatting sqref="L2:L15 L17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judy shih</cp:lastModifiedBy>
  <dcterms:created xsi:type="dcterms:W3CDTF">2023-10-19T05:27:10Z</dcterms:created>
  <dcterms:modified xsi:type="dcterms:W3CDTF">2024-10-18T07:25:34Z</dcterms:modified>
</cp:coreProperties>
</file>