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2F0721D-6C93-4E25-80C1-46313F0E97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D17" i="1"/>
  <c r="C17" i="1"/>
  <c r="L14" i="1"/>
  <c r="L13" i="1"/>
  <c r="L10" i="1"/>
  <c r="L9" i="1"/>
  <c r="L6" i="1"/>
  <c r="L5" i="1"/>
  <c r="L2" i="1"/>
  <c r="K9" i="1"/>
  <c r="K5" i="1"/>
  <c r="K2" i="1"/>
  <c r="J15" i="1"/>
  <c r="K15" i="1" s="1"/>
  <c r="J2" i="1"/>
  <c r="J14" i="1"/>
  <c r="K14" i="1" s="1"/>
  <c r="J13" i="1"/>
  <c r="K13" i="1" s="1"/>
  <c r="J12" i="1"/>
  <c r="K12" i="1" s="1"/>
  <c r="J11" i="1"/>
  <c r="K11" i="1" s="1"/>
  <c r="J10" i="1"/>
  <c r="K10" i="1" s="1"/>
  <c r="J9" i="1"/>
  <c r="J8" i="1"/>
  <c r="K8" i="1" s="1"/>
  <c r="J7" i="1"/>
  <c r="K7" i="1" s="1"/>
  <c r="J6" i="1"/>
  <c r="K6" i="1" s="1"/>
  <c r="J5" i="1"/>
  <c r="J4" i="1"/>
  <c r="K4" i="1" s="1"/>
  <c r="J3" i="1"/>
  <c r="K3" i="1" s="1"/>
  <c r="H15" i="1"/>
  <c r="H14" i="1"/>
  <c r="H13" i="1"/>
  <c r="H17" i="1" s="1"/>
  <c r="H12" i="1"/>
  <c r="H11" i="1"/>
  <c r="H10" i="1"/>
  <c r="H9" i="1"/>
  <c r="H8" i="1"/>
  <c r="H7" i="1"/>
  <c r="H6" i="1"/>
  <c r="H5" i="1"/>
  <c r="H4" i="1"/>
  <c r="H3" i="1"/>
  <c r="H2" i="1"/>
  <c r="L3" i="1" l="1"/>
  <c r="L7" i="1"/>
  <c r="L11" i="1"/>
  <c r="L15" i="1"/>
  <c r="L4" i="1"/>
  <c r="L8" i="1"/>
  <c r="L12" i="1"/>
  <c r="J17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<sst xmlns="http://schemas.openxmlformats.org/spreadsheetml/2006/main" count="34" uniqueCount="34">
  <si>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</si>
  <si>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</si>
  <si>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</si>
  <si>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</si>
  <si>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</si>
  <si>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</si>
  <si>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</si>
  <si>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</si>
  <si>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</si>
  <si>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</si>
  <si>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</si>
  <si>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</si>
  <si>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</si>
  <si>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</si>
  <si>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</si>
  <si>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</si>
  <si>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</si>
  <si>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</si>
  <si>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</si>
  <si>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</si>
  <si>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</si>
  <si>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</si>
  <si>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</si>
  <si>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</si>
  <si>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</si>
  <si>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</si>
  <si>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</si>
  <si>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</si>
  <si>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</si>
  <si>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</si>
  <si>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</si>
  <si>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</si>
  <si>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total pass</t>
    <phoneticPr fontId="2" type="noConversion"/>
  </si>
  <si>
    <t>total 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</si>
</sst>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3A3"/>
      <color rgb="FFA9DFB2"/>
      <color rgb="FF9BD9A5"/>
      <color rgb="FF92D69D"/>
      <color rgb="FFFF9F9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0" i="0" u="none" strike="noStrike" cap="all" normalizeH="0" baseline="0">
                <a:effectLst/>
              </a:rPr>
              <a:t>the students' overall scores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</c:numLit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AEB-801E-B62CAA388E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0135279"/>
        <c:axId val="180136111"/>
      </c:barChart>
      <c:catAx>
        <c:axId val="1801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136111"/>
        <c:crosses val="autoZero"/>
        <c:auto val="1"/>
        <c:lblAlgn val="ctr"/>
        <c:lblOffset val="100"/>
        <c:noMultiLvlLbl val="0"/>
      </c:catAx>
      <c:valAx>
        <c:axId val="180136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3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STUDENTS' OVERALL SCORES PASSING/FAILING RATE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9DFB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26E-409E-A6BB-BB08EB469C4B}"/>
              </c:ext>
            </c:extLst>
          </c:dPt>
          <c:dPt>
            <c:idx val="1"/>
            <c:bubble3D val="0"/>
            <c:spPr>
              <a:solidFill>
                <a:srgbClr val="FFA3A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6E-409E-A6BB-BB08EB469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工作表1!$M$2:$M$3</c:f>
              <c:strCache>
                <c:ptCount val="2"/>
                <c:pt idx="0">
                  <c:v>total pass</c:v>
                </c:pt>
                <c:pt idx="1">
                  <c:v>total fail</c:v>
                </c:pt>
              </c:strCache>
            </c:strRef>
          </c:cat>
          <c:val>
            <c:numRef>
              <c:f>工作表1!$N$2:$N$3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E-409E-A6BB-BB08EB469C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683557</xdr:colOff>
      <xdr:row>26</xdr:row>
      <xdr:rowOff>212911</xdr:rowOff>
    </xdr:from>
    <xdr:to>
      <xdr:col>11</xdr:col>
      <xdr:colOff>1232646</xdr:colOff>
      <xdr:row>40</xdr:row>
      <xdr:rowOff>-1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D0E38B-A748-455A-9F6D-E3D1AF27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1826559</xdr:colOff>
      <xdr:row>16</xdr:row>
      <xdr:rowOff>1</xdr:rowOff>
    </xdr:from>
    <xdr:to>
      <xdr:col>15</xdr:col>
      <xdr:colOff>212911</xdr:colOff>
      <xdr:row>26</xdr:row>
      <xdr:rowOff>201706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B0CBDA1-D2FE-4AFC-B7D8-81E429B52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85" zoomScaleNormal="85" workbookViewId="0">
      <selection activeCell="N35" sqref="N34:N35"/>
    </sheetView>
  </sheetViews>
  <sheetFormatPr defaultRowHeight="16.5"/>
  <cols>
    <col min="3" max="4" width="13" bestFit="1" customWidth="1"/>
    <col min="8" max="8" width="18.625" bestFit="1" customWidth="1"/>
    <col min="10" max="10" width="16.125" customWidth="1"/>
    <col min="11" max="11" width="24.25" customWidth="1"/>
    <col min="12" max="12" width="23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>
        <f>SUM(C2:G2)*0.1+ I2*0.5</f>
        <v>91.7</v>
      </c>
      <c r="K2" t="str">
        <f>_xlfn.IFS(90&lt;=J2,"A",80&lt;=J2,"B",70&lt;=J2,"C",60&lt;=J2,"D",0&lt;=J2,"F")</f>
        <v>A</v>
      </c>
      <c r="L2" s="5" t="str">
        <f>IF(J2&gt;=60,"pass","fail")</f>
        <v>pass</v>
      </c>
      <c r="M2" t="s">
        <v>32</v>
      </c>
      <c r="N2">
        <f>COUNTIF(L2:L15,"pass")</f>
        <v>12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>
        <f t="shared" ref="J2:J15" si="1">SUM(C3:G3)*0.1+ I3*0.5</f>
        <v>90</v>
      </c>
      <c r="K3" t="str">
        <f>_xlfn.IFS(90&lt;=J3,"A",80&lt;=J3,"B",70&lt;=J3,"C",60&lt;=J3,"D",0&lt;=J3,"F")</f>
        <v>A</v>
      </c>
      <c r="L3" s="5" t="str">
        <f>IF(J3&gt;=60,"pass","fail")</f>
        <v>pass</v>
      </c>
      <c r="M3" t="s">
        <v>33</v>
      </c>
      <c r="N3">
        <f>COUNTIF(L2:L15,"fail")</f>
        <v>2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>_xlfn.IFS(90&lt;=J4,"A",80&lt;=J4,"B",70&lt;=J4,"C",60&lt;=J4,"D",0&lt;=J4,"F")</f>
        <v>B</v>
      </c>
      <c r="L4" s="5" t="str">
        <f>IF(J4&gt;=60,"pass","fail")</f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>_xlfn.IFS(90&lt;=J5,"A",80&lt;=J5,"B",70&lt;=J5,"C",60&lt;=J5,"D",0&lt;=J5,"F")</f>
        <v>B</v>
      </c>
      <c r="L5" s="5" t="str">
        <f>IF(J5&gt;=60,"pass","fail")</f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>_xlfn.IFS(90&lt;=J6,"A",80&lt;=J6,"B",70&lt;=J6,"C",60&lt;=J6,"D",0&lt;=J6,"F")</f>
        <v>B</v>
      </c>
      <c r="L6" s="5" t="str">
        <f>IF(J6&gt;=60,"pass","fail")</f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>_xlfn.IFS(90&lt;=J7,"A",80&lt;=J7,"B",70&lt;=J7,"C",60&lt;=J7,"D",0&lt;=J7,"F")</f>
        <v>B</v>
      </c>
      <c r="L7" s="5" t="str">
        <f>IF(J7&gt;=60,"pass","fail")</f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>_xlfn.IFS(90&lt;=J8,"A",80&lt;=J8,"B",70&lt;=J8,"C",60&lt;=J8,"D",0&lt;=J8,"F")</f>
        <v>C</v>
      </c>
      <c r="L8" s="5" t="str">
        <f>IF(J8&gt;=60,"pass","fail")</f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>_xlfn.IFS(90&lt;=J9,"A",80&lt;=J9,"B",70&lt;=J9,"C",60&lt;=J9,"D",0&lt;=J9,"F")</f>
        <v>C</v>
      </c>
      <c r="L9" s="5" t="str">
        <f>IF(J9&gt;=60,"pass","fail")</f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>_xlfn.IFS(90&lt;=J10,"A",80&lt;=J10,"B",70&lt;=J10,"C",60&lt;=J10,"D",0&lt;=J10,"F")</f>
        <v>C</v>
      </c>
      <c r="L10" s="5" t="str">
        <f>IF(J10&gt;=60,"pass","fail")</f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>_xlfn.IFS(90&lt;=J11,"A",80&lt;=J11,"B",70&lt;=J11,"C",60&lt;=J11,"D",0&lt;=J11,"F")</f>
        <v>C</v>
      </c>
      <c r="L11" s="5" t="str">
        <f>IF(J11&gt;=60,"pass","fail")</f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>_xlfn.IFS(90&lt;=J12,"A",80&lt;=J12,"B",70&lt;=J12,"C",60&lt;=J12,"D",0&lt;=J12,"F")</f>
        <v>B</v>
      </c>
      <c r="L12" s="5" t="str">
        <f>IF(J12&gt;=60,"pass","fail")</f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>_xlfn.IFS(90&lt;=J13,"A",80&lt;=J13,"B",70&lt;=J13,"C",60&lt;=J13,"D",0&lt;=J13,"F")</f>
        <v>F</v>
      </c>
      <c r="L13" s="5" t="str">
        <f>IF(J13&gt;=60,"pass","fail")</f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>_xlfn.IFS(90&lt;=J14,"A",80&lt;=J14,"B",70&lt;=J14,"C",60&lt;=J14,"D",0&lt;=J14,"F")</f>
        <v>D</v>
      </c>
      <c r="L14" s="5" t="str">
        <f>IF(J14&gt;=60,"pass","fail")</f>
        <v>pass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>SUM(C15:G15)*0.1+ I15*0.5</f>
        <v>55.6</v>
      </c>
      <c r="K15" t="str">
        <f>_xlfn.IFS(90&lt;=J15,"A",80&lt;=J15,"B",70&lt;=J15,"C",60&lt;=J15,"D",0&lt;=J15,"F")</f>
        <v>F</v>
      </c>
      <c r="L15" s="5" t="str">
        <f>IF(J15&gt;=60,"pass","fail")</f>
        <v>fail</v>
      </c>
    </row>
    <row r="16" spans="1:14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MAX(C2:C15)</f>
        <v>98</v>
      </c>
      <c r="D17">
        <f>LARGE(D2:D15,2)</f>
        <v>92</v>
      </c>
      <c r="H17" s="1">
        <f>COUNTIFS(H2:H15,"&lt;80")</f>
        <v>8</v>
      </c>
      <c r="J17">
        <f>AVERAGE(J2:J15)</f>
        <v>76.871428571428581</v>
      </c>
      <c r="L17" s="5"/>
    </row>
    <row r="24" spans="3:12">
      <c r="J24" s="4" t="s">
        <v>30</v>
      </c>
    </row>
  </sheetData>
  <phoneticPr fontId="2" type="noConversion"/>
  <conditionalFormatting sqref="K12:K13">
    <cfRule type="cellIs" dxfId="4" priority="3" operator="equal">
      <formula>"pass"</formula>
    </cfRule>
  </conditionalFormatting>
  <conditionalFormatting sqref="L2:L15 L17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shih judy</cp:lastModifiedBy>
  <dcterms:created xsi:type="dcterms:W3CDTF">2023-10-19T05:27:10Z</dcterms:created>
  <dcterms:modified xsi:type="dcterms:W3CDTF">2024-10-17T17:08:43Z</dcterms:modified>
</cp:coreProperties>
</file>