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_ImuHumanPosePytorch\output\"/>
    </mc:Choice>
  </mc:AlternateContent>
  <xr:revisionPtr revIDLastSave="0" documentId="13_ncr:1_{86F5720C-B9FC-404D-B57E-CDB46CDA2E79}" xr6:coauthVersionLast="36" xr6:coauthVersionMax="36" xr10:uidLastSave="{00000000-0000-0000-0000-000000000000}"/>
  <bookViews>
    <workbookView xWindow="0" yWindow="0" windowWidth="23040" windowHeight="9000" xr2:uid="{07AC0003-9F47-4074-8C6F-31896B677E70}"/>
  </bookViews>
  <sheets>
    <sheet name="工作表1" sheetId="1" r:id="rId1"/>
    <sheet name="兩台相機" sheetId="2" r:id="rId2"/>
    <sheet name="三台相機" sheetId="3" r:id="rId3"/>
    <sheet name="四台相機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C76" i="1"/>
  <c r="F77" i="1"/>
  <c r="F76" i="1"/>
  <c r="I77" i="1"/>
  <c r="I76" i="1"/>
  <c r="L77" i="1"/>
  <c r="L76" i="1"/>
  <c r="L74" i="1" l="1"/>
  <c r="I74" i="1"/>
  <c r="F74" i="1"/>
  <c r="C74" i="1"/>
  <c r="U32" i="3" l="1"/>
  <c r="V32" i="3"/>
  <c r="T32" i="3"/>
  <c r="U31" i="3"/>
  <c r="V31" i="3"/>
  <c r="T31" i="3"/>
  <c r="X9" i="3"/>
  <c r="X8" i="3"/>
  <c r="X7" i="3"/>
  <c r="X6" i="3"/>
  <c r="X5" i="3"/>
  <c r="X4" i="3"/>
  <c r="X3" i="3"/>
  <c r="X2" i="3"/>
  <c r="N8" i="3"/>
  <c r="N7" i="3"/>
  <c r="N6" i="3"/>
  <c r="N5" i="3"/>
  <c r="N4" i="3"/>
  <c r="N3" i="3"/>
  <c r="N2" i="3"/>
  <c r="C73" i="1" l="1"/>
  <c r="N29" i="3" l="1"/>
  <c r="P29" i="3" s="1"/>
  <c r="N28" i="3"/>
  <c r="P28" i="3" s="1"/>
  <c r="N27" i="3"/>
  <c r="P27" i="3" s="1"/>
  <c r="N26" i="3"/>
  <c r="P26" i="3" s="1"/>
  <c r="N25" i="3"/>
  <c r="P25" i="3" s="1"/>
  <c r="N24" i="3"/>
  <c r="P24" i="3" s="1"/>
  <c r="N23" i="3"/>
  <c r="P23" i="3" s="1"/>
  <c r="N22" i="3"/>
  <c r="P22" i="3" s="1"/>
  <c r="N21" i="3"/>
  <c r="P21" i="3" s="1"/>
  <c r="N20" i="3"/>
  <c r="P20" i="3" s="1"/>
  <c r="N19" i="3"/>
  <c r="P19" i="3" s="1"/>
  <c r="N18" i="3"/>
  <c r="P18" i="3" s="1"/>
  <c r="N17" i="3"/>
  <c r="P17" i="3" s="1"/>
  <c r="N16" i="3"/>
  <c r="P16" i="3" s="1"/>
  <c r="N15" i="3"/>
  <c r="P15" i="3" s="1"/>
  <c r="N14" i="3"/>
  <c r="P14" i="3" s="1"/>
  <c r="N13" i="3"/>
  <c r="P13" i="3" s="1"/>
  <c r="N12" i="3"/>
  <c r="P12" i="3" s="1"/>
  <c r="N11" i="3"/>
  <c r="P11" i="3" s="1"/>
  <c r="N10" i="3"/>
  <c r="P10" i="3" s="1"/>
  <c r="N9" i="3"/>
  <c r="P9" i="3" s="1"/>
  <c r="P8" i="3"/>
  <c r="P7" i="3"/>
  <c r="P6" i="3"/>
  <c r="P5" i="3"/>
  <c r="P4" i="3"/>
  <c r="P3" i="3"/>
  <c r="P2" i="3"/>
  <c r="L73" i="1" l="1"/>
  <c r="I73" i="1"/>
  <c r="F73" i="1"/>
</calcChain>
</file>

<file path=xl/sharedStrings.xml><?xml version="1.0" encoding="utf-8"?>
<sst xmlns="http://schemas.openxmlformats.org/spreadsheetml/2006/main" count="540" uniqueCount="23">
  <si>
    <t>2 camera</t>
    <phoneticPr fontId="1" type="noConversion"/>
  </si>
  <si>
    <t>3 camera</t>
    <phoneticPr fontId="1" type="noConversion"/>
  </si>
  <si>
    <t>4 camera</t>
    <phoneticPr fontId="1" type="noConversion"/>
  </si>
  <si>
    <t>ave</t>
    <phoneticPr fontId="1" type="noConversion"/>
  </si>
  <si>
    <t>MPJPE</t>
    <phoneticPr fontId="1" type="noConversion"/>
  </si>
  <si>
    <t>v</t>
    <phoneticPr fontId="1" type="noConversion"/>
  </si>
  <si>
    <t>MPJPE ave</t>
    <phoneticPr fontId="1" type="noConversion"/>
  </si>
  <si>
    <t>交互相機</t>
    <phoneticPr fontId="1" type="noConversion"/>
  </si>
  <si>
    <t>1camera</t>
    <phoneticPr fontId="1" type="noConversion"/>
  </si>
  <si>
    <t>MPJPE</t>
    <phoneticPr fontId="1" type="noConversion"/>
  </si>
  <si>
    <t>ave</t>
    <phoneticPr fontId="1" type="noConversion"/>
  </si>
  <si>
    <t>sort</t>
    <phoneticPr fontId="1" type="noConversion"/>
  </si>
  <si>
    <t>差</t>
    <phoneticPr fontId="1" type="noConversion"/>
  </si>
  <si>
    <t>交互相機</t>
  </si>
  <si>
    <t>MPJPE ave</t>
  </si>
  <si>
    <t>差</t>
  </si>
  <si>
    <t>ave</t>
    <phoneticPr fontId="1" type="noConversion"/>
  </si>
  <si>
    <t>stdev</t>
    <phoneticPr fontId="1" type="noConversion"/>
  </si>
  <si>
    <t>MPJPE</t>
    <phoneticPr fontId="1" type="noConversion"/>
  </si>
  <si>
    <t>v</t>
    <phoneticPr fontId="1" type="noConversion"/>
  </si>
  <si>
    <t>stdev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</si>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</sst>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2" fillId="2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camera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9.3806921675773473E-3"/>
                  <c:y val="1.4192590680263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A-42CD-B06A-1FE5D78FD35F}"/>
                </c:ext>
              </c:extLst>
            </c:dLbl>
            <c:dLbl>
              <c:idx val="9"/>
              <c:layout>
                <c:manualLayout>
                  <c:x val="1.1248906386701662E-3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AA-42CD-B06A-1FE5D78FD3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xVal>
          <c:yVal>
            <c:numRef>
              <c:f>工作表1!$F$2:$F$29</c:f>
              <c:numCache>
                <c:formatCode>0.0000</c:formatCode>
                <c:ptCount val="28"/>
                <c:pt idx="0">
                  <c:v>194.49574632091301</c:v>
                </c:pt>
                <c:pt idx="1">
                  <c:v>81.943958901053804</c:v>
                </c:pt>
                <c:pt idx="2">
                  <c:v>47.492697938863898</c:v>
                </c:pt>
                <c:pt idx="3">
                  <c:v>76.7795141808827</c:v>
                </c:pt>
                <c:pt idx="4">
                  <c:v>66.865292617285206</c:v>
                </c:pt>
                <c:pt idx="5">
                  <c:v>58.761941277861503</c:v>
                </c:pt>
                <c:pt idx="6">
                  <c:v>46.979784959362497</c:v>
                </c:pt>
                <c:pt idx="7">
                  <c:v>227.572209887832</c:v>
                </c:pt>
                <c:pt idx="8">
                  <c:v>182.63780725938199</c:v>
                </c:pt>
                <c:pt idx="9">
                  <c:v>300.16372092213999</c:v>
                </c:pt>
                <c:pt idx="10">
                  <c:v>183.077254459865</c:v>
                </c:pt>
                <c:pt idx="11">
                  <c:v>181.65204178100001</c:v>
                </c:pt>
                <c:pt idx="12">
                  <c:v>145.24580455965301</c:v>
                </c:pt>
                <c:pt idx="13">
                  <c:v>99.342611089214202</c:v>
                </c:pt>
                <c:pt idx="14">
                  <c:v>109.41779707916599</c:v>
                </c:pt>
                <c:pt idx="15">
                  <c:v>92.754950028016196</c:v>
                </c:pt>
                <c:pt idx="16">
                  <c:v>97.743463697548094</c:v>
                </c:pt>
                <c:pt idx="17">
                  <c:v>81.364029422410198</c:v>
                </c:pt>
                <c:pt idx="18">
                  <c:v>87.474988152893403</c:v>
                </c:pt>
                <c:pt idx="19">
                  <c:v>66.879952988939195</c:v>
                </c:pt>
                <c:pt idx="20">
                  <c:v>67.494946238546106</c:v>
                </c:pt>
                <c:pt idx="21">
                  <c:v>52.331758325624598</c:v>
                </c:pt>
                <c:pt idx="22">
                  <c:v>126.33869606949099</c:v>
                </c:pt>
                <c:pt idx="23">
                  <c:v>95.146945165294198</c:v>
                </c:pt>
                <c:pt idx="24">
                  <c:v>64.637416795068205</c:v>
                </c:pt>
                <c:pt idx="25">
                  <c:v>100.76324609690801</c:v>
                </c:pt>
                <c:pt idx="26">
                  <c:v>63.790353100260504</c:v>
                </c:pt>
                <c:pt idx="27">
                  <c:v>77.194797886863896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A-42CD-B06A-1FE5D78FD35F}"/>
            </c:ext>
          </c:extLst>
        </c:ser>
        <c:ser>
          <c:idx val="1"/>
          <c:order val="1"/>
          <c:tx>
            <c:v>3 camera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6.410797011029359E-3"/>
                  <c:y val="8.200545970005116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AA-42CD-B06A-1FE5D78FD35F}"/>
                </c:ext>
              </c:extLst>
            </c:dLbl>
            <c:dLbl>
              <c:idx val="31"/>
              <c:layout>
                <c:manualLayout>
                  <c:x val="1.902668416447944E-3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AA-42CD-B06A-1FE5D78FD3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工作表1!$G$2:$G$57</c:f>
              <c:numCache>
                <c:formatCode>0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xVal>
          <c:yVal>
            <c:numRef>
              <c:f>工作表1!$I$2:$I$57</c:f>
              <c:numCache>
                <c:formatCode>0.0000</c:formatCode>
                <c:ptCount val="56"/>
                <c:pt idx="0">
                  <c:v>41.853848392763702</c:v>
                </c:pt>
                <c:pt idx="1">
                  <c:v>43.254378716487302</c:v>
                </c:pt>
                <c:pt idx="2">
                  <c:v>70.474745628002495</c:v>
                </c:pt>
                <c:pt idx="3">
                  <c:v>41.746955049100499</c:v>
                </c:pt>
                <c:pt idx="4">
                  <c:v>54.572145805081</c:v>
                </c:pt>
                <c:pt idx="5">
                  <c:v>46.771415877514599</c:v>
                </c:pt>
                <c:pt idx="6">
                  <c:v>30.986186425569901</c:v>
                </c:pt>
                <c:pt idx="7">
                  <c:v>29.027547721504501</c:v>
                </c:pt>
                <c:pt idx="8">
                  <c:v>33.611581662893897</c:v>
                </c:pt>
                <c:pt idx="9">
                  <c:v>27.1578569379509</c:v>
                </c:pt>
                <c:pt idx="10">
                  <c:v>29.996050713705198</c:v>
                </c:pt>
                <c:pt idx="11">
                  <c:v>34.486021915300299</c:v>
                </c:pt>
                <c:pt idx="12">
                  <c:v>32.722733392317501</c:v>
                </c:pt>
                <c:pt idx="13">
                  <c:v>29.9784934906587</c:v>
                </c:pt>
                <c:pt idx="14">
                  <c:v>31.557255344012599</c:v>
                </c:pt>
                <c:pt idx="15">
                  <c:v>38.3802115069116</c:v>
                </c:pt>
                <c:pt idx="16">
                  <c:v>33.2106881470594</c:v>
                </c:pt>
                <c:pt idx="17">
                  <c:v>33.429723592383503</c:v>
                </c:pt>
                <c:pt idx="18">
                  <c:v>32.409797644620802</c:v>
                </c:pt>
                <c:pt idx="19">
                  <c:v>33.404394537219503</c:v>
                </c:pt>
                <c:pt idx="20">
                  <c:v>32.263627176808903</c:v>
                </c:pt>
                <c:pt idx="21">
                  <c:v>52.019309935011997</c:v>
                </c:pt>
                <c:pt idx="22">
                  <c:v>76.443503799099602</c:v>
                </c:pt>
                <c:pt idx="23">
                  <c:v>52.665715004898502</c:v>
                </c:pt>
                <c:pt idx="24">
                  <c:v>65.529694482836604</c:v>
                </c:pt>
                <c:pt idx="25">
                  <c:v>44.593630724686498</c:v>
                </c:pt>
                <c:pt idx="26">
                  <c:v>76.604722702812893</c:v>
                </c:pt>
                <c:pt idx="27">
                  <c:v>42.484064579860998</c:v>
                </c:pt>
                <c:pt idx="28">
                  <c:v>54.871869665173499</c:v>
                </c:pt>
                <c:pt idx="29">
                  <c:v>45.2495595222085</c:v>
                </c:pt>
                <c:pt idx="30">
                  <c:v>74.8608006468897</c:v>
                </c:pt>
                <c:pt idx="31">
                  <c:v>82.8157529564686</c:v>
                </c:pt>
                <c:pt idx="32">
                  <c:v>62.433624030375697</c:v>
                </c:pt>
                <c:pt idx="33">
                  <c:v>58.757770708826698</c:v>
                </c:pt>
                <c:pt idx="34">
                  <c:v>39.261918152422602</c:v>
                </c:pt>
                <c:pt idx="35">
                  <c:v>62.710174051073501</c:v>
                </c:pt>
                <c:pt idx="36">
                  <c:v>35.992815523671297</c:v>
                </c:pt>
                <c:pt idx="37">
                  <c:v>42.741789438045402</c:v>
                </c:pt>
                <c:pt idx="38">
                  <c:v>35.238108482980103</c:v>
                </c:pt>
                <c:pt idx="39">
                  <c:v>33.569492248854203</c:v>
                </c:pt>
                <c:pt idx="40">
                  <c:v>42.993292943538499</c:v>
                </c:pt>
                <c:pt idx="41">
                  <c:v>35.189386884500799</c:v>
                </c:pt>
                <c:pt idx="42">
                  <c:v>29.699532630617401</c:v>
                </c:pt>
                <c:pt idx="43">
                  <c:v>40.041077661221003</c:v>
                </c:pt>
                <c:pt idx="44">
                  <c:v>35.836043261409202</c:v>
                </c:pt>
                <c:pt idx="45">
                  <c:v>34.922135847960803</c:v>
                </c:pt>
                <c:pt idx="46">
                  <c:v>40.065829887558301</c:v>
                </c:pt>
                <c:pt idx="47">
                  <c:v>37.202953634027097</c:v>
                </c:pt>
                <c:pt idx="48">
                  <c:v>32.728876815228098</c:v>
                </c:pt>
                <c:pt idx="49">
                  <c:v>35.690577159654197</c:v>
                </c:pt>
                <c:pt idx="50">
                  <c:v>33.885951858976</c:v>
                </c:pt>
                <c:pt idx="51">
                  <c:v>35.315126295248703</c:v>
                </c:pt>
                <c:pt idx="52">
                  <c:v>41.5287467381185</c:v>
                </c:pt>
                <c:pt idx="53">
                  <c:v>34.8288877750065</c:v>
                </c:pt>
                <c:pt idx="54">
                  <c:v>37.508332094742002</c:v>
                </c:pt>
                <c:pt idx="55">
                  <c:v>34.827331949531597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A-42CD-B06A-1FE5D78FD35F}"/>
            </c:ext>
          </c:extLst>
        </c:ser>
        <c:ser>
          <c:idx val="2"/>
          <c:order val="2"/>
          <c:tx>
            <c:v>4 camera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4510850078166462E-2"/>
                  <c:y val="4.4767628090204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02-44D8-9255-8439838AD22D}"/>
                </c:ext>
              </c:extLst>
            </c:dLbl>
            <c:dLbl>
              <c:idx val="51"/>
              <c:layout>
                <c:manualLayout>
                  <c:x val="-3.8964473703082196E-2"/>
                  <c:y val="-5.746358207956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02-44D8-9255-8439838AD2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工作表1!$J$2:$J$71</c:f>
              <c:numCache>
                <c:formatCode>0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</c:numCache>
            </c:numRef>
          </c:xVal>
          <c:yVal>
            <c:numRef>
              <c:f>工作表1!$L$2:$L$71</c:f>
              <c:numCache>
                <c:formatCode>0.0000</c:formatCode>
                <c:ptCount val="70"/>
                <c:pt idx="0">
                  <c:v>30.9409333365012</c:v>
                </c:pt>
                <c:pt idx="1">
                  <c:v>28.854872170055</c:v>
                </c:pt>
                <c:pt idx="2">
                  <c:v>30.374810090356</c:v>
                </c:pt>
                <c:pt idx="3">
                  <c:v>28.8212972387532</c:v>
                </c:pt>
                <c:pt idx="4">
                  <c:v>31.156041556190701</c:v>
                </c:pt>
                <c:pt idx="5">
                  <c:v>33.170624396257203</c:v>
                </c:pt>
                <c:pt idx="6">
                  <c:v>31.537737066463698</c:v>
                </c:pt>
                <c:pt idx="7">
                  <c:v>32.103085802782402</c:v>
                </c:pt>
                <c:pt idx="8">
                  <c:v>33.661261135248402</c:v>
                </c:pt>
                <c:pt idx="9">
                  <c:v>34.5089145349909</c:v>
                </c:pt>
                <c:pt idx="10">
                  <c:v>34.678746177619402</c:v>
                </c:pt>
                <c:pt idx="11">
                  <c:v>35.262497589748101</c:v>
                </c:pt>
                <c:pt idx="12">
                  <c:v>31.700876123907001</c:v>
                </c:pt>
                <c:pt idx="13">
                  <c:v>33.063575477424202</c:v>
                </c:pt>
                <c:pt idx="14">
                  <c:v>34.686075336021602</c:v>
                </c:pt>
                <c:pt idx="15">
                  <c:v>26.975283313261599</c:v>
                </c:pt>
                <c:pt idx="16">
                  <c:v>28.292512195617</c:v>
                </c:pt>
                <c:pt idx="17">
                  <c:v>25.471508591469501</c:v>
                </c:pt>
                <c:pt idx="18">
                  <c:v>26.758437139576799</c:v>
                </c:pt>
                <c:pt idx="19">
                  <c:v>27.765114906632999</c:v>
                </c:pt>
                <c:pt idx="20">
                  <c:v>24.578935428503801</c:v>
                </c:pt>
                <c:pt idx="21">
                  <c:v>25.8578083116867</c:v>
                </c:pt>
                <c:pt idx="22">
                  <c:v>26.3844861380888</c:v>
                </c:pt>
                <c:pt idx="23">
                  <c:v>26.944535668118601</c:v>
                </c:pt>
                <c:pt idx="24">
                  <c:v>26.146575192938101</c:v>
                </c:pt>
                <c:pt idx="25">
                  <c:v>29.931124596281201</c:v>
                </c:pt>
                <c:pt idx="26">
                  <c:v>26.684806193109999</c:v>
                </c:pt>
                <c:pt idx="27">
                  <c:v>27.942912992469001</c:v>
                </c:pt>
                <c:pt idx="28">
                  <c:v>26.8120725859504</c:v>
                </c:pt>
                <c:pt idx="29">
                  <c:v>27.547220711112701</c:v>
                </c:pt>
                <c:pt idx="30">
                  <c:v>27.197853585401099</c:v>
                </c:pt>
                <c:pt idx="31">
                  <c:v>27.582428483761301</c:v>
                </c:pt>
                <c:pt idx="32">
                  <c:v>29.189182633585599</c:v>
                </c:pt>
                <c:pt idx="33">
                  <c:v>27.455220371198301</c:v>
                </c:pt>
                <c:pt idx="34">
                  <c:v>27.837829130496399</c:v>
                </c:pt>
                <c:pt idx="35">
                  <c:v>34.097188010583999</c:v>
                </c:pt>
                <c:pt idx="36">
                  <c:v>36.550760002652503</c:v>
                </c:pt>
                <c:pt idx="37">
                  <c:v>36.731384015986599</c:v>
                </c:pt>
                <c:pt idx="38">
                  <c:v>33.704714520243797</c:v>
                </c:pt>
                <c:pt idx="39">
                  <c:v>35.658516583337999</c:v>
                </c:pt>
                <c:pt idx="40">
                  <c:v>36.3697747657395</c:v>
                </c:pt>
                <c:pt idx="41">
                  <c:v>30.858451514883001</c:v>
                </c:pt>
                <c:pt idx="42">
                  <c:v>36.866182468024597</c:v>
                </c:pt>
                <c:pt idx="43">
                  <c:v>32.615972552092202</c:v>
                </c:pt>
                <c:pt idx="44">
                  <c:v>34.8429974608989</c:v>
                </c:pt>
                <c:pt idx="45">
                  <c:v>35.644032694011599</c:v>
                </c:pt>
                <c:pt idx="46">
                  <c:v>37.135932556545001</c:v>
                </c:pt>
                <c:pt idx="47">
                  <c:v>33.406716200451001</c:v>
                </c:pt>
                <c:pt idx="48">
                  <c:v>35.826581465143803</c:v>
                </c:pt>
                <c:pt idx="49">
                  <c:v>33.265423455695299</c:v>
                </c:pt>
                <c:pt idx="50">
                  <c:v>36.608116620240502</c:v>
                </c:pt>
                <c:pt idx="51">
                  <c:v>38.914155481651001</c:v>
                </c:pt>
                <c:pt idx="52">
                  <c:v>33.718653082042898</c:v>
                </c:pt>
                <c:pt idx="53">
                  <c:v>38.721103079241097</c:v>
                </c:pt>
                <c:pt idx="54">
                  <c:v>34.350575573490097</c:v>
                </c:pt>
                <c:pt idx="55">
                  <c:v>32.442886821898703</c:v>
                </c:pt>
                <c:pt idx="56">
                  <c:v>27.733816767002601</c:v>
                </c:pt>
                <c:pt idx="57">
                  <c:v>27.655370337590401</c:v>
                </c:pt>
                <c:pt idx="58">
                  <c:v>31.073494203664499</c:v>
                </c:pt>
                <c:pt idx="59">
                  <c:v>29.9924808200693</c:v>
                </c:pt>
                <c:pt idx="60">
                  <c:v>27.916757793618899</c:v>
                </c:pt>
                <c:pt idx="61">
                  <c:v>29.287587410111399</c:v>
                </c:pt>
                <c:pt idx="62">
                  <c:v>28.3170361659615</c:v>
                </c:pt>
                <c:pt idx="63">
                  <c:v>26.845965789894599</c:v>
                </c:pt>
                <c:pt idx="64">
                  <c:v>29.400388335412899</c:v>
                </c:pt>
                <c:pt idx="65">
                  <c:v>29.871680870404401</c:v>
                </c:pt>
                <c:pt idx="66">
                  <c:v>29.796305130587001</c:v>
                </c:pt>
                <c:pt idx="67">
                  <c:v>28.205535043995098</c:v>
                </c:pt>
                <c:pt idx="68">
                  <c:v>28.910391961614401</c:v>
                </c:pt>
                <c:pt idx="69">
                  <c:v>29.582385337529999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AA-42CD-B06A-1FE5D78FD35F}"/>
            </c:ext>
          </c:extLst>
        </c:ser>
        <c:ser>
          <c:idx val="3"/>
          <c:order val="3"/>
          <c:tx>
            <c:v>1 camera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838604190869584E-3"/>
                  <c:y val="1.6719733803766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EF-4FB4-9599-0C3A982AB82C}"/>
                </c:ext>
              </c:extLst>
            </c:dLbl>
            <c:dLbl>
              <c:idx val="1"/>
              <c:layout>
                <c:manualLayout>
                  <c:x val="-8.0783959382126416E-3"/>
                  <c:y val="-5.917583389508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EF-4FB4-9599-0C3A982AB8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工作表1!$C$2:$C$9</c:f>
              <c:numCache>
                <c:formatCode>0.0000</c:formatCode>
                <c:ptCount val="8"/>
                <c:pt idx="0">
                  <c:v>514.76046116905002</c:v>
                </c:pt>
                <c:pt idx="1">
                  <c:v>782.00563350190998</c:v>
                </c:pt>
                <c:pt idx="2">
                  <c:v>611.84265431593201</c:v>
                </c:pt>
                <c:pt idx="3">
                  <c:v>520.97207156424997</c:v>
                </c:pt>
                <c:pt idx="4">
                  <c:v>653.95642534871399</c:v>
                </c:pt>
                <c:pt idx="5">
                  <c:v>573.40749792049598</c:v>
                </c:pt>
                <c:pt idx="6">
                  <c:v>599.77915628778703</c:v>
                </c:pt>
                <c:pt idx="7">
                  <c:v>542.360380232426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F-4FB4-9599-0C3A982A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96319"/>
        <c:axId val="1164689791"/>
      </c:scatterChart>
      <c:valAx>
        <c:axId val="1076196319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相機數量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4689791"/>
        <c:crosses val="autoZero"/>
        <c:crossBetween val="midCat"/>
        <c:majorUnit val="1"/>
      </c:valAx>
      <c:valAx>
        <c:axId val="11646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MPJPE(mm)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61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相機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1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三台相機!$M$2:$M$8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三台相機!$N$2:$N$8</c:f>
              <c:numCache>
                <c:formatCode>General</c:formatCode>
                <c:ptCount val="7"/>
                <c:pt idx="0">
                  <c:v>49.778914911491597</c:v>
                </c:pt>
                <c:pt idx="1">
                  <c:v>32.105511975731353</c:v>
                </c:pt>
                <c:pt idx="2">
                  <c:v>33.830844880724385</c:v>
                </c:pt>
                <c:pt idx="3">
                  <c:v>39.834823085193634</c:v>
                </c:pt>
                <c:pt idx="4">
                  <c:v>35.379278965510629</c:v>
                </c:pt>
                <c:pt idx="5">
                  <c:v>34.932101533696617</c:v>
                </c:pt>
                <c:pt idx="6">
                  <c:v>34.570411206940719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3-4E91-AD17-817F94E1F5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三台相機!$M$2:$M$8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三台相機!#REF!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A-4F3F-BC71-F7E3AF3AEE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367535"/>
        <c:axId val="489984303"/>
      </c:scatterChart>
      <c:valAx>
        <c:axId val="4993675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984303"/>
        <c:crosses val="autoZero"/>
        <c:crossBetween val="midCat"/>
      </c:valAx>
      <c:valAx>
        <c:axId val="489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相機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2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(三台相機!$L$2,三台相機!$M$9:$M$14)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(三台相機!$N$2,三台相機!$N$9:$N$14)</c:f>
              <c:numCache>
                <c:formatCode>General</c:formatCode>
                <c:ptCount val="7"/>
                <c:pt idx="0">
                  <c:v>49.778914911491597</c:v>
                </c:pt>
                <c:pt idx="1">
                  <c:v>55.517617056549483</c:v>
                </c:pt>
                <c:pt idx="2">
                  <c:v>52.413984186925859</c:v>
                </c:pt>
                <c:pt idx="3">
                  <c:v>73.938858293941493</c:v>
                </c:pt>
                <c:pt idx="4">
                  <c:v>51.629537356999826</c:v>
                </c:pt>
                <c:pt idx="5">
                  <c:v>63.209567944909985</c:v>
                </c:pt>
                <c:pt idx="6">
                  <c:v>50.170053726380239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3-4E91-AD17-817F94E1F5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(三台相機!$L$2,三台相機!$M$9:$M$14)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(三台相機!#REF!,三台相機!#REF!)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1-4083-9C95-F614154F17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367535"/>
        <c:axId val="489984303"/>
      </c:scatterChart>
      <c:valAx>
        <c:axId val="4993675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984303"/>
        <c:crosses val="autoZero"/>
        <c:crossBetween val="midCat"/>
      </c:valAx>
      <c:valAx>
        <c:axId val="489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相機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3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(三台相機!$L$3,三台相機!$L$9,三台相機!$M$15:$M$19)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(三台相機!$N$3,三台相機!$N$9,三台相機!$N$15:$N$19)</c:f>
              <c:numCache>
                <c:formatCode>General</c:formatCode>
                <c:ptCount val="7"/>
                <c:pt idx="0">
                  <c:v>32.105511975731353</c:v>
                </c:pt>
                <c:pt idx="1">
                  <c:v>55.517617056549483</c:v>
                </c:pt>
                <c:pt idx="2">
                  <c:v>38.42461700902215</c:v>
                </c:pt>
                <c:pt idx="3">
                  <c:v>41.557679917155347</c:v>
                </c:pt>
                <c:pt idx="4">
                  <c:v>41.314916662001089</c:v>
                </c:pt>
                <c:pt idx="5">
                  <c:v>39.679710049575043</c:v>
                </c:pt>
                <c:pt idx="6">
                  <c:v>34.769480904538881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3-4E91-AD17-817F94E1F5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(三台相機!$L$3,三台相機!$L$9,三台相機!$M$15:$M$19)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(三台相機!#REF!,三台相機!#REF!,三台相機!#REF!)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2-425B-A686-B8945252AA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367535"/>
        <c:axId val="489984303"/>
      </c:scatterChart>
      <c:valAx>
        <c:axId val="4993675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984303"/>
        <c:crosses val="autoZero"/>
        <c:crossBetween val="midCat"/>
      </c:valAx>
      <c:valAx>
        <c:axId val="489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相機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4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(三台相機!$L$4,三台相機!$L$10,三台相機!$L$15,三台相機!$M$20:$M$23)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(三台相機!$N$4,三台相機!$N$10,三台相機!$N$15,三台相機!$N$20:$N$23)</c:f>
              <c:numCache>
                <c:formatCode>General</c:formatCode>
                <c:ptCount val="7"/>
                <c:pt idx="0">
                  <c:v>33.830844880724385</c:v>
                </c:pt>
                <c:pt idx="1">
                  <c:v>52.413984186925859</c:v>
                </c:pt>
                <c:pt idx="2">
                  <c:v>38.42461700902215</c:v>
                </c:pt>
                <c:pt idx="3">
                  <c:v>42.846870079766326</c:v>
                </c:pt>
                <c:pt idx="4">
                  <c:v>37.931824386068733</c:v>
                </c:pt>
                <c:pt idx="5">
                  <c:v>38.049521454623715</c:v>
                </c:pt>
                <c:pt idx="6">
                  <c:v>35.384377014088017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3-4E91-AD17-817F94E1F5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(三台相機!$L$4,三台相機!$L$10,三台相機!$L$15,三台相機!$M$20:$M$23)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(三台相機!#REF!,三台相機!#REF!,三台相機!#REF!,三台相機!#REF!)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8-48E9-BF73-F3704DD3E3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367535"/>
        <c:axId val="489984303"/>
      </c:scatterChart>
      <c:valAx>
        <c:axId val="4993675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984303"/>
        <c:crosses val="autoZero"/>
        <c:crossBetween val="midCat"/>
      </c:valAx>
      <c:valAx>
        <c:axId val="489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相機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5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(三台相機!$L$5,三台相機!$L$11,三台相機!$L$16,三台相機!$L$20,三台相機!$M$24:$M$26)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(三台相機!$N$5,三台相機!$N$11,三台相機!$N$16,三台相機!$N$20,三台相機!$N$24:$N$26)</c:f>
              <c:numCache>
                <c:formatCode>General</c:formatCode>
                <c:ptCount val="7"/>
                <c:pt idx="0">
                  <c:v>39.834823085193634</c:v>
                </c:pt>
                <c:pt idx="1">
                  <c:v>73.938858293941493</c:v>
                </c:pt>
                <c:pt idx="2">
                  <c:v>41.557679917155347</c:v>
                </c:pt>
                <c:pt idx="3">
                  <c:v>42.846870079766326</c:v>
                </c:pt>
                <c:pt idx="4">
                  <c:v>45.442961583003843</c:v>
                </c:pt>
                <c:pt idx="5">
                  <c:v>44.575976742486063</c:v>
                </c:pt>
                <c:pt idx="6">
                  <c:v>38.438162823058867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3-4E91-AD17-817F94E1F5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(三台相機!$L$5,三台相機!$L$11,三台相機!$L$16,三台相機!$L$20,三台相機!$M$24:$M$26)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(三台相機!#REF!,三台相機!#REF!,三台相機!#REF!,三台相機!#REF!,三台相機!#REF!)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D-45A8-A5A8-917707D33A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367535"/>
        <c:axId val="489984303"/>
      </c:scatterChart>
      <c:valAx>
        <c:axId val="4993675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984303"/>
        <c:crosses val="autoZero"/>
        <c:crossBetween val="midCat"/>
      </c:valAx>
      <c:valAx>
        <c:axId val="489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相機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7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(三台相機!$L$7,三台相機!$L$13,三台相機!$L$18,三台相機!$L$22,三台相機!$L$25,三台相機!$L$27,三台相機!$M$29)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(三台相機!$N$7,三台相機!$N$13,三台相機!$N$18,三台相機!$N$22,三台相機!$N$25,三台相機!$N$27,三台相機!$N$29)</c:f>
              <c:numCache>
                <c:formatCode>General</c:formatCode>
                <c:ptCount val="7"/>
                <c:pt idx="0">
                  <c:v>34.932101533696617</c:v>
                </c:pt>
                <c:pt idx="1">
                  <c:v>63.209567944909985</c:v>
                </c:pt>
                <c:pt idx="2">
                  <c:v>39.679710049575043</c:v>
                </c:pt>
                <c:pt idx="3">
                  <c:v>38.049521454623715</c:v>
                </c:pt>
                <c:pt idx="4">
                  <c:v>44.575976742486063</c:v>
                </c:pt>
                <c:pt idx="5">
                  <c:v>40.542550310328799</c:v>
                </c:pt>
                <c:pt idx="6">
                  <c:v>39.591121235894256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3-4E91-AD17-817F94E1F5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(三台相機!$L$7,三台相機!$L$13,三台相機!$L$18,三台相機!$L$22,三台相機!$L$25,三台相機!$L$27,三台相機!$M$29)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(三台相機!#REF!,三台相機!#REF!,三台相機!#REF!,三台相機!#REF!,三台相機!#REF!,三台相機!#REF!,三台相機!#REF!)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6-496E-B5D3-4CECFCD76F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367535"/>
        <c:axId val="489984303"/>
      </c:scatterChart>
      <c:valAx>
        <c:axId val="4993675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984303"/>
        <c:crosses val="autoZero"/>
        <c:crossBetween val="midCat"/>
      </c:valAx>
      <c:valAx>
        <c:axId val="489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相機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6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(三台相機!$L$6,三台相機!$L$12,三台相機!$L$17,三台相機!$L$21,三台相機!$L$24,三台相機!$M$27:$M$28)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(三台相機!$N$6,三台相機!$N$12,三台相機!$N$17,三台相機!$N$21,三台相機!$N$24,三台相機!$N$27:$N$28)</c:f>
              <c:numCache>
                <c:formatCode>General</c:formatCode>
                <c:ptCount val="7"/>
                <c:pt idx="0">
                  <c:v>35.379278965510629</c:v>
                </c:pt>
                <c:pt idx="1">
                  <c:v>51.629537356999826</c:v>
                </c:pt>
                <c:pt idx="2">
                  <c:v>41.314916662001089</c:v>
                </c:pt>
                <c:pt idx="3">
                  <c:v>37.931824386068733</c:v>
                </c:pt>
                <c:pt idx="4">
                  <c:v>45.442961583003843</c:v>
                </c:pt>
                <c:pt idx="5">
                  <c:v>40.542550310328799</c:v>
                </c:pt>
                <c:pt idx="6">
                  <c:v>35.340754589094239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3-4E91-AD17-817F94E1F5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(三台相機!$L$6,三台相機!$L$12,三台相機!$L$17,三台相機!$L$21,三台相機!$L$24,三台相機!$M$27:$M$28)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(三台相機!#REF!,三台相機!#REF!,三台相機!#REF!,三台相機!#REF!,三台相機!#REF!,三台相機!#REF!)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3-44B4-8A56-6EE8F49CF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367535"/>
        <c:axId val="489984303"/>
      </c:scatterChart>
      <c:valAx>
        <c:axId val="4993675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984303"/>
        <c:crosses val="autoZero"/>
        <c:crossBetween val="midCat"/>
      </c:valAx>
      <c:valAx>
        <c:axId val="489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相機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8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(三台相機!$L$8,三台相機!$L$14,三台相機!$L$19,三台相機!$L$23,三台相機!$L$26,三台相機!$L$28:$L$29)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(三台相機!$N$8,三台相機!$N$14,三台相機!$N$19,三台相機!$N$23,三台相機!$N$26,三台相機!$N$28:$N$29)</c:f>
              <c:numCache>
                <c:formatCode>General</c:formatCode>
                <c:ptCount val="7"/>
                <c:pt idx="0">
                  <c:v>34.570411206940719</c:v>
                </c:pt>
                <c:pt idx="1">
                  <c:v>50.170053726380239</c:v>
                </c:pt>
                <c:pt idx="2">
                  <c:v>34.769480904538881</c:v>
                </c:pt>
                <c:pt idx="3">
                  <c:v>35.384377014088017</c:v>
                </c:pt>
                <c:pt idx="4">
                  <c:v>38.438162823058867</c:v>
                </c:pt>
                <c:pt idx="5">
                  <c:v>35.340754589094239</c:v>
                </c:pt>
                <c:pt idx="6">
                  <c:v>39.591121235894256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3-4E91-AD17-817F94E1F5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(三台相機!$L$8,三台相機!$L$14,三台相機!$L$19,三台相機!$L$23,三台相機!$L$26,三台相機!$L$28,三台相機!$L$29)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(三台相機!#REF!,三台相機!#REF!,三台相機!#REF!,三台相機!#REF!,三台相機!#REF!,三台相機!#REF!)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9-44F3-8749-A999CB2D0B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367535"/>
        <c:axId val="489984303"/>
      </c:scatterChart>
      <c:valAx>
        <c:axId val="4993675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984303"/>
        <c:crosses val="autoZero"/>
        <c:crossBetween val="midCat"/>
      </c:valAx>
      <c:valAx>
        <c:axId val="489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3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204978</xdr:rowOff>
    </xdr:from>
    <xdr:to>
      <xdr:col>23</xdr:col>
      <xdr:colOff>327660</xdr:colOff>
      <xdr:row>22</xdr:row>
      <xdr:rowOff>67818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19B7B55-B65A-41D2-9A5C-99EE3D65A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150405</xdr:colOff>
      <xdr:row>57</xdr:row>
      <xdr:rowOff>146050</xdr:rowOff>
    </xdr:from>
    <xdr:to>
      <xdr:col>7</xdr:col>
      <xdr:colOff>465365</xdr:colOff>
      <xdr:row>71</xdr:row>
      <xdr:rowOff>8890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D7344F0-BDB1-49A7-B387-E811FEE0A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197576</xdr:colOff>
      <xdr:row>57</xdr:row>
      <xdr:rowOff>146050</xdr:rowOff>
    </xdr:from>
    <xdr:to>
      <xdr:col>14</xdr:col>
      <xdr:colOff>0</xdr:colOff>
      <xdr:row>71</xdr:row>
      <xdr:rowOff>8890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454B654-8D30-4F28-A58F-506576006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150405</xdr:colOff>
      <xdr:row>71</xdr:row>
      <xdr:rowOff>135164</xdr:rowOff>
    </xdr:from>
    <xdr:to>
      <xdr:col>7</xdr:col>
      <xdr:colOff>465365</xdr:colOff>
      <xdr:row>84</xdr:row>
      <xdr:rowOff>201204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059DF8E-BF2A-4D4D-AF94-ED5FDB56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197576</xdr:colOff>
      <xdr:row>71</xdr:row>
      <xdr:rowOff>113393</xdr:rowOff>
    </xdr:from>
    <xdr:to>
      <xdr:col>14</xdr:col>
      <xdr:colOff>0</xdr:colOff>
      <xdr:row>84</xdr:row>
      <xdr:rowOff>179433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C146A64-0837-4796-ADA0-797D7052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150405</xdr:colOff>
      <xdr:row>85</xdr:row>
      <xdr:rowOff>102507</xdr:rowOff>
    </xdr:from>
    <xdr:to>
      <xdr:col>7</xdr:col>
      <xdr:colOff>465365</xdr:colOff>
      <xdr:row>98</xdr:row>
      <xdr:rowOff>172176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5B6FD6D-30DA-40E3-953E-691FB9F55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150405</xdr:colOff>
      <xdr:row>99</xdr:row>
      <xdr:rowOff>146050</xdr:rowOff>
    </xdr:from>
    <xdr:to>
      <xdr:col>7</xdr:col>
      <xdr:colOff>465365</xdr:colOff>
      <xdr:row>113</xdr:row>
      <xdr:rowOff>8890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12253B3-40AD-4012-8703-C4A7B4856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197576</xdr:colOff>
      <xdr:row>85</xdr:row>
      <xdr:rowOff>102507</xdr:rowOff>
    </xdr:from>
    <xdr:to>
      <xdr:col>14</xdr:col>
      <xdr:colOff>0</xdr:colOff>
      <xdr:row>98</xdr:row>
      <xdr:rowOff>172176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BA07936-859B-47AA-97F3-7AF335645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197576</xdr:colOff>
      <xdr:row>99</xdr:row>
      <xdr:rowOff>146050</xdr:rowOff>
    </xdr:from>
    <xdr:to>
      <xdr:col>14</xdr:col>
      <xdr:colOff>0</xdr:colOff>
      <xdr:row>113</xdr:row>
      <xdr:rowOff>8890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139E2BE-A014-483A-B87D-D3B4025D7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043B-CCE4-4C5D-AC40-2737C3EAAAD2}">
  <dimension ref="A1:L77"/>
  <sheetViews>
    <sheetView tabSelected="1" topLeftCell="D1" zoomScaleNormal="100" workbookViewId="0">
      <selection activeCell="Y12" sqref="Y12"/>
    </sheetView>
  </sheetViews>
  <sheetFormatPr defaultRowHeight="16.2" x14ac:dyDescent="0.3"/>
  <cols>
    <col min="3" max="3" width="9.109375" bestFit="1" customWidth="1"/>
    <col min="6" max="6" width="9.6640625" bestFit="1" customWidth="1"/>
    <col min="7" max="7" width="9.6640625" customWidth="1"/>
    <col min="9" max="9" width="9.109375" bestFit="1" customWidth="1"/>
    <col min="10" max="10" width="9.109375" customWidth="1"/>
  </cols>
  <sheetData>
    <row r="1" spans="1:12" x14ac:dyDescent="0.3">
      <c r="A1" s="4" t="s">
        <v>8</v>
      </c>
      <c r="B1" s="4"/>
      <c r="C1" t="s">
        <v>9</v>
      </c>
      <c r="D1" s="4" t="s">
        <v>0</v>
      </c>
      <c r="E1" s="4"/>
      <c r="F1" t="s">
        <v>9</v>
      </c>
      <c r="G1" s="4" t="s">
        <v>1</v>
      </c>
      <c r="H1" s="4"/>
      <c r="I1" t="s">
        <v>9</v>
      </c>
      <c r="J1" s="4" t="s">
        <v>2</v>
      </c>
      <c r="K1" s="4"/>
      <c r="L1" t="s">
        <v>9</v>
      </c>
    </row>
    <row r="2" spans="1:12" x14ac:dyDescent="0.3">
      <c r="A2">
        <v>1</v>
      </c>
      <c r="B2">
        <v>11</v>
      </c>
      <c r="C2" s="1">
        <v>514.76046116905002</v>
      </c>
      <c r="D2">
        <v>2</v>
      </c>
      <c r="E2">
        <v>12</v>
      </c>
      <c r="F2" s="1">
        <v>194.49574632091301</v>
      </c>
      <c r="G2" s="2">
        <v>3</v>
      </c>
      <c r="H2">
        <v>123</v>
      </c>
      <c r="I2" s="1">
        <v>41.853848392763702</v>
      </c>
      <c r="J2" s="2">
        <v>4</v>
      </c>
      <c r="K2">
        <v>1234</v>
      </c>
      <c r="L2" s="1">
        <v>30.9409333365012</v>
      </c>
    </row>
    <row r="3" spans="1:12" x14ac:dyDescent="0.3">
      <c r="A3">
        <v>1</v>
      </c>
      <c r="B3">
        <v>22</v>
      </c>
      <c r="C3" s="1">
        <v>782.00563350190998</v>
      </c>
      <c r="D3">
        <v>2</v>
      </c>
      <c r="E3">
        <v>13</v>
      </c>
      <c r="F3" s="1">
        <v>81.943958901053804</v>
      </c>
      <c r="G3" s="2">
        <v>3</v>
      </c>
      <c r="H3">
        <v>124</v>
      </c>
      <c r="I3" s="1">
        <v>43.254378716487302</v>
      </c>
      <c r="J3" s="2">
        <v>4</v>
      </c>
      <c r="K3">
        <v>1235</v>
      </c>
      <c r="L3" s="1">
        <v>28.854872170055</v>
      </c>
    </row>
    <row r="4" spans="1:12" x14ac:dyDescent="0.3">
      <c r="A4">
        <v>1</v>
      </c>
      <c r="B4">
        <v>33</v>
      </c>
      <c r="C4" s="1">
        <v>611.84265431593201</v>
      </c>
      <c r="D4">
        <v>2</v>
      </c>
      <c r="E4">
        <v>14</v>
      </c>
      <c r="F4" s="1">
        <v>47.492697938863898</v>
      </c>
      <c r="G4" s="2">
        <v>3</v>
      </c>
      <c r="H4">
        <v>125</v>
      </c>
      <c r="I4" s="1">
        <v>70.474745628002495</v>
      </c>
      <c r="J4" s="2">
        <v>4</v>
      </c>
      <c r="K4">
        <v>1236</v>
      </c>
      <c r="L4" s="1">
        <v>30.374810090356</v>
      </c>
    </row>
    <row r="5" spans="1:12" x14ac:dyDescent="0.3">
      <c r="A5">
        <v>1</v>
      </c>
      <c r="B5">
        <v>44</v>
      </c>
      <c r="C5" s="1">
        <v>520.97207156424997</v>
      </c>
      <c r="D5">
        <v>2</v>
      </c>
      <c r="E5">
        <v>15</v>
      </c>
      <c r="F5" s="1">
        <v>76.7795141808827</v>
      </c>
      <c r="G5" s="2">
        <v>3</v>
      </c>
      <c r="H5">
        <v>126</v>
      </c>
      <c r="I5" s="1">
        <v>41.746955049100499</v>
      </c>
      <c r="J5" s="2">
        <v>4</v>
      </c>
      <c r="K5">
        <v>1237</v>
      </c>
      <c r="L5" s="1">
        <v>28.8212972387532</v>
      </c>
    </row>
    <row r="6" spans="1:12" x14ac:dyDescent="0.3">
      <c r="A6">
        <v>1</v>
      </c>
      <c r="B6">
        <v>55</v>
      </c>
      <c r="C6" s="1">
        <v>653.95642534871399</v>
      </c>
      <c r="D6">
        <v>2</v>
      </c>
      <c r="E6">
        <v>16</v>
      </c>
      <c r="F6" s="1">
        <v>66.865292617285206</v>
      </c>
      <c r="G6" s="2">
        <v>3</v>
      </c>
      <c r="H6">
        <v>127</v>
      </c>
      <c r="I6" s="1">
        <v>54.572145805081</v>
      </c>
      <c r="J6" s="2">
        <v>4</v>
      </c>
      <c r="K6">
        <v>1238</v>
      </c>
      <c r="L6" s="1">
        <v>31.156041556190701</v>
      </c>
    </row>
    <row r="7" spans="1:12" x14ac:dyDescent="0.3">
      <c r="A7">
        <v>1</v>
      </c>
      <c r="B7">
        <v>66</v>
      </c>
      <c r="C7" s="1">
        <v>573.40749792049598</v>
      </c>
      <c r="D7">
        <v>2</v>
      </c>
      <c r="E7">
        <v>17</v>
      </c>
      <c r="F7" s="1">
        <v>58.761941277861503</v>
      </c>
      <c r="G7" s="2">
        <v>3</v>
      </c>
      <c r="H7">
        <v>128</v>
      </c>
      <c r="I7" s="1">
        <v>46.771415877514599</v>
      </c>
      <c r="J7" s="2">
        <v>4</v>
      </c>
      <c r="K7">
        <v>1245</v>
      </c>
      <c r="L7" s="1">
        <v>33.170624396257203</v>
      </c>
    </row>
    <row r="8" spans="1:12" x14ac:dyDescent="0.3">
      <c r="A8">
        <v>1</v>
      </c>
      <c r="B8">
        <v>77</v>
      </c>
      <c r="C8" s="1">
        <v>599.77915628778703</v>
      </c>
      <c r="D8">
        <v>2</v>
      </c>
      <c r="E8">
        <v>18</v>
      </c>
      <c r="F8" s="1">
        <v>46.979784959362497</v>
      </c>
      <c r="G8" s="2">
        <v>3</v>
      </c>
      <c r="H8">
        <v>134</v>
      </c>
      <c r="I8" s="1">
        <v>30.986186425569901</v>
      </c>
      <c r="J8" s="2">
        <v>4</v>
      </c>
      <c r="K8">
        <v>1246</v>
      </c>
      <c r="L8" s="1">
        <v>31.537737066463698</v>
      </c>
    </row>
    <row r="9" spans="1:12" x14ac:dyDescent="0.3">
      <c r="A9">
        <v>1</v>
      </c>
      <c r="B9">
        <v>88</v>
      </c>
      <c r="C9" s="1">
        <v>542.360380232426</v>
      </c>
      <c r="D9">
        <v>2</v>
      </c>
      <c r="E9">
        <v>23</v>
      </c>
      <c r="F9" s="1">
        <v>227.572209887832</v>
      </c>
      <c r="G9" s="2">
        <v>3</v>
      </c>
      <c r="H9">
        <v>135</v>
      </c>
      <c r="I9" s="1">
        <v>29.027547721504501</v>
      </c>
      <c r="J9" s="2">
        <v>4</v>
      </c>
      <c r="K9">
        <v>1247</v>
      </c>
      <c r="L9" s="1">
        <v>32.103085802782402</v>
      </c>
    </row>
    <row r="10" spans="1:12" x14ac:dyDescent="0.3">
      <c r="D10">
        <v>2</v>
      </c>
      <c r="E10">
        <v>24</v>
      </c>
      <c r="F10" s="1">
        <v>182.63780725938199</v>
      </c>
      <c r="G10" s="2">
        <v>3</v>
      </c>
      <c r="H10">
        <v>136</v>
      </c>
      <c r="I10" s="1">
        <v>33.611581662893897</v>
      </c>
      <c r="J10" s="2">
        <v>4</v>
      </c>
      <c r="K10">
        <v>1248</v>
      </c>
      <c r="L10" s="1">
        <v>33.661261135248402</v>
      </c>
    </row>
    <row r="11" spans="1:12" x14ac:dyDescent="0.3">
      <c r="D11">
        <v>2</v>
      </c>
      <c r="E11">
        <v>25</v>
      </c>
      <c r="F11" s="1">
        <v>300.16372092213999</v>
      </c>
      <c r="G11" s="2">
        <v>3</v>
      </c>
      <c r="H11">
        <v>137</v>
      </c>
      <c r="I11" s="1">
        <v>27.1578569379509</v>
      </c>
      <c r="J11" s="2">
        <v>4</v>
      </c>
      <c r="K11">
        <v>1256</v>
      </c>
      <c r="L11" s="1">
        <v>34.5089145349909</v>
      </c>
    </row>
    <row r="12" spans="1:12" x14ac:dyDescent="0.3">
      <c r="D12">
        <v>2</v>
      </c>
      <c r="E12">
        <v>26</v>
      </c>
      <c r="F12" s="1">
        <v>183.077254459865</v>
      </c>
      <c r="G12" s="2">
        <v>3</v>
      </c>
      <c r="H12">
        <v>138</v>
      </c>
      <c r="I12" s="1">
        <v>29.996050713705198</v>
      </c>
      <c r="J12" s="2">
        <v>4</v>
      </c>
      <c r="K12">
        <v>1257</v>
      </c>
      <c r="L12" s="1">
        <v>34.678746177619402</v>
      </c>
    </row>
    <row r="13" spans="1:12" x14ac:dyDescent="0.3">
      <c r="D13">
        <v>2</v>
      </c>
      <c r="E13">
        <v>27</v>
      </c>
      <c r="F13" s="1">
        <v>181.65204178100001</v>
      </c>
      <c r="G13" s="2">
        <v>3</v>
      </c>
      <c r="H13">
        <v>145</v>
      </c>
      <c r="I13" s="1">
        <v>34.486021915300299</v>
      </c>
      <c r="J13" s="2">
        <v>4</v>
      </c>
      <c r="K13">
        <v>1258</v>
      </c>
      <c r="L13" s="1">
        <v>35.262497589748101</v>
      </c>
    </row>
    <row r="14" spans="1:12" x14ac:dyDescent="0.3">
      <c r="D14">
        <v>2</v>
      </c>
      <c r="E14">
        <v>28</v>
      </c>
      <c r="F14" s="1">
        <v>145.24580455965301</v>
      </c>
      <c r="G14" s="2">
        <v>3</v>
      </c>
      <c r="H14">
        <v>146</v>
      </c>
      <c r="I14" s="1">
        <v>32.722733392317501</v>
      </c>
      <c r="J14" s="2">
        <v>4</v>
      </c>
      <c r="K14">
        <v>1267</v>
      </c>
      <c r="L14" s="1">
        <v>31.700876123907001</v>
      </c>
    </row>
    <row r="15" spans="1:12" x14ac:dyDescent="0.3">
      <c r="D15">
        <v>2</v>
      </c>
      <c r="E15">
        <v>34</v>
      </c>
      <c r="F15" s="1">
        <v>99.342611089214202</v>
      </c>
      <c r="G15" s="2">
        <v>3</v>
      </c>
      <c r="H15">
        <v>147</v>
      </c>
      <c r="I15" s="1">
        <v>29.9784934906587</v>
      </c>
      <c r="J15" s="2">
        <v>4</v>
      </c>
      <c r="K15">
        <v>1268</v>
      </c>
      <c r="L15" s="1">
        <v>33.063575477424202</v>
      </c>
    </row>
    <row r="16" spans="1:12" x14ac:dyDescent="0.3">
      <c r="D16">
        <v>2</v>
      </c>
      <c r="E16">
        <v>35</v>
      </c>
      <c r="F16" s="1">
        <v>109.41779707916599</v>
      </c>
      <c r="G16" s="2">
        <v>3</v>
      </c>
      <c r="H16">
        <v>148</v>
      </c>
      <c r="I16" s="1">
        <v>31.557255344012599</v>
      </c>
      <c r="J16" s="2">
        <v>4</v>
      </c>
      <c r="K16">
        <v>1278</v>
      </c>
      <c r="L16" s="1">
        <v>34.686075336021602</v>
      </c>
    </row>
    <row r="17" spans="4:12" x14ac:dyDescent="0.3">
      <c r="D17">
        <v>2</v>
      </c>
      <c r="E17">
        <v>36</v>
      </c>
      <c r="F17" s="1">
        <v>92.754950028016196</v>
      </c>
      <c r="G17" s="2">
        <v>3</v>
      </c>
      <c r="H17">
        <v>156</v>
      </c>
      <c r="I17" s="1">
        <v>38.3802115069116</v>
      </c>
      <c r="J17" s="2">
        <v>4</v>
      </c>
      <c r="K17">
        <v>1345</v>
      </c>
      <c r="L17" s="1">
        <v>26.975283313261599</v>
      </c>
    </row>
    <row r="18" spans="4:12" x14ac:dyDescent="0.3">
      <c r="D18">
        <v>2</v>
      </c>
      <c r="E18">
        <v>37</v>
      </c>
      <c r="F18" s="1">
        <v>97.743463697548094</v>
      </c>
      <c r="G18" s="2">
        <v>3</v>
      </c>
      <c r="H18">
        <v>157</v>
      </c>
      <c r="I18" s="1">
        <v>33.2106881470594</v>
      </c>
      <c r="J18" s="2">
        <v>4</v>
      </c>
      <c r="K18">
        <v>1346</v>
      </c>
      <c r="L18" s="1">
        <v>28.292512195617</v>
      </c>
    </row>
    <row r="19" spans="4:12" x14ac:dyDescent="0.3">
      <c r="D19">
        <v>2</v>
      </c>
      <c r="E19">
        <v>38</v>
      </c>
      <c r="F19" s="1">
        <v>81.364029422410198</v>
      </c>
      <c r="G19" s="2">
        <v>3</v>
      </c>
      <c r="H19">
        <v>158</v>
      </c>
      <c r="I19" s="1">
        <v>33.429723592383503</v>
      </c>
      <c r="J19" s="2">
        <v>4</v>
      </c>
      <c r="K19">
        <v>1347</v>
      </c>
      <c r="L19" s="1">
        <v>25.471508591469501</v>
      </c>
    </row>
    <row r="20" spans="4:12" x14ac:dyDescent="0.3">
      <c r="D20">
        <v>2</v>
      </c>
      <c r="E20">
        <v>45</v>
      </c>
      <c r="F20" s="1">
        <v>87.474988152893403</v>
      </c>
      <c r="G20" s="2">
        <v>3</v>
      </c>
      <c r="H20">
        <v>167</v>
      </c>
      <c r="I20" s="1">
        <v>32.409797644620802</v>
      </c>
      <c r="J20" s="2">
        <v>4</v>
      </c>
      <c r="K20">
        <v>1348</v>
      </c>
      <c r="L20" s="1">
        <v>26.758437139576799</v>
      </c>
    </row>
    <row r="21" spans="4:12" x14ac:dyDescent="0.3">
      <c r="D21">
        <v>2</v>
      </c>
      <c r="E21">
        <v>46</v>
      </c>
      <c r="F21" s="1">
        <v>66.879952988939195</v>
      </c>
      <c r="G21" s="2">
        <v>3</v>
      </c>
      <c r="H21">
        <v>168</v>
      </c>
      <c r="I21" s="1">
        <v>33.404394537219503</v>
      </c>
      <c r="J21" s="2">
        <v>4</v>
      </c>
      <c r="K21">
        <v>1356</v>
      </c>
      <c r="L21" s="1">
        <v>27.765114906632999</v>
      </c>
    </row>
    <row r="22" spans="4:12" x14ac:dyDescent="0.3">
      <c r="D22">
        <v>2</v>
      </c>
      <c r="E22">
        <v>47</v>
      </c>
      <c r="F22" s="1">
        <v>67.494946238546106</v>
      </c>
      <c r="G22" s="2">
        <v>3</v>
      </c>
      <c r="H22">
        <v>178</v>
      </c>
      <c r="I22" s="1">
        <v>32.263627176808903</v>
      </c>
      <c r="J22" s="2">
        <v>4</v>
      </c>
      <c r="K22">
        <v>1357</v>
      </c>
      <c r="L22" s="1">
        <v>24.578935428503801</v>
      </c>
    </row>
    <row r="23" spans="4:12" x14ac:dyDescent="0.3">
      <c r="D23">
        <v>2</v>
      </c>
      <c r="E23">
        <v>48</v>
      </c>
      <c r="F23" s="1">
        <v>52.331758325624598</v>
      </c>
      <c r="G23" s="2">
        <v>3</v>
      </c>
      <c r="H23">
        <v>234</v>
      </c>
      <c r="I23" s="1">
        <v>52.019309935011997</v>
      </c>
      <c r="J23" s="2">
        <v>4</v>
      </c>
      <c r="K23">
        <v>1358</v>
      </c>
      <c r="L23" s="1">
        <v>25.8578083116867</v>
      </c>
    </row>
    <row r="24" spans="4:12" x14ac:dyDescent="0.3">
      <c r="D24">
        <v>2</v>
      </c>
      <c r="E24">
        <v>56</v>
      </c>
      <c r="F24" s="1">
        <v>126.33869606949099</v>
      </c>
      <c r="G24" s="2">
        <v>3</v>
      </c>
      <c r="H24">
        <v>235</v>
      </c>
      <c r="I24" s="1">
        <v>76.443503799099602</v>
      </c>
      <c r="J24" s="2">
        <v>4</v>
      </c>
      <c r="K24">
        <v>1367</v>
      </c>
      <c r="L24" s="1">
        <v>26.3844861380888</v>
      </c>
    </row>
    <row r="25" spans="4:12" x14ac:dyDescent="0.3">
      <c r="D25">
        <v>2</v>
      </c>
      <c r="E25">
        <v>57</v>
      </c>
      <c r="F25" s="1">
        <v>95.146945165294198</v>
      </c>
      <c r="G25" s="2">
        <v>3</v>
      </c>
      <c r="H25">
        <v>236</v>
      </c>
      <c r="I25" s="1">
        <v>52.665715004898502</v>
      </c>
      <c r="J25" s="2">
        <v>4</v>
      </c>
      <c r="K25">
        <v>1368</v>
      </c>
      <c r="L25" s="1">
        <v>26.944535668118601</v>
      </c>
    </row>
    <row r="26" spans="4:12" x14ac:dyDescent="0.3">
      <c r="D26">
        <v>2</v>
      </c>
      <c r="E26">
        <v>58</v>
      </c>
      <c r="F26" s="1">
        <v>64.637416795068205</v>
      </c>
      <c r="G26" s="2">
        <v>3</v>
      </c>
      <c r="H26">
        <v>237</v>
      </c>
      <c r="I26" s="1">
        <v>65.529694482836604</v>
      </c>
      <c r="J26" s="2">
        <v>4</v>
      </c>
      <c r="K26">
        <v>1378</v>
      </c>
      <c r="L26" s="1">
        <v>26.146575192938101</v>
      </c>
    </row>
    <row r="27" spans="4:12" x14ac:dyDescent="0.3">
      <c r="D27">
        <v>2</v>
      </c>
      <c r="E27">
        <v>67</v>
      </c>
      <c r="F27" s="1">
        <v>100.76324609690801</v>
      </c>
      <c r="G27" s="2">
        <v>3</v>
      </c>
      <c r="H27">
        <v>238</v>
      </c>
      <c r="I27" s="1">
        <v>44.593630724686498</v>
      </c>
      <c r="J27" s="2">
        <v>4</v>
      </c>
      <c r="K27">
        <v>1456</v>
      </c>
      <c r="L27" s="1">
        <v>29.931124596281201</v>
      </c>
    </row>
    <row r="28" spans="4:12" x14ac:dyDescent="0.3">
      <c r="D28">
        <v>2</v>
      </c>
      <c r="E28">
        <v>68</v>
      </c>
      <c r="F28" s="1">
        <v>63.790353100260504</v>
      </c>
      <c r="G28" s="2">
        <v>3</v>
      </c>
      <c r="H28">
        <v>245</v>
      </c>
      <c r="I28" s="1">
        <v>76.604722702812893</v>
      </c>
      <c r="J28" s="2">
        <v>4</v>
      </c>
      <c r="K28">
        <v>1457</v>
      </c>
      <c r="L28" s="1">
        <v>26.684806193109999</v>
      </c>
    </row>
    <row r="29" spans="4:12" x14ac:dyDescent="0.3">
      <c r="D29">
        <v>2</v>
      </c>
      <c r="E29">
        <v>78</v>
      </c>
      <c r="F29" s="1">
        <v>77.194797886863896</v>
      </c>
      <c r="G29" s="2">
        <v>3</v>
      </c>
      <c r="H29">
        <v>246</v>
      </c>
      <c r="I29" s="1">
        <v>42.484064579860998</v>
      </c>
      <c r="J29" s="2">
        <v>4</v>
      </c>
      <c r="K29">
        <v>1458</v>
      </c>
      <c r="L29" s="1">
        <v>27.942912992469001</v>
      </c>
    </row>
    <row r="30" spans="4:12" x14ac:dyDescent="0.3">
      <c r="G30" s="2">
        <v>3</v>
      </c>
      <c r="H30">
        <v>247</v>
      </c>
      <c r="I30" s="1">
        <v>54.871869665173499</v>
      </c>
      <c r="J30" s="2">
        <v>4</v>
      </c>
      <c r="K30">
        <v>1467</v>
      </c>
      <c r="L30" s="1">
        <v>26.8120725859504</v>
      </c>
    </row>
    <row r="31" spans="4:12" x14ac:dyDescent="0.3">
      <c r="G31" s="2">
        <v>3</v>
      </c>
      <c r="H31">
        <v>248</v>
      </c>
      <c r="I31" s="1">
        <v>45.2495595222085</v>
      </c>
      <c r="J31" s="2">
        <v>4</v>
      </c>
      <c r="K31">
        <v>1468</v>
      </c>
      <c r="L31" s="1">
        <v>27.547220711112701</v>
      </c>
    </row>
    <row r="32" spans="4:12" x14ac:dyDescent="0.3">
      <c r="G32" s="2">
        <v>3</v>
      </c>
      <c r="H32">
        <v>256</v>
      </c>
      <c r="I32" s="1">
        <v>74.8608006468897</v>
      </c>
      <c r="J32" s="2">
        <v>4</v>
      </c>
      <c r="K32">
        <v>1478</v>
      </c>
      <c r="L32" s="1">
        <v>27.197853585401099</v>
      </c>
    </row>
    <row r="33" spans="7:12" x14ac:dyDescent="0.3">
      <c r="G33" s="2">
        <v>3</v>
      </c>
      <c r="H33">
        <v>257</v>
      </c>
      <c r="I33" s="1">
        <v>82.8157529564686</v>
      </c>
      <c r="J33" s="2">
        <v>4</v>
      </c>
      <c r="K33">
        <v>1567</v>
      </c>
      <c r="L33" s="1">
        <v>27.582428483761301</v>
      </c>
    </row>
    <row r="34" spans="7:12" x14ac:dyDescent="0.3">
      <c r="G34" s="2">
        <v>3</v>
      </c>
      <c r="H34">
        <v>258</v>
      </c>
      <c r="I34" s="1">
        <v>62.433624030375697</v>
      </c>
      <c r="J34" s="2">
        <v>4</v>
      </c>
      <c r="K34">
        <v>1568</v>
      </c>
      <c r="L34" s="1">
        <v>29.189182633585599</v>
      </c>
    </row>
    <row r="35" spans="7:12" x14ac:dyDescent="0.3">
      <c r="G35" s="2">
        <v>3</v>
      </c>
      <c r="H35">
        <v>267</v>
      </c>
      <c r="I35" s="1">
        <v>58.757770708826698</v>
      </c>
      <c r="J35" s="2">
        <v>4</v>
      </c>
      <c r="K35">
        <v>1578</v>
      </c>
      <c r="L35" s="1">
        <v>27.455220371198301</v>
      </c>
    </row>
    <row r="36" spans="7:12" x14ac:dyDescent="0.3">
      <c r="G36" s="2">
        <v>3</v>
      </c>
      <c r="H36">
        <v>268</v>
      </c>
      <c r="I36" s="1">
        <v>39.261918152422602</v>
      </c>
      <c r="J36" s="2">
        <v>4</v>
      </c>
      <c r="K36">
        <v>1678</v>
      </c>
      <c r="L36" s="1">
        <v>27.837829130496399</v>
      </c>
    </row>
    <row r="37" spans="7:12" x14ac:dyDescent="0.3">
      <c r="G37" s="2">
        <v>3</v>
      </c>
      <c r="H37">
        <v>278</v>
      </c>
      <c r="I37" s="1">
        <v>62.710174051073501</v>
      </c>
      <c r="J37" s="2">
        <v>4</v>
      </c>
      <c r="K37">
        <v>2345</v>
      </c>
      <c r="L37" s="1">
        <v>34.097188010583999</v>
      </c>
    </row>
    <row r="38" spans="7:12" x14ac:dyDescent="0.3">
      <c r="G38" s="2">
        <v>3</v>
      </c>
      <c r="H38">
        <v>345</v>
      </c>
      <c r="I38" s="1">
        <v>35.992815523671297</v>
      </c>
      <c r="J38" s="2">
        <v>4</v>
      </c>
      <c r="K38">
        <v>2346</v>
      </c>
      <c r="L38" s="1">
        <v>36.550760002652503</v>
      </c>
    </row>
    <row r="39" spans="7:12" x14ac:dyDescent="0.3">
      <c r="G39" s="2">
        <v>3</v>
      </c>
      <c r="H39">
        <v>346</v>
      </c>
      <c r="I39" s="1">
        <v>42.741789438045402</v>
      </c>
      <c r="J39" s="2">
        <v>4</v>
      </c>
      <c r="K39">
        <v>2347</v>
      </c>
      <c r="L39" s="1">
        <v>36.731384015986599</v>
      </c>
    </row>
    <row r="40" spans="7:12" x14ac:dyDescent="0.3">
      <c r="G40" s="2">
        <v>3</v>
      </c>
      <c r="H40">
        <v>347</v>
      </c>
      <c r="I40" s="1">
        <v>35.238108482980103</v>
      </c>
      <c r="J40" s="2">
        <v>4</v>
      </c>
      <c r="K40">
        <v>2348</v>
      </c>
      <c r="L40" s="1">
        <v>33.704714520243797</v>
      </c>
    </row>
    <row r="41" spans="7:12" x14ac:dyDescent="0.3">
      <c r="G41" s="2">
        <v>3</v>
      </c>
      <c r="H41">
        <v>348</v>
      </c>
      <c r="I41" s="1">
        <v>33.569492248854203</v>
      </c>
      <c r="J41" s="2">
        <v>4</v>
      </c>
      <c r="K41">
        <v>2356</v>
      </c>
      <c r="L41" s="1">
        <v>35.658516583337999</v>
      </c>
    </row>
    <row r="42" spans="7:12" x14ac:dyDescent="0.3">
      <c r="G42" s="2">
        <v>3</v>
      </c>
      <c r="H42">
        <v>356</v>
      </c>
      <c r="I42" s="1">
        <v>42.993292943538499</v>
      </c>
      <c r="J42" s="2">
        <v>4</v>
      </c>
      <c r="K42">
        <v>2357</v>
      </c>
      <c r="L42" s="1">
        <v>36.3697747657395</v>
      </c>
    </row>
    <row r="43" spans="7:12" x14ac:dyDescent="0.3">
      <c r="G43" s="2">
        <v>3</v>
      </c>
      <c r="H43">
        <v>357</v>
      </c>
      <c r="I43" s="1">
        <v>35.189386884500799</v>
      </c>
      <c r="J43" s="2">
        <v>4</v>
      </c>
      <c r="K43">
        <v>2358</v>
      </c>
      <c r="L43" s="1">
        <v>30.858451514883001</v>
      </c>
    </row>
    <row r="44" spans="7:12" x14ac:dyDescent="0.3">
      <c r="G44" s="2">
        <v>3</v>
      </c>
      <c r="H44">
        <v>358</v>
      </c>
      <c r="I44" s="1">
        <v>29.699532630617401</v>
      </c>
      <c r="J44" s="2">
        <v>4</v>
      </c>
      <c r="K44">
        <v>2367</v>
      </c>
      <c r="L44" s="1">
        <v>36.866182468024597</v>
      </c>
    </row>
    <row r="45" spans="7:12" x14ac:dyDescent="0.3">
      <c r="G45" s="2">
        <v>3</v>
      </c>
      <c r="H45">
        <v>367</v>
      </c>
      <c r="I45" s="1">
        <v>40.041077661221003</v>
      </c>
      <c r="J45" s="2">
        <v>4</v>
      </c>
      <c r="K45">
        <v>2368</v>
      </c>
      <c r="L45" s="1">
        <v>32.615972552092202</v>
      </c>
    </row>
    <row r="46" spans="7:12" x14ac:dyDescent="0.3">
      <c r="G46" s="2">
        <v>3</v>
      </c>
      <c r="H46">
        <v>368</v>
      </c>
      <c r="I46" s="1">
        <v>35.836043261409202</v>
      </c>
      <c r="J46" s="2">
        <v>4</v>
      </c>
      <c r="K46">
        <v>2378</v>
      </c>
      <c r="L46" s="1">
        <v>34.8429974608989</v>
      </c>
    </row>
    <row r="47" spans="7:12" x14ac:dyDescent="0.3">
      <c r="G47" s="2">
        <v>3</v>
      </c>
      <c r="H47">
        <v>378</v>
      </c>
      <c r="I47" s="1">
        <v>34.922135847960803</v>
      </c>
      <c r="J47" s="2">
        <v>4</v>
      </c>
      <c r="K47">
        <v>2456</v>
      </c>
      <c r="L47" s="1">
        <v>35.644032694011599</v>
      </c>
    </row>
    <row r="48" spans="7:12" x14ac:dyDescent="0.3">
      <c r="G48" s="2">
        <v>3</v>
      </c>
      <c r="H48">
        <v>456</v>
      </c>
      <c r="I48" s="1">
        <v>40.065829887558301</v>
      </c>
      <c r="J48" s="2">
        <v>4</v>
      </c>
      <c r="K48">
        <v>2457</v>
      </c>
      <c r="L48" s="1">
        <v>37.135932556545001</v>
      </c>
    </row>
    <row r="49" spans="7:12" x14ac:dyDescent="0.3">
      <c r="G49" s="2">
        <v>3</v>
      </c>
      <c r="H49">
        <v>457</v>
      </c>
      <c r="I49" s="1">
        <v>37.202953634027097</v>
      </c>
      <c r="J49" s="2">
        <v>4</v>
      </c>
      <c r="K49">
        <v>2458</v>
      </c>
      <c r="L49" s="1">
        <v>33.406716200451001</v>
      </c>
    </row>
    <row r="50" spans="7:12" x14ac:dyDescent="0.3">
      <c r="G50" s="2">
        <v>3</v>
      </c>
      <c r="H50">
        <v>458</v>
      </c>
      <c r="I50" s="1">
        <v>32.728876815228098</v>
      </c>
      <c r="J50" s="2">
        <v>4</v>
      </c>
      <c r="K50">
        <v>2467</v>
      </c>
      <c r="L50" s="1">
        <v>35.826581465143803</v>
      </c>
    </row>
    <row r="51" spans="7:12" x14ac:dyDescent="0.3">
      <c r="G51" s="2">
        <v>3</v>
      </c>
      <c r="H51">
        <v>467</v>
      </c>
      <c r="I51" s="1">
        <v>35.690577159654197</v>
      </c>
      <c r="J51" s="2">
        <v>4</v>
      </c>
      <c r="K51">
        <v>2468</v>
      </c>
      <c r="L51" s="1">
        <v>33.265423455695299</v>
      </c>
    </row>
    <row r="52" spans="7:12" x14ac:dyDescent="0.3">
      <c r="G52" s="2">
        <v>3</v>
      </c>
      <c r="H52">
        <v>468</v>
      </c>
      <c r="I52" s="1">
        <v>33.885951858976</v>
      </c>
      <c r="J52" s="2">
        <v>4</v>
      </c>
      <c r="K52">
        <v>2478</v>
      </c>
      <c r="L52" s="1">
        <v>36.608116620240502</v>
      </c>
    </row>
    <row r="53" spans="7:12" x14ac:dyDescent="0.3">
      <c r="G53" s="2">
        <v>3</v>
      </c>
      <c r="H53">
        <v>478</v>
      </c>
      <c r="I53" s="1">
        <v>35.315126295248703</v>
      </c>
      <c r="J53" s="2">
        <v>4</v>
      </c>
      <c r="K53">
        <v>2567</v>
      </c>
      <c r="L53" s="1">
        <v>38.914155481651001</v>
      </c>
    </row>
    <row r="54" spans="7:12" x14ac:dyDescent="0.3">
      <c r="G54" s="2">
        <v>3</v>
      </c>
      <c r="H54">
        <v>567</v>
      </c>
      <c r="I54" s="1">
        <v>41.5287467381185</v>
      </c>
      <c r="J54" s="2">
        <v>4</v>
      </c>
      <c r="K54">
        <v>2568</v>
      </c>
      <c r="L54" s="1">
        <v>33.718653082042898</v>
      </c>
    </row>
    <row r="55" spans="7:12" x14ac:dyDescent="0.3">
      <c r="G55" s="2">
        <v>3</v>
      </c>
      <c r="H55">
        <v>568</v>
      </c>
      <c r="I55" s="1">
        <v>34.8288877750065</v>
      </c>
      <c r="J55" s="2">
        <v>4</v>
      </c>
      <c r="K55">
        <v>2578</v>
      </c>
      <c r="L55" s="1">
        <v>38.721103079241097</v>
      </c>
    </row>
    <row r="56" spans="7:12" x14ac:dyDescent="0.3">
      <c r="G56" s="2">
        <v>3</v>
      </c>
      <c r="H56">
        <v>578</v>
      </c>
      <c r="I56" s="1">
        <v>37.508332094742002</v>
      </c>
      <c r="J56" s="2">
        <v>4</v>
      </c>
      <c r="K56">
        <v>2678</v>
      </c>
      <c r="L56" s="1">
        <v>34.350575573490097</v>
      </c>
    </row>
    <row r="57" spans="7:12" x14ac:dyDescent="0.3">
      <c r="G57" s="2">
        <v>3</v>
      </c>
      <c r="H57">
        <v>678</v>
      </c>
      <c r="I57" s="1">
        <v>34.827331949531597</v>
      </c>
      <c r="J57" s="2">
        <v>4</v>
      </c>
      <c r="K57">
        <v>3456</v>
      </c>
      <c r="L57" s="1">
        <v>32.442886821898703</v>
      </c>
    </row>
    <row r="58" spans="7:12" x14ac:dyDescent="0.3">
      <c r="I58" s="1"/>
      <c r="J58" s="2">
        <v>4</v>
      </c>
      <c r="K58">
        <v>3457</v>
      </c>
      <c r="L58" s="1">
        <v>27.733816767002601</v>
      </c>
    </row>
    <row r="59" spans="7:12" x14ac:dyDescent="0.3">
      <c r="I59" s="1"/>
      <c r="J59" s="2">
        <v>4</v>
      </c>
      <c r="K59">
        <v>3458</v>
      </c>
      <c r="L59" s="1">
        <v>27.655370337590401</v>
      </c>
    </row>
    <row r="60" spans="7:12" x14ac:dyDescent="0.3">
      <c r="I60" s="1"/>
      <c r="J60" s="2">
        <v>4</v>
      </c>
      <c r="K60">
        <v>3467</v>
      </c>
      <c r="L60" s="1">
        <v>31.073494203664499</v>
      </c>
    </row>
    <row r="61" spans="7:12" x14ac:dyDescent="0.3">
      <c r="I61" s="1"/>
      <c r="J61" s="2">
        <v>4</v>
      </c>
      <c r="K61">
        <v>3468</v>
      </c>
      <c r="L61" s="1">
        <v>29.9924808200693</v>
      </c>
    </row>
    <row r="62" spans="7:12" x14ac:dyDescent="0.3">
      <c r="I62" s="1"/>
      <c r="J62" s="2">
        <v>4</v>
      </c>
      <c r="K62">
        <v>3478</v>
      </c>
      <c r="L62" s="1">
        <v>27.916757793618899</v>
      </c>
    </row>
    <row r="63" spans="7:12" x14ac:dyDescent="0.3">
      <c r="I63" s="1"/>
      <c r="J63" s="2">
        <v>4</v>
      </c>
      <c r="K63">
        <v>3567</v>
      </c>
      <c r="L63" s="1">
        <v>29.287587410111399</v>
      </c>
    </row>
    <row r="64" spans="7:12" x14ac:dyDescent="0.3">
      <c r="I64" s="1"/>
      <c r="J64" s="2">
        <v>4</v>
      </c>
      <c r="K64">
        <v>3568</v>
      </c>
      <c r="L64" s="1">
        <v>28.3170361659615</v>
      </c>
    </row>
    <row r="65" spans="2:12" x14ac:dyDescent="0.3">
      <c r="I65" s="1"/>
      <c r="J65" s="2">
        <v>4</v>
      </c>
      <c r="K65">
        <v>3578</v>
      </c>
      <c r="L65" s="1">
        <v>26.845965789894599</v>
      </c>
    </row>
    <row r="66" spans="2:12" x14ac:dyDescent="0.3">
      <c r="I66" s="1"/>
      <c r="J66" s="2">
        <v>4</v>
      </c>
      <c r="K66">
        <v>3678</v>
      </c>
      <c r="L66" s="1">
        <v>29.400388335412899</v>
      </c>
    </row>
    <row r="67" spans="2:12" x14ac:dyDescent="0.3">
      <c r="I67" s="1"/>
      <c r="J67" s="2">
        <v>4</v>
      </c>
      <c r="K67">
        <v>4567</v>
      </c>
      <c r="L67" s="1">
        <v>29.871680870404401</v>
      </c>
    </row>
    <row r="68" spans="2:12" x14ac:dyDescent="0.3">
      <c r="I68" s="1"/>
      <c r="J68" s="2">
        <v>4</v>
      </c>
      <c r="K68">
        <v>4568</v>
      </c>
      <c r="L68" s="1">
        <v>29.796305130587001</v>
      </c>
    </row>
    <row r="69" spans="2:12" x14ac:dyDescent="0.3">
      <c r="I69" s="1"/>
      <c r="J69" s="2">
        <v>4</v>
      </c>
      <c r="K69">
        <v>4578</v>
      </c>
      <c r="L69" s="1">
        <v>28.205535043995098</v>
      </c>
    </row>
    <row r="70" spans="2:12" x14ac:dyDescent="0.3">
      <c r="I70" s="1"/>
      <c r="J70" s="2">
        <v>4</v>
      </c>
      <c r="K70">
        <v>4678</v>
      </c>
      <c r="L70" s="1">
        <v>28.910391961614401</v>
      </c>
    </row>
    <row r="71" spans="2:12" x14ac:dyDescent="0.3">
      <c r="I71" s="1"/>
      <c r="J71" s="2">
        <v>4</v>
      </c>
      <c r="K71">
        <v>5678</v>
      </c>
      <c r="L71" s="1">
        <v>29.582385337529999</v>
      </c>
    </row>
    <row r="72" spans="2:12" x14ac:dyDescent="0.3">
      <c r="I72" s="1"/>
      <c r="J72" s="1"/>
    </row>
    <row r="73" spans="2:12" x14ac:dyDescent="0.3">
      <c r="B73" t="s">
        <v>10</v>
      </c>
      <c r="C73">
        <f>AVERAGE(C2:C9)</f>
        <v>599.88553504257072</v>
      </c>
      <c r="E73" t="s">
        <v>3</v>
      </c>
      <c r="F73" s="1">
        <f>AVERAGE(F2:F29)</f>
        <v>109.86941882865493</v>
      </c>
      <c r="G73" s="1"/>
      <c r="H73" t="s">
        <v>10</v>
      </c>
      <c r="I73" s="1">
        <f>AVERAGE(I2:I57)</f>
        <v>42.900072495917904</v>
      </c>
      <c r="J73" s="1"/>
      <c r="K73" t="s">
        <v>10</v>
      </c>
      <c r="L73">
        <f>AVERAGE(L2:L71)</f>
        <v>31.011378729912714</v>
      </c>
    </row>
    <row r="74" spans="2:12" x14ac:dyDescent="0.3">
      <c r="B74" t="s">
        <v>20</v>
      </c>
      <c r="C74">
        <f>STDEV(C2:C9)</f>
        <v>87.601547821436711</v>
      </c>
      <c r="E74" t="s">
        <v>20</v>
      </c>
      <c r="F74">
        <f>STDEV(F2:F29)</f>
        <v>61.792803150718264</v>
      </c>
      <c r="H74" t="s">
        <v>20</v>
      </c>
      <c r="I74">
        <f>STDEV(I2:I57)</f>
        <v>13.842308571185843</v>
      </c>
      <c r="K74" t="s">
        <v>20</v>
      </c>
      <c r="L74">
        <f>STDEV(L2:L71)</f>
        <v>3.6859927174590483</v>
      </c>
    </row>
    <row r="76" spans="2:12" x14ac:dyDescent="0.3">
      <c r="B76" t="s">
        <v>21</v>
      </c>
      <c r="C76">
        <f>MAX(C2:C9)</f>
        <v>782.00563350190998</v>
      </c>
      <c r="E76" t="s">
        <v>21</v>
      </c>
      <c r="F76" s="1">
        <f>MAX(F2:F29)</f>
        <v>300.16372092213999</v>
      </c>
      <c r="H76" t="s">
        <v>21</v>
      </c>
      <c r="I76" s="1">
        <f>MAX(I2:I57)</f>
        <v>82.8157529564686</v>
      </c>
      <c r="K76" t="s">
        <v>21</v>
      </c>
      <c r="L76" s="1">
        <f>MAX(L2:L71)</f>
        <v>38.914155481651001</v>
      </c>
    </row>
    <row r="77" spans="2:12" x14ac:dyDescent="0.3">
      <c r="B77" t="s">
        <v>22</v>
      </c>
      <c r="C77">
        <f>MIN(C2:C9)</f>
        <v>514.76046116905002</v>
      </c>
      <c r="E77" t="s">
        <v>22</v>
      </c>
      <c r="F77" s="1">
        <f>MIN(F2:F29)</f>
        <v>46.979784959362497</v>
      </c>
      <c r="H77" t="s">
        <v>22</v>
      </c>
      <c r="I77" s="1">
        <f>MIN(I2:I57)</f>
        <v>27.1578569379509</v>
      </c>
      <c r="K77" t="s">
        <v>22</v>
      </c>
      <c r="L77" s="1">
        <f>MIN(L2:L71)</f>
        <v>24.578935428503801</v>
      </c>
    </row>
  </sheetData>
  <mergeCells count="4">
    <mergeCell ref="D1:E1"/>
    <mergeCell ref="G1:H1"/>
    <mergeCell ref="J1:K1"/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0CF8-F0C4-4CFD-BC64-F9C900F1FCF8}">
  <dimension ref="A1:M29"/>
  <sheetViews>
    <sheetView workbookViewId="0">
      <selection activeCell="P7" sqref="P7"/>
    </sheetView>
  </sheetViews>
  <sheetFormatPr defaultRowHeight="16.2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4</v>
      </c>
      <c r="L1" s="4" t="s">
        <v>11</v>
      </c>
      <c r="M1" s="4"/>
    </row>
    <row r="2" spans="1:13" x14ac:dyDescent="0.3">
      <c r="A2">
        <v>12</v>
      </c>
      <c r="B2" t="s">
        <v>5</v>
      </c>
      <c r="C2" t="s">
        <v>5</v>
      </c>
      <c r="J2" s="1">
        <v>194.49574632091301</v>
      </c>
      <c r="L2">
        <v>12</v>
      </c>
      <c r="M2" s="1">
        <v>194.49574632091301</v>
      </c>
    </row>
    <row r="3" spans="1:13" x14ac:dyDescent="0.3">
      <c r="A3">
        <v>13</v>
      </c>
      <c r="B3" t="s">
        <v>5</v>
      </c>
      <c r="D3" t="s">
        <v>5</v>
      </c>
      <c r="J3" s="1">
        <v>81.943958901053804</v>
      </c>
      <c r="L3">
        <v>13</v>
      </c>
      <c r="M3" s="1">
        <v>81.943958901053804</v>
      </c>
    </row>
    <row r="4" spans="1:13" x14ac:dyDescent="0.3">
      <c r="A4">
        <v>14</v>
      </c>
      <c r="B4" t="s">
        <v>5</v>
      </c>
      <c r="E4" t="s">
        <v>5</v>
      </c>
      <c r="J4" s="1">
        <v>47.492697938863898</v>
      </c>
      <c r="L4">
        <v>14</v>
      </c>
      <c r="M4" s="1">
        <v>47.492697938863898</v>
      </c>
    </row>
    <row r="5" spans="1:13" x14ac:dyDescent="0.3">
      <c r="A5">
        <v>15</v>
      </c>
      <c r="B5" t="s">
        <v>5</v>
      </c>
      <c r="F5" t="s">
        <v>5</v>
      </c>
      <c r="J5" s="1">
        <v>76.7795141808827</v>
      </c>
      <c r="L5">
        <v>15</v>
      </c>
      <c r="M5" s="1">
        <v>76.7795141808827</v>
      </c>
    </row>
    <row r="6" spans="1:13" x14ac:dyDescent="0.3">
      <c r="A6">
        <v>16</v>
      </c>
      <c r="B6" t="s">
        <v>5</v>
      </c>
      <c r="G6" t="s">
        <v>5</v>
      </c>
      <c r="J6" s="1">
        <v>66.865292617285206</v>
      </c>
      <c r="L6">
        <v>16</v>
      </c>
      <c r="M6" s="1">
        <v>66.865292617285206</v>
      </c>
    </row>
    <row r="7" spans="1:13" x14ac:dyDescent="0.3">
      <c r="A7">
        <v>17</v>
      </c>
      <c r="B7" t="s">
        <v>5</v>
      </c>
      <c r="H7" t="s">
        <v>5</v>
      </c>
      <c r="J7" s="1">
        <v>58.761941277861503</v>
      </c>
      <c r="L7">
        <v>17</v>
      </c>
      <c r="M7" s="1">
        <v>58.761941277861503</v>
      </c>
    </row>
    <row r="8" spans="1:13" x14ac:dyDescent="0.3">
      <c r="A8">
        <v>18</v>
      </c>
      <c r="B8" t="s">
        <v>5</v>
      </c>
      <c r="I8" t="s">
        <v>5</v>
      </c>
      <c r="J8" s="1">
        <v>46.979784959362497</v>
      </c>
      <c r="L8">
        <v>18</v>
      </c>
      <c r="M8" s="1">
        <v>46.979784959362497</v>
      </c>
    </row>
    <row r="9" spans="1:13" x14ac:dyDescent="0.3">
      <c r="A9">
        <v>23</v>
      </c>
      <c r="C9" t="s">
        <v>5</v>
      </c>
      <c r="D9" t="s">
        <v>5</v>
      </c>
      <c r="J9" s="1">
        <v>227.572209887832</v>
      </c>
      <c r="L9">
        <v>23</v>
      </c>
      <c r="M9" s="1">
        <v>227.572209887832</v>
      </c>
    </row>
    <row r="10" spans="1:13" x14ac:dyDescent="0.3">
      <c r="A10">
        <v>24</v>
      </c>
      <c r="C10" t="s">
        <v>5</v>
      </c>
      <c r="E10" t="s">
        <v>5</v>
      </c>
      <c r="J10" s="1">
        <v>182.63780725938199</v>
      </c>
      <c r="L10">
        <v>24</v>
      </c>
      <c r="M10" s="1">
        <v>182.63780725938199</v>
      </c>
    </row>
    <row r="11" spans="1:13" x14ac:dyDescent="0.3">
      <c r="A11">
        <v>25</v>
      </c>
      <c r="C11" t="s">
        <v>5</v>
      </c>
      <c r="F11" t="s">
        <v>5</v>
      </c>
      <c r="J11" s="1">
        <v>300.16372092213999</v>
      </c>
      <c r="L11">
        <v>25</v>
      </c>
      <c r="M11" s="1">
        <v>300.16372092213999</v>
      </c>
    </row>
    <row r="12" spans="1:13" x14ac:dyDescent="0.3">
      <c r="A12">
        <v>26</v>
      </c>
      <c r="C12" t="s">
        <v>5</v>
      </c>
      <c r="G12" t="s">
        <v>5</v>
      </c>
      <c r="J12" s="1">
        <v>183.077254459865</v>
      </c>
      <c r="L12">
        <v>26</v>
      </c>
      <c r="M12" s="1">
        <v>183.077254459865</v>
      </c>
    </row>
    <row r="13" spans="1:13" x14ac:dyDescent="0.3">
      <c r="A13">
        <v>27</v>
      </c>
      <c r="C13" t="s">
        <v>5</v>
      </c>
      <c r="H13" t="s">
        <v>5</v>
      </c>
      <c r="J13" s="1">
        <v>181.65204178100001</v>
      </c>
      <c r="L13">
        <v>27</v>
      </c>
      <c r="M13" s="1">
        <v>181.65204178100001</v>
      </c>
    </row>
    <row r="14" spans="1:13" x14ac:dyDescent="0.3">
      <c r="A14">
        <v>28</v>
      </c>
      <c r="C14" t="s">
        <v>5</v>
      </c>
      <c r="I14" t="s">
        <v>5</v>
      </c>
      <c r="J14" s="1">
        <v>145.24580455965301</v>
      </c>
      <c r="L14">
        <v>28</v>
      </c>
      <c r="M14" s="1">
        <v>145.24580455965301</v>
      </c>
    </row>
    <row r="15" spans="1:13" x14ac:dyDescent="0.3">
      <c r="A15">
        <v>34</v>
      </c>
      <c r="D15" t="s">
        <v>5</v>
      </c>
      <c r="E15" t="s">
        <v>5</v>
      </c>
      <c r="J15" s="1">
        <v>99.342611089214202</v>
      </c>
      <c r="L15">
        <v>34</v>
      </c>
      <c r="M15" s="1">
        <v>99.342611089214202</v>
      </c>
    </row>
    <row r="16" spans="1:13" x14ac:dyDescent="0.3">
      <c r="A16">
        <v>35</v>
      </c>
      <c r="D16" t="s">
        <v>5</v>
      </c>
      <c r="F16" t="s">
        <v>5</v>
      </c>
      <c r="J16" s="1">
        <v>109.41779707916599</v>
      </c>
      <c r="L16">
        <v>35</v>
      </c>
      <c r="M16" s="1">
        <v>109.41779707916599</v>
      </c>
    </row>
    <row r="17" spans="1:13" x14ac:dyDescent="0.3">
      <c r="A17">
        <v>36</v>
      </c>
      <c r="D17" t="s">
        <v>5</v>
      </c>
      <c r="G17" t="s">
        <v>5</v>
      </c>
      <c r="J17" s="1">
        <v>92.754950028016196</v>
      </c>
      <c r="L17">
        <v>36</v>
      </c>
      <c r="M17" s="1">
        <v>92.754950028016196</v>
      </c>
    </row>
    <row r="18" spans="1:13" x14ac:dyDescent="0.3">
      <c r="A18">
        <v>37</v>
      </c>
      <c r="D18" t="s">
        <v>5</v>
      </c>
      <c r="H18" t="s">
        <v>5</v>
      </c>
      <c r="J18" s="1">
        <v>97.743463697548094</v>
      </c>
      <c r="L18">
        <v>37</v>
      </c>
      <c r="M18" s="1">
        <v>97.743463697548094</v>
      </c>
    </row>
    <row r="19" spans="1:13" x14ac:dyDescent="0.3">
      <c r="A19">
        <v>38</v>
      </c>
      <c r="D19" t="s">
        <v>5</v>
      </c>
      <c r="I19" t="s">
        <v>5</v>
      </c>
      <c r="J19" s="1">
        <v>81.364029422410198</v>
      </c>
      <c r="L19">
        <v>38</v>
      </c>
      <c r="M19" s="1">
        <v>81.364029422410198</v>
      </c>
    </row>
    <row r="20" spans="1:13" x14ac:dyDescent="0.3">
      <c r="A20">
        <v>45</v>
      </c>
      <c r="E20" t="s">
        <v>5</v>
      </c>
      <c r="F20" t="s">
        <v>5</v>
      </c>
      <c r="J20" s="1">
        <v>87.474988152893403</v>
      </c>
      <c r="L20">
        <v>45</v>
      </c>
      <c r="M20" s="1">
        <v>87.474988152893403</v>
      </c>
    </row>
    <row r="21" spans="1:13" x14ac:dyDescent="0.3">
      <c r="A21">
        <v>46</v>
      </c>
      <c r="E21" t="s">
        <v>5</v>
      </c>
      <c r="G21" t="s">
        <v>5</v>
      </c>
      <c r="J21" s="1">
        <v>66.879952988939195</v>
      </c>
      <c r="L21">
        <v>46</v>
      </c>
      <c r="M21" s="1">
        <v>66.879952988939195</v>
      </c>
    </row>
    <row r="22" spans="1:13" x14ac:dyDescent="0.3">
      <c r="A22">
        <v>47</v>
      </c>
      <c r="E22" t="s">
        <v>5</v>
      </c>
      <c r="H22" t="s">
        <v>5</v>
      </c>
      <c r="J22" s="1">
        <v>67.494946238546106</v>
      </c>
      <c r="L22">
        <v>47</v>
      </c>
      <c r="M22" s="1">
        <v>67.494946238546106</v>
      </c>
    </row>
    <row r="23" spans="1:13" x14ac:dyDescent="0.3">
      <c r="A23">
        <v>48</v>
      </c>
      <c r="E23" t="s">
        <v>5</v>
      </c>
      <c r="I23" t="s">
        <v>5</v>
      </c>
      <c r="J23" s="1">
        <v>52.331758325624598</v>
      </c>
      <c r="L23">
        <v>48</v>
      </c>
      <c r="M23" s="1">
        <v>52.331758325624598</v>
      </c>
    </row>
    <row r="24" spans="1:13" x14ac:dyDescent="0.3">
      <c r="A24">
        <v>56</v>
      </c>
      <c r="F24" t="s">
        <v>5</v>
      </c>
      <c r="G24" t="s">
        <v>5</v>
      </c>
      <c r="J24" s="1">
        <v>126.33869606949099</v>
      </c>
      <c r="L24">
        <v>56</v>
      </c>
      <c r="M24" s="1">
        <v>126.33869606949099</v>
      </c>
    </row>
    <row r="25" spans="1:13" x14ac:dyDescent="0.3">
      <c r="A25">
        <v>57</v>
      </c>
      <c r="F25" t="s">
        <v>5</v>
      </c>
      <c r="H25" t="s">
        <v>5</v>
      </c>
      <c r="J25" s="1">
        <v>95.146945165294198</v>
      </c>
      <c r="L25">
        <v>57</v>
      </c>
      <c r="M25" s="1">
        <v>95.146945165294198</v>
      </c>
    </row>
    <row r="26" spans="1:13" x14ac:dyDescent="0.3">
      <c r="A26">
        <v>58</v>
      </c>
      <c r="F26" t="s">
        <v>5</v>
      </c>
      <c r="I26" t="s">
        <v>5</v>
      </c>
      <c r="J26" s="1">
        <v>64.637416795068205</v>
      </c>
      <c r="L26">
        <v>58</v>
      </c>
      <c r="M26" s="1">
        <v>64.637416795068205</v>
      </c>
    </row>
    <row r="27" spans="1:13" x14ac:dyDescent="0.3">
      <c r="A27">
        <v>67</v>
      </c>
      <c r="G27" t="s">
        <v>5</v>
      </c>
      <c r="H27" t="s">
        <v>5</v>
      </c>
      <c r="J27" s="1">
        <v>100.76324609690801</v>
      </c>
      <c r="L27">
        <v>67</v>
      </c>
      <c r="M27" s="1">
        <v>100.76324609690801</v>
      </c>
    </row>
    <row r="28" spans="1:13" x14ac:dyDescent="0.3">
      <c r="A28">
        <v>68</v>
      </c>
      <c r="G28" t="s">
        <v>5</v>
      </c>
      <c r="I28" t="s">
        <v>5</v>
      </c>
      <c r="J28" s="1">
        <v>63.790353100260504</v>
      </c>
      <c r="L28">
        <v>68</v>
      </c>
      <c r="M28" s="1">
        <v>63.790353100260504</v>
      </c>
    </row>
    <row r="29" spans="1:13" x14ac:dyDescent="0.3">
      <c r="A29">
        <v>78</v>
      </c>
      <c r="H29" t="s">
        <v>5</v>
      </c>
      <c r="I29" t="s">
        <v>5</v>
      </c>
      <c r="J29" s="1">
        <v>77.194797886863896</v>
      </c>
      <c r="L29">
        <v>78</v>
      </c>
      <c r="M29" s="1">
        <v>77.194797886863896</v>
      </c>
    </row>
  </sheetData>
  <mergeCells count="1"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DF95-9EA1-4CE6-A024-404D24BDA134}">
  <dimension ref="A1:X57"/>
  <sheetViews>
    <sheetView zoomScale="70" zoomScaleNormal="70" workbookViewId="0">
      <selection activeCell="P21" sqref="P21:P29"/>
    </sheetView>
  </sheetViews>
  <sheetFormatPr defaultRowHeight="16.2" x14ac:dyDescent="0.3"/>
  <cols>
    <col min="14" max="14" width="10.33203125" bestFit="1" customWidth="1"/>
  </cols>
  <sheetData>
    <row r="1" spans="1:2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4</v>
      </c>
      <c r="L1" s="4" t="s">
        <v>7</v>
      </c>
      <c r="M1" s="4"/>
      <c r="N1" t="s">
        <v>6</v>
      </c>
      <c r="P1" t="s">
        <v>12</v>
      </c>
      <c r="R1" s="4" t="s">
        <v>13</v>
      </c>
      <c r="S1" s="4"/>
      <c r="T1" t="s">
        <v>14</v>
      </c>
      <c r="V1" t="s">
        <v>15</v>
      </c>
    </row>
    <row r="2" spans="1:24" x14ac:dyDescent="0.3">
      <c r="A2">
        <v>123</v>
      </c>
      <c r="B2" t="s">
        <v>5</v>
      </c>
      <c r="C2" t="s">
        <v>5</v>
      </c>
      <c r="D2" t="s">
        <v>5</v>
      </c>
      <c r="J2" s="1">
        <v>41.853848392763702</v>
      </c>
      <c r="L2">
        <v>1</v>
      </c>
      <c r="M2">
        <v>2</v>
      </c>
      <c r="N2">
        <f>SUMIFS($J$2:$J$57,B$2:B$57,"V",C$2:C$57,"V")/6</f>
        <v>49.778914911491597</v>
      </c>
      <c r="O2">
        <v>194.49574632091301</v>
      </c>
      <c r="P2">
        <f t="shared" ref="P2:P29" si="0">O2-N2</f>
        <v>144.71683140942142</v>
      </c>
      <c r="R2" s="3">
        <v>1</v>
      </c>
      <c r="S2" s="3">
        <v>8</v>
      </c>
      <c r="T2">
        <v>34.570411206940719</v>
      </c>
      <c r="U2">
        <v>46.979784959362497</v>
      </c>
      <c r="V2">
        <v>12.409373752421779</v>
      </c>
      <c r="W2">
        <v>1</v>
      </c>
      <c r="X2">
        <f>COUNTIF($R$2:$S$12,1)</f>
        <v>5</v>
      </c>
    </row>
    <row r="3" spans="1:24" x14ac:dyDescent="0.3">
      <c r="A3">
        <v>124</v>
      </c>
      <c r="B3" t="s">
        <v>5</v>
      </c>
      <c r="C3" t="s">
        <v>5</v>
      </c>
      <c r="E3" t="s">
        <v>5</v>
      </c>
      <c r="J3" s="1">
        <v>43.254378716487302</v>
      </c>
      <c r="L3">
        <v>1</v>
      </c>
      <c r="M3">
        <v>3</v>
      </c>
      <c r="N3">
        <f>SUMIFS($J$2:$J$57,B$2:B$57,"V",D$2:D$57,"V")/6</f>
        <v>32.105511975731353</v>
      </c>
      <c r="O3">
        <v>81.943958901053804</v>
      </c>
      <c r="P3">
        <f t="shared" si="0"/>
        <v>49.838446925322451</v>
      </c>
      <c r="R3" s="3">
        <v>1</v>
      </c>
      <c r="S3" s="3">
        <v>4</v>
      </c>
      <c r="T3">
        <v>33.830844880724385</v>
      </c>
      <c r="U3">
        <v>47.492697938863898</v>
      </c>
      <c r="V3">
        <v>13.661853058139513</v>
      </c>
      <c r="W3">
        <v>2</v>
      </c>
      <c r="X3">
        <f>COUNTIF($R$2:$S$12,2)</f>
        <v>0</v>
      </c>
    </row>
    <row r="4" spans="1:24" x14ac:dyDescent="0.3">
      <c r="A4">
        <v>125</v>
      </c>
      <c r="B4" t="s">
        <v>5</v>
      </c>
      <c r="C4" t="s">
        <v>5</v>
      </c>
      <c r="F4" t="s">
        <v>5</v>
      </c>
      <c r="J4" s="1">
        <v>70.474745628002495</v>
      </c>
      <c r="L4">
        <v>1</v>
      </c>
      <c r="M4">
        <v>4</v>
      </c>
      <c r="N4">
        <f>SUMIFS($J$2:$J$57,B$2:B$57,"V",E$2:E$57,"V")/6</f>
        <v>33.830844880724385</v>
      </c>
      <c r="O4">
        <v>47.492697938863898</v>
      </c>
      <c r="P4">
        <f t="shared" si="0"/>
        <v>13.661853058139513</v>
      </c>
      <c r="R4" s="3">
        <v>4</v>
      </c>
      <c r="S4" s="3">
        <v>8</v>
      </c>
      <c r="T4">
        <v>35.384377014088017</v>
      </c>
      <c r="U4">
        <v>52.331758325624598</v>
      </c>
      <c r="V4">
        <v>16.947381311536581</v>
      </c>
      <c r="W4">
        <v>3</v>
      </c>
      <c r="X4">
        <f>COUNTIF($R$2:$S$12,3)</f>
        <v>0</v>
      </c>
    </row>
    <row r="5" spans="1:24" x14ac:dyDescent="0.3">
      <c r="A5">
        <v>126</v>
      </c>
      <c r="B5" t="s">
        <v>5</v>
      </c>
      <c r="C5" t="s">
        <v>5</v>
      </c>
      <c r="G5" t="s">
        <v>5</v>
      </c>
      <c r="J5" s="1">
        <v>41.746955049100499</v>
      </c>
      <c r="L5">
        <v>1</v>
      </c>
      <c r="M5">
        <v>5</v>
      </c>
      <c r="N5">
        <f>SUMIFS($J$2:$J$57,B$2:B$57,"V",F$2:F$57,"V")/6</f>
        <v>39.834823085193634</v>
      </c>
      <c r="O5">
        <v>76.7795141808827</v>
      </c>
      <c r="P5">
        <f t="shared" si="0"/>
        <v>36.944691095689066</v>
      </c>
      <c r="R5" s="3">
        <v>1</v>
      </c>
      <c r="S5" s="3">
        <v>7</v>
      </c>
      <c r="T5">
        <v>34.932101533696617</v>
      </c>
      <c r="U5">
        <v>58.761941277861503</v>
      </c>
      <c r="V5">
        <v>23.829839744164886</v>
      </c>
      <c r="W5">
        <v>4</v>
      </c>
      <c r="X5">
        <f>COUNTIF($R$2:$S$12,4)</f>
        <v>4</v>
      </c>
    </row>
    <row r="6" spans="1:24" x14ac:dyDescent="0.3">
      <c r="A6">
        <v>127</v>
      </c>
      <c r="B6" t="s">
        <v>5</v>
      </c>
      <c r="C6" t="s">
        <v>5</v>
      </c>
      <c r="H6" t="s">
        <v>5</v>
      </c>
      <c r="J6" s="1">
        <v>54.572145805081</v>
      </c>
      <c r="L6">
        <v>1</v>
      </c>
      <c r="M6">
        <v>6</v>
      </c>
      <c r="N6">
        <f>SUMIFS($J$2:$J$57,B$2:B$57,"V",G$2:G$57,"V")/6</f>
        <v>35.379278965510629</v>
      </c>
      <c r="O6">
        <v>66.865292617285206</v>
      </c>
      <c r="P6">
        <f t="shared" si="0"/>
        <v>31.486013651774577</v>
      </c>
      <c r="R6" s="3">
        <v>5</v>
      </c>
      <c r="S6" s="3">
        <v>8</v>
      </c>
      <c r="T6">
        <v>38.438162823058867</v>
      </c>
      <c r="U6">
        <v>64.637416795068205</v>
      </c>
      <c r="V6">
        <v>26.199253972009338</v>
      </c>
      <c r="W6">
        <v>5</v>
      </c>
      <c r="X6">
        <f>COUNTIF($R$2:$S$12,5)</f>
        <v>2</v>
      </c>
    </row>
    <row r="7" spans="1:24" x14ac:dyDescent="0.3">
      <c r="A7">
        <v>128</v>
      </c>
      <c r="B7" t="s">
        <v>5</v>
      </c>
      <c r="C7" t="s">
        <v>5</v>
      </c>
      <c r="I7" t="s">
        <v>5</v>
      </c>
      <c r="J7" s="1">
        <v>46.771415877514599</v>
      </c>
      <c r="L7">
        <v>1</v>
      </c>
      <c r="M7">
        <v>7</v>
      </c>
      <c r="N7">
        <f>SUMIFS($J$2:$J$57,B$2:B$57,"V",H$2:H$57,"V")/6</f>
        <v>34.932101533696617</v>
      </c>
      <c r="O7">
        <v>58.761941277861503</v>
      </c>
      <c r="P7">
        <f t="shared" si="0"/>
        <v>23.829839744164886</v>
      </c>
      <c r="R7" s="3">
        <v>6</v>
      </c>
      <c r="S7" s="3">
        <v>8</v>
      </c>
      <c r="T7">
        <v>35.340754589094239</v>
      </c>
      <c r="U7">
        <v>63.790353100260504</v>
      </c>
      <c r="V7">
        <v>28.449598511166265</v>
      </c>
      <c r="W7">
        <v>6</v>
      </c>
      <c r="X7">
        <f>COUNTIF($R$2:$S$12,6)</f>
        <v>3</v>
      </c>
    </row>
    <row r="8" spans="1:24" x14ac:dyDescent="0.3">
      <c r="A8">
        <v>134</v>
      </c>
      <c r="B8" t="s">
        <v>5</v>
      </c>
      <c r="D8" t="s">
        <v>5</v>
      </c>
      <c r="E8" t="s">
        <v>5</v>
      </c>
      <c r="J8" s="1">
        <v>30.986186425569901</v>
      </c>
      <c r="L8">
        <v>1</v>
      </c>
      <c r="M8">
        <v>8</v>
      </c>
      <c r="N8">
        <f>SUMIFS($J$2:$J$57,B$2:B$57,"V",I$2:I$57,"V")/6</f>
        <v>34.570411206940719</v>
      </c>
      <c r="O8">
        <v>46.979784959362497</v>
      </c>
      <c r="P8">
        <f t="shared" si="0"/>
        <v>12.409373752421779</v>
      </c>
      <c r="R8" s="3">
        <v>4</v>
      </c>
      <c r="S8" s="3">
        <v>6</v>
      </c>
      <c r="T8">
        <v>37.931824386068733</v>
      </c>
      <c r="U8">
        <v>66.879952988939195</v>
      </c>
      <c r="V8">
        <v>28.948128602870462</v>
      </c>
      <c r="W8">
        <v>7</v>
      </c>
      <c r="X8">
        <f>COUNTIF($R$2:$S$12,7)</f>
        <v>3</v>
      </c>
    </row>
    <row r="9" spans="1:24" x14ac:dyDescent="0.3">
      <c r="A9">
        <v>135</v>
      </c>
      <c r="B9" t="s">
        <v>5</v>
      </c>
      <c r="D9" t="s">
        <v>5</v>
      </c>
      <c r="F9" t="s">
        <v>5</v>
      </c>
      <c r="J9" s="1">
        <v>29.027547721504501</v>
      </c>
      <c r="L9">
        <v>2</v>
      </c>
      <c r="M9">
        <v>3</v>
      </c>
      <c r="N9">
        <f>SUMIFS($J$2:$J$57,D$2:D$57,"V",C$2:C$57,"V")/6</f>
        <v>55.517617056549483</v>
      </c>
      <c r="O9">
        <v>227.572209887832</v>
      </c>
      <c r="P9">
        <f t="shared" si="0"/>
        <v>172.05459283128252</v>
      </c>
      <c r="R9" s="3">
        <v>4</v>
      </c>
      <c r="S9" s="3">
        <v>7</v>
      </c>
      <c r="T9">
        <v>38.049521454623715</v>
      </c>
      <c r="U9">
        <v>67.494946238546106</v>
      </c>
      <c r="V9">
        <v>29.445424783922391</v>
      </c>
      <c r="W9">
        <v>8</v>
      </c>
      <c r="X9">
        <f>COUNTIF($R$2:$S$12,8)</f>
        <v>5</v>
      </c>
    </row>
    <row r="10" spans="1:24" x14ac:dyDescent="0.3">
      <c r="A10">
        <v>136</v>
      </c>
      <c r="B10" t="s">
        <v>5</v>
      </c>
      <c r="D10" t="s">
        <v>5</v>
      </c>
      <c r="G10" t="s">
        <v>5</v>
      </c>
      <c r="J10" s="1">
        <v>33.611581662893897</v>
      </c>
      <c r="L10">
        <v>2</v>
      </c>
      <c r="M10">
        <v>4</v>
      </c>
      <c r="N10">
        <f>SUMIFS($J$2:$J$57,E$2:E$57,"V",C$2:C$57,"V")/6</f>
        <v>52.413984186925859</v>
      </c>
      <c r="O10">
        <v>182.63780725938199</v>
      </c>
      <c r="P10">
        <f t="shared" si="0"/>
        <v>130.22382307245613</v>
      </c>
      <c r="R10" s="3">
        <v>1</v>
      </c>
      <c r="S10" s="3">
        <v>6</v>
      </c>
      <c r="T10">
        <v>35.379278965510629</v>
      </c>
      <c r="U10">
        <v>66.865292617285206</v>
      </c>
      <c r="V10">
        <v>31.486013651774577</v>
      </c>
    </row>
    <row r="11" spans="1:24" x14ac:dyDescent="0.3">
      <c r="A11">
        <v>137</v>
      </c>
      <c r="B11" t="s">
        <v>5</v>
      </c>
      <c r="D11" t="s">
        <v>5</v>
      </c>
      <c r="H11" t="s">
        <v>5</v>
      </c>
      <c r="J11" s="1">
        <v>27.1578569379509</v>
      </c>
      <c r="L11">
        <v>2</v>
      </c>
      <c r="M11">
        <v>5</v>
      </c>
      <c r="N11">
        <f>SUMIFS($J$2:$J$57,F$2:F$57,"V",C$2:C$57,"V")/6</f>
        <v>73.938858293941493</v>
      </c>
      <c r="O11">
        <v>300.16372092213999</v>
      </c>
      <c r="P11">
        <f t="shared" si="0"/>
        <v>226.22486262819848</v>
      </c>
      <c r="R11" s="3">
        <v>1</v>
      </c>
      <c r="S11" s="3">
        <v>5</v>
      </c>
      <c r="T11">
        <v>39.834823085193634</v>
      </c>
      <c r="U11">
        <v>76.7795141808827</v>
      </c>
      <c r="V11">
        <v>36.944691095689066</v>
      </c>
    </row>
    <row r="12" spans="1:24" x14ac:dyDescent="0.3">
      <c r="A12">
        <v>138</v>
      </c>
      <c r="B12" t="s">
        <v>5</v>
      </c>
      <c r="D12" t="s">
        <v>5</v>
      </c>
      <c r="I12" t="s">
        <v>5</v>
      </c>
      <c r="J12" s="1">
        <v>29.996050713705198</v>
      </c>
      <c r="L12">
        <v>2</v>
      </c>
      <c r="M12">
        <v>6</v>
      </c>
      <c r="N12">
        <f>SUMIFS($J$2:$J$57,G$2:G$57,"V",C$2:C$57,"V")/6</f>
        <v>51.629537356999826</v>
      </c>
      <c r="O12">
        <v>183.077254459865</v>
      </c>
      <c r="P12">
        <f t="shared" si="0"/>
        <v>131.44771710286517</v>
      </c>
      <c r="R12" s="3">
        <v>7</v>
      </c>
      <c r="S12" s="3">
        <v>8</v>
      </c>
      <c r="T12">
        <v>39.591121235894256</v>
      </c>
      <c r="U12">
        <v>77.194797886863896</v>
      </c>
      <c r="V12">
        <v>37.603676650969639</v>
      </c>
    </row>
    <row r="13" spans="1:24" x14ac:dyDescent="0.3">
      <c r="A13">
        <v>145</v>
      </c>
      <c r="B13" t="s">
        <v>5</v>
      </c>
      <c r="E13" t="s">
        <v>5</v>
      </c>
      <c r="F13" t="s">
        <v>5</v>
      </c>
      <c r="J13" s="1">
        <v>34.486021915300299</v>
      </c>
      <c r="L13">
        <v>2</v>
      </c>
      <c r="M13">
        <v>7</v>
      </c>
      <c r="N13">
        <f>SUMIFS($J$2:$J$57,H$2:H$57,"V",C$2:C$57,"V")/6</f>
        <v>63.209567944909985</v>
      </c>
      <c r="O13">
        <v>181.65204178100001</v>
      </c>
      <c r="P13">
        <f t="shared" si="0"/>
        <v>118.44247383609002</v>
      </c>
      <c r="R13">
        <v>4</v>
      </c>
      <c r="S13">
        <v>5</v>
      </c>
      <c r="T13">
        <v>42.846870079766326</v>
      </c>
      <c r="U13">
        <v>87.474988152893403</v>
      </c>
      <c r="V13">
        <v>44.628118073127077</v>
      </c>
    </row>
    <row r="14" spans="1:24" x14ac:dyDescent="0.3">
      <c r="A14">
        <v>146</v>
      </c>
      <c r="B14" t="s">
        <v>5</v>
      </c>
      <c r="E14" t="s">
        <v>5</v>
      </c>
      <c r="G14" t="s">
        <v>5</v>
      </c>
      <c r="J14" s="1">
        <v>32.722733392317501</v>
      </c>
      <c r="L14">
        <v>2</v>
      </c>
      <c r="M14">
        <v>8</v>
      </c>
      <c r="N14">
        <f>SUMIFS($J$2:$J$57,I$2:I$57,"V",C$2:C$57,"V")/6</f>
        <v>50.170053726380239</v>
      </c>
      <c r="O14">
        <v>145.24580455965301</v>
      </c>
      <c r="P14">
        <f t="shared" si="0"/>
        <v>95.075750833272764</v>
      </c>
      <c r="R14">
        <v>3</v>
      </c>
      <c r="S14">
        <v>8</v>
      </c>
      <c r="T14">
        <v>34.769480904538881</v>
      </c>
      <c r="U14">
        <v>81.364029422410198</v>
      </c>
      <c r="V14">
        <v>46.594548517871317</v>
      </c>
    </row>
    <row r="15" spans="1:24" x14ac:dyDescent="0.3">
      <c r="A15">
        <v>147</v>
      </c>
      <c r="B15" t="s">
        <v>5</v>
      </c>
      <c r="E15" t="s">
        <v>5</v>
      </c>
      <c r="H15" t="s">
        <v>5</v>
      </c>
      <c r="J15" s="1">
        <v>29.9784934906587</v>
      </c>
      <c r="L15">
        <v>3</v>
      </c>
      <c r="M15">
        <v>4</v>
      </c>
      <c r="N15">
        <f>SUMIFS($J$2:$J$57,D$2:D$57,"V",E$2:E$57,"V")/6</f>
        <v>38.42461700902215</v>
      </c>
      <c r="O15">
        <v>99.342611089214202</v>
      </c>
      <c r="P15">
        <f t="shared" si="0"/>
        <v>60.917994080192052</v>
      </c>
      <c r="R15">
        <v>1</v>
      </c>
      <c r="S15">
        <v>3</v>
      </c>
      <c r="T15">
        <v>32.105511975731353</v>
      </c>
      <c r="U15">
        <v>81.943958901053804</v>
      </c>
      <c r="V15">
        <v>49.838446925322451</v>
      </c>
    </row>
    <row r="16" spans="1:24" x14ac:dyDescent="0.3">
      <c r="A16">
        <v>148</v>
      </c>
      <c r="B16" t="s">
        <v>5</v>
      </c>
      <c r="E16" t="s">
        <v>5</v>
      </c>
      <c r="I16" t="s">
        <v>5</v>
      </c>
      <c r="J16" s="1">
        <v>31.557255344012599</v>
      </c>
      <c r="L16">
        <v>3</v>
      </c>
      <c r="M16">
        <v>5</v>
      </c>
      <c r="N16">
        <f>SUMIFS($J$2:$J$57,D$2:D$57,"V",F$2:F$57,"V")/6</f>
        <v>41.557679917155347</v>
      </c>
      <c r="O16">
        <v>109.41779707916599</v>
      </c>
      <c r="P16">
        <f t="shared" si="0"/>
        <v>67.860117162010653</v>
      </c>
      <c r="R16">
        <v>5</v>
      </c>
      <c r="S16">
        <v>7</v>
      </c>
      <c r="T16">
        <v>44.575976742486063</v>
      </c>
      <c r="U16">
        <v>95.146945165294198</v>
      </c>
      <c r="V16">
        <v>50.570968422808136</v>
      </c>
    </row>
    <row r="17" spans="1:22" x14ac:dyDescent="0.3">
      <c r="A17">
        <v>156</v>
      </c>
      <c r="B17" t="s">
        <v>5</v>
      </c>
      <c r="F17" t="s">
        <v>5</v>
      </c>
      <c r="G17" t="s">
        <v>5</v>
      </c>
      <c r="J17" s="1">
        <v>38.3802115069116</v>
      </c>
      <c r="L17">
        <v>3</v>
      </c>
      <c r="M17">
        <v>6</v>
      </c>
      <c r="N17">
        <f>SUMIFS($J$2:$J$57,D$2:D$57,"V",G$2:G$57,"V")/6</f>
        <v>41.314916662001089</v>
      </c>
      <c r="O17">
        <v>92.754950028016196</v>
      </c>
      <c r="P17">
        <f t="shared" si="0"/>
        <v>51.440033366015108</v>
      </c>
      <c r="R17">
        <v>3</v>
      </c>
      <c r="S17">
        <v>6</v>
      </c>
      <c r="T17">
        <v>41.314916662001089</v>
      </c>
      <c r="U17">
        <v>92.754950028016196</v>
      </c>
      <c r="V17">
        <v>51.440033366015108</v>
      </c>
    </row>
    <row r="18" spans="1:22" x14ac:dyDescent="0.3">
      <c r="A18">
        <v>157</v>
      </c>
      <c r="B18" t="s">
        <v>5</v>
      </c>
      <c r="F18" t="s">
        <v>5</v>
      </c>
      <c r="H18" t="s">
        <v>5</v>
      </c>
      <c r="J18" s="1">
        <v>33.2106881470594</v>
      </c>
      <c r="L18">
        <v>3</v>
      </c>
      <c r="M18">
        <v>7</v>
      </c>
      <c r="N18">
        <f>SUMIFS($J$2:$J$57,D$2:D$57,"V",H$2:H$57,"V")/6</f>
        <v>39.679710049575043</v>
      </c>
      <c r="O18">
        <v>97.743463697548094</v>
      </c>
      <c r="P18">
        <f t="shared" si="0"/>
        <v>58.063753647973051</v>
      </c>
      <c r="R18">
        <v>3</v>
      </c>
      <c r="S18">
        <v>7</v>
      </c>
      <c r="T18">
        <v>39.679710049575043</v>
      </c>
      <c r="U18">
        <v>97.743463697548094</v>
      </c>
      <c r="V18">
        <v>58.063753647973051</v>
      </c>
    </row>
    <row r="19" spans="1:22" x14ac:dyDescent="0.3">
      <c r="A19">
        <v>158</v>
      </c>
      <c r="B19" t="s">
        <v>5</v>
      </c>
      <c r="F19" t="s">
        <v>5</v>
      </c>
      <c r="I19" t="s">
        <v>5</v>
      </c>
      <c r="J19" s="1">
        <v>33.429723592383503</v>
      </c>
      <c r="L19">
        <v>3</v>
      </c>
      <c r="M19">
        <v>8</v>
      </c>
      <c r="N19">
        <f>SUMIFS($J$2:$J$57,D$2:D$57,"V",I$2:I$57,"V")/6</f>
        <v>34.769480904538881</v>
      </c>
      <c r="O19">
        <v>81.364029422410198</v>
      </c>
      <c r="P19">
        <f t="shared" si="0"/>
        <v>46.594548517871317</v>
      </c>
      <c r="R19">
        <v>6</v>
      </c>
      <c r="S19">
        <v>7</v>
      </c>
      <c r="T19">
        <v>40.542550310328799</v>
      </c>
      <c r="U19">
        <v>100.76324609690801</v>
      </c>
      <c r="V19">
        <v>60.220695786579206</v>
      </c>
    </row>
    <row r="20" spans="1:22" x14ac:dyDescent="0.3">
      <c r="A20">
        <v>167</v>
      </c>
      <c r="B20" t="s">
        <v>5</v>
      </c>
      <c r="G20" t="s">
        <v>5</v>
      </c>
      <c r="H20" t="s">
        <v>5</v>
      </c>
      <c r="J20" s="1">
        <v>32.409797644620802</v>
      </c>
      <c r="L20">
        <v>4</v>
      </c>
      <c r="M20">
        <v>5</v>
      </c>
      <c r="N20">
        <f>SUMIFS($J$2:$J$57,E$2:E$57,"V",F$2:F$57,"V")/6</f>
        <v>42.846870079766326</v>
      </c>
      <c r="O20">
        <v>87.474988152893403</v>
      </c>
      <c r="P20">
        <f t="shared" si="0"/>
        <v>44.628118073127077</v>
      </c>
      <c r="R20">
        <v>3</v>
      </c>
      <c r="S20">
        <v>4</v>
      </c>
      <c r="T20">
        <v>38.42461700902215</v>
      </c>
      <c r="U20">
        <v>99.342611089214202</v>
      </c>
      <c r="V20">
        <v>60.917994080192052</v>
      </c>
    </row>
    <row r="21" spans="1:22" x14ac:dyDescent="0.3">
      <c r="A21">
        <v>168</v>
      </c>
      <c r="B21" t="s">
        <v>5</v>
      </c>
      <c r="G21" t="s">
        <v>5</v>
      </c>
      <c r="I21" t="s">
        <v>5</v>
      </c>
      <c r="J21" s="1">
        <v>33.404394537219503</v>
      </c>
      <c r="L21">
        <v>4</v>
      </c>
      <c r="M21">
        <v>6</v>
      </c>
      <c r="N21">
        <f>SUMIFS($J$2:$J$57,E$2:E$57,"V",G$2:G$57,"V")/6</f>
        <v>37.931824386068733</v>
      </c>
      <c r="O21">
        <v>66.879952988939195</v>
      </c>
      <c r="P21">
        <f t="shared" si="0"/>
        <v>28.948128602870462</v>
      </c>
      <c r="R21">
        <v>3</v>
      </c>
      <c r="S21">
        <v>5</v>
      </c>
      <c r="T21">
        <v>41.557679917155347</v>
      </c>
      <c r="U21">
        <v>109.41779707916599</v>
      </c>
      <c r="V21">
        <v>67.860117162010653</v>
      </c>
    </row>
    <row r="22" spans="1:22" x14ac:dyDescent="0.3">
      <c r="A22">
        <v>178</v>
      </c>
      <c r="B22" t="s">
        <v>5</v>
      </c>
      <c r="H22" t="s">
        <v>5</v>
      </c>
      <c r="I22" t="s">
        <v>5</v>
      </c>
      <c r="J22" s="1">
        <v>32.263627176808903</v>
      </c>
      <c r="L22">
        <v>4</v>
      </c>
      <c r="M22">
        <v>7</v>
      </c>
      <c r="N22">
        <f>SUMIFS($J$2:$J$57,E$2:E$57,"V",H$2:H$57,"V")/6</f>
        <v>38.049521454623715</v>
      </c>
      <c r="O22">
        <v>67.494946238546106</v>
      </c>
      <c r="P22">
        <f t="shared" si="0"/>
        <v>29.445424783922391</v>
      </c>
      <c r="R22">
        <v>5</v>
      </c>
      <c r="S22">
        <v>6</v>
      </c>
      <c r="T22">
        <v>45.442961583003843</v>
      </c>
      <c r="U22">
        <v>126.33869606949099</v>
      </c>
      <c r="V22">
        <v>80.895734486487157</v>
      </c>
    </row>
    <row r="23" spans="1:22" x14ac:dyDescent="0.3">
      <c r="A23">
        <v>234</v>
      </c>
      <c r="C23" t="s">
        <v>5</v>
      </c>
      <c r="D23" t="s">
        <v>5</v>
      </c>
      <c r="E23" t="s">
        <v>5</v>
      </c>
      <c r="J23" s="1">
        <v>52.019309935011997</v>
      </c>
      <c r="L23">
        <v>4</v>
      </c>
      <c r="M23">
        <v>8</v>
      </c>
      <c r="N23">
        <f>SUMIFS($J$2:$J$57,E$2:E$57,"V",I$2:I$57,"V")/6</f>
        <v>35.384377014088017</v>
      </c>
      <c r="O23">
        <v>52.331758325624598</v>
      </c>
      <c r="P23">
        <f t="shared" si="0"/>
        <v>16.947381311536581</v>
      </c>
      <c r="R23">
        <v>2</v>
      </c>
      <c r="S23">
        <v>8</v>
      </c>
      <c r="T23">
        <v>50.170053726380239</v>
      </c>
      <c r="U23">
        <v>145.24580455965301</v>
      </c>
      <c r="V23">
        <v>95.075750833272764</v>
      </c>
    </row>
    <row r="24" spans="1:22" x14ac:dyDescent="0.3">
      <c r="A24">
        <v>235</v>
      </c>
      <c r="C24" t="s">
        <v>5</v>
      </c>
      <c r="D24" t="s">
        <v>5</v>
      </c>
      <c r="F24" t="s">
        <v>5</v>
      </c>
      <c r="J24" s="1">
        <v>76.443503799099602</v>
      </c>
      <c r="L24">
        <v>5</v>
      </c>
      <c r="M24">
        <v>6</v>
      </c>
      <c r="N24">
        <f>SUMIFS($J$2:$J$57,F$2:F$57,"V",G$2:G$57,"V")/6</f>
        <v>45.442961583003843</v>
      </c>
      <c r="O24">
        <v>126.33869606949099</v>
      </c>
      <c r="P24">
        <f t="shared" si="0"/>
        <v>80.895734486487157</v>
      </c>
      <c r="R24">
        <v>2</v>
      </c>
      <c r="S24">
        <v>7</v>
      </c>
      <c r="T24">
        <v>63.209567944909985</v>
      </c>
      <c r="U24">
        <v>181.65204178100001</v>
      </c>
      <c r="V24">
        <v>118.44247383609002</v>
      </c>
    </row>
    <row r="25" spans="1:22" x14ac:dyDescent="0.3">
      <c r="A25">
        <v>236</v>
      </c>
      <c r="C25" t="s">
        <v>5</v>
      </c>
      <c r="D25" t="s">
        <v>5</v>
      </c>
      <c r="G25" t="s">
        <v>5</v>
      </c>
      <c r="J25" s="1">
        <v>52.665715004898502</v>
      </c>
      <c r="L25">
        <v>5</v>
      </c>
      <c r="M25">
        <v>7</v>
      </c>
      <c r="N25">
        <f>SUMIFS($J$2:$J$57,F$2:F$57,"V",H$2:H$57,"V")/6</f>
        <v>44.575976742486063</v>
      </c>
      <c r="O25">
        <v>95.146945165294198</v>
      </c>
      <c r="P25">
        <f t="shared" si="0"/>
        <v>50.570968422808136</v>
      </c>
      <c r="R25">
        <v>2</v>
      </c>
      <c r="S25">
        <v>4</v>
      </c>
      <c r="T25">
        <v>52.413984186925859</v>
      </c>
      <c r="U25">
        <v>182.63780725938199</v>
      </c>
      <c r="V25">
        <v>130.22382307245613</v>
      </c>
    </row>
    <row r="26" spans="1:22" x14ac:dyDescent="0.3">
      <c r="A26">
        <v>237</v>
      </c>
      <c r="C26" t="s">
        <v>5</v>
      </c>
      <c r="D26" t="s">
        <v>5</v>
      </c>
      <c r="H26" t="s">
        <v>5</v>
      </c>
      <c r="J26" s="1">
        <v>65.529694482836604</v>
      </c>
      <c r="L26">
        <v>5</v>
      </c>
      <c r="M26">
        <v>8</v>
      </c>
      <c r="N26">
        <f>SUMIFS($J$2:$J$57,F$2:F$57,"V",I$2:I$57,"V")/6</f>
        <v>38.438162823058867</v>
      </c>
      <c r="O26">
        <v>64.637416795068205</v>
      </c>
      <c r="P26">
        <f t="shared" si="0"/>
        <v>26.199253972009338</v>
      </c>
      <c r="R26">
        <v>2</v>
      </c>
      <c r="S26">
        <v>6</v>
      </c>
      <c r="T26">
        <v>51.629537356999826</v>
      </c>
      <c r="U26">
        <v>183.077254459865</v>
      </c>
      <c r="V26">
        <v>131.44771710286517</v>
      </c>
    </row>
    <row r="27" spans="1:22" x14ac:dyDescent="0.3">
      <c r="A27">
        <v>238</v>
      </c>
      <c r="C27" t="s">
        <v>5</v>
      </c>
      <c r="D27" t="s">
        <v>5</v>
      </c>
      <c r="I27" t="s">
        <v>5</v>
      </c>
      <c r="J27" s="1">
        <v>44.593630724686498</v>
      </c>
      <c r="L27">
        <v>6</v>
      </c>
      <c r="M27">
        <v>7</v>
      </c>
      <c r="N27">
        <f>SUMIFS($J$2:$J$57,G$2:G$57,"V",H$2:H$57,"V")/6</f>
        <v>40.542550310328799</v>
      </c>
      <c r="O27">
        <v>100.76324609690801</v>
      </c>
      <c r="P27">
        <f t="shared" si="0"/>
        <v>60.220695786579206</v>
      </c>
      <c r="R27">
        <v>1</v>
      </c>
      <c r="S27">
        <v>2</v>
      </c>
      <c r="T27">
        <v>49.778914911491597</v>
      </c>
      <c r="U27">
        <v>194.49574632091301</v>
      </c>
      <c r="V27">
        <v>144.71683140942142</v>
      </c>
    </row>
    <row r="28" spans="1:22" x14ac:dyDescent="0.3">
      <c r="A28">
        <v>245</v>
      </c>
      <c r="C28" t="s">
        <v>5</v>
      </c>
      <c r="E28" t="s">
        <v>5</v>
      </c>
      <c r="F28" t="s">
        <v>5</v>
      </c>
      <c r="J28" s="1">
        <v>76.604722702812893</v>
      </c>
      <c r="L28">
        <v>6</v>
      </c>
      <c r="M28">
        <v>8</v>
      </c>
      <c r="N28">
        <f>SUMIFS($J$2:$J$57,G$2:G$57,"V",I$2:I$57,"V")/6</f>
        <v>35.340754589094239</v>
      </c>
      <c r="O28">
        <v>63.790353100260504</v>
      </c>
      <c r="P28">
        <f t="shared" si="0"/>
        <v>28.449598511166265</v>
      </c>
      <c r="R28">
        <v>2</v>
      </c>
      <c r="S28">
        <v>3</v>
      </c>
      <c r="T28">
        <v>55.517617056549483</v>
      </c>
      <c r="U28">
        <v>227.572209887832</v>
      </c>
      <c r="V28">
        <v>172.05459283128252</v>
      </c>
    </row>
    <row r="29" spans="1:22" x14ac:dyDescent="0.3">
      <c r="A29">
        <v>246</v>
      </c>
      <c r="C29" t="s">
        <v>5</v>
      </c>
      <c r="E29" t="s">
        <v>5</v>
      </c>
      <c r="G29" t="s">
        <v>5</v>
      </c>
      <c r="J29" s="1">
        <v>42.484064579860998</v>
      </c>
      <c r="L29">
        <v>7</v>
      </c>
      <c r="M29">
        <v>8</v>
      </c>
      <c r="N29">
        <f>SUMIFS($J$2:$J$57,H$2:H$57,"V",I$2:I$57,"V")/6</f>
        <v>39.591121235894256</v>
      </c>
      <c r="O29">
        <v>77.194797886863896</v>
      </c>
      <c r="P29">
        <f t="shared" si="0"/>
        <v>37.603676650969639</v>
      </c>
      <c r="R29">
        <v>2</v>
      </c>
      <c r="S29">
        <v>5</v>
      </c>
      <c r="T29">
        <v>73.938858293941493</v>
      </c>
      <c r="U29">
        <v>300.16372092213999</v>
      </c>
      <c r="V29">
        <v>226.22486262819848</v>
      </c>
    </row>
    <row r="30" spans="1:22" x14ac:dyDescent="0.3">
      <c r="A30">
        <v>247</v>
      </c>
      <c r="C30" t="s">
        <v>5</v>
      </c>
      <c r="E30" t="s">
        <v>5</v>
      </c>
      <c r="H30" t="s">
        <v>5</v>
      </c>
      <c r="J30" s="1">
        <v>54.871869665173499</v>
      </c>
    </row>
    <row r="31" spans="1:22" x14ac:dyDescent="0.3">
      <c r="A31">
        <v>248</v>
      </c>
      <c r="C31" t="s">
        <v>5</v>
      </c>
      <c r="E31" t="s">
        <v>5</v>
      </c>
      <c r="I31" t="s">
        <v>5</v>
      </c>
      <c r="J31" s="1">
        <v>45.2495595222085</v>
      </c>
      <c r="R31" t="s">
        <v>16</v>
      </c>
      <c r="T31">
        <f>AVERAGE(T2:T29)</f>
        <v>42.900072495917904</v>
      </c>
      <c r="U31">
        <f t="shared" ref="U31:V31" si="1">AVERAGE(U2:U29)</f>
        <v>109.86941882865491</v>
      </c>
      <c r="V31">
        <f t="shared" si="1"/>
        <v>66.969346332737047</v>
      </c>
    </row>
    <row r="32" spans="1:22" x14ac:dyDescent="0.3">
      <c r="A32">
        <v>256</v>
      </c>
      <c r="C32" t="s">
        <v>5</v>
      </c>
      <c r="F32" t="s">
        <v>5</v>
      </c>
      <c r="G32" t="s">
        <v>5</v>
      </c>
      <c r="J32" s="1">
        <v>74.8608006468897</v>
      </c>
      <c r="R32" t="s">
        <v>17</v>
      </c>
      <c r="T32">
        <f>STDEV(T2:T29)</f>
        <v>9.6377579943492027</v>
      </c>
      <c r="U32">
        <f t="shared" ref="U32:V32" si="2">STDEV(U2:U29)</f>
        <v>61.792803150718335</v>
      </c>
      <c r="V32">
        <f t="shared" si="2"/>
        <v>52.819104724981692</v>
      </c>
    </row>
    <row r="33" spans="1:10" x14ac:dyDescent="0.3">
      <c r="A33">
        <v>257</v>
      </c>
      <c r="C33" t="s">
        <v>5</v>
      </c>
      <c r="F33" t="s">
        <v>5</v>
      </c>
      <c r="H33" t="s">
        <v>5</v>
      </c>
      <c r="J33" s="1">
        <v>82.8157529564686</v>
      </c>
    </row>
    <row r="34" spans="1:10" x14ac:dyDescent="0.3">
      <c r="A34">
        <v>258</v>
      </c>
      <c r="C34" t="s">
        <v>5</v>
      </c>
      <c r="F34" t="s">
        <v>5</v>
      </c>
      <c r="I34" t="s">
        <v>5</v>
      </c>
      <c r="J34" s="1">
        <v>62.433624030375697</v>
      </c>
    </row>
    <row r="35" spans="1:10" x14ac:dyDescent="0.3">
      <c r="A35">
        <v>267</v>
      </c>
      <c r="C35" t="s">
        <v>5</v>
      </c>
      <c r="G35" t="s">
        <v>5</v>
      </c>
      <c r="H35" t="s">
        <v>5</v>
      </c>
      <c r="J35" s="1">
        <v>58.757770708826698</v>
      </c>
    </row>
    <row r="36" spans="1:10" x14ac:dyDescent="0.3">
      <c r="A36">
        <v>268</v>
      </c>
      <c r="C36" t="s">
        <v>5</v>
      </c>
      <c r="G36" t="s">
        <v>5</v>
      </c>
      <c r="I36" t="s">
        <v>5</v>
      </c>
      <c r="J36" s="1">
        <v>39.261918152422602</v>
      </c>
    </row>
    <row r="37" spans="1:10" x14ac:dyDescent="0.3">
      <c r="A37">
        <v>278</v>
      </c>
      <c r="C37" t="s">
        <v>5</v>
      </c>
      <c r="H37" t="s">
        <v>5</v>
      </c>
      <c r="I37" t="s">
        <v>5</v>
      </c>
      <c r="J37" s="1">
        <v>62.710174051073501</v>
      </c>
    </row>
    <row r="38" spans="1:10" x14ac:dyDescent="0.3">
      <c r="A38">
        <v>345</v>
      </c>
      <c r="D38" t="s">
        <v>5</v>
      </c>
      <c r="E38" t="s">
        <v>5</v>
      </c>
      <c r="F38" t="s">
        <v>5</v>
      </c>
      <c r="J38" s="1">
        <v>35.992815523671297</v>
      </c>
    </row>
    <row r="39" spans="1:10" x14ac:dyDescent="0.3">
      <c r="A39">
        <v>346</v>
      </c>
      <c r="D39" t="s">
        <v>5</v>
      </c>
      <c r="E39" t="s">
        <v>5</v>
      </c>
      <c r="G39" t="s">
        <v>5</v>
      </c>
      <c r="J39" s="1">
        <v>42.741789438045402</v>
      </c>
    </row>
    <row r="40" spans="1:10" x14ac:dyDescent="0.3">
      <c r="A40">
        <v>347</v>
      </c>
      <c r="D40" t="s">
        <v>5</v>
      </c>
      <c r="E40" t="s">
        <v>5</v>
      </c>
      <c r="H40" t="s">
        <v>5</v>
      </c>
      <c r="J40" s="1">
        <v>35.238108482980103</v>
      </c>
    </row>
    <row r="41" spans="1:10" x14ac:dyDescent="0.3">
      <c r="A41">
        <v>348</v>
      </c>
      <c r="D41" t="s">
        <v>5</v>
      </c>
      <c r="E41" t="s">
        <v>5</v>
      </c>
      <c r="I41" t="s">
        <v>5</v>
      </c>
      <c r="J41" s="1">
        <v>33.569492248854203</v>
      </c>
    </row>
    <row r="42" spans="1:10" x14ac:dyDescent="0.3">
      <c r="A42">
        <v>356</v>
      </c>
      <c r="D42" t="s">
        <v>5</v>
      </c>
      <c r="F42" t="s">
        <v>5</v>
      </c>
      <c r="G42" t="s">
        <v>5</v>
      </c>
      <c r="J42" s="1">
        <v>42.993292943538499</v>
      </c>
    </row>
    <row r="43" spans="1:10" x14ac:dyDescent="0.3">
      <c r="A43">
        <v>357</v>
      </c>
      <c r="D43" t="s">
        <v>5</v>
      </c>
      <c r="F43" t="s">
        <v>5</v>
      </c>
      <c r="H43" t="s">
        <v>5</v>
      </c>
      <c r="J43" s="1">
        <v>35.189386884500799</v>
      </c>
    </row>
    <row r="44" spans="1:10" x14ac:dyDescent="0.3">
      <c r="A44">
        <v>358</v>
      </c>
      <c r="D44" t="s">
        <v>5</v>
      </c>
      <c r="F44" t="s">
        <v>5</v>
      </c>
      <c r="I44" t="s">
        <v>5</v>
      </c>
      <c r="J44" s="1">
        <v>29.699532630617401</v>
      </c>
    </row>
    <row r="45" spans="1:10" x14ac:dyDescent="0.3">
      <c r="A45">
        <v>367</v>
      </c>
      <c r="D45" t="s">
        <v>5</v>
      </c>
      <c r="G45" t="s">
        <v>5</v>
      </c>
      <c r="H45" t="s">
        <v>5</v>
      </c>
      <c r="J45" s="1">
        <v>40.041077661221003</v>
      </c>
    </row>
    <row r="46" spans="1:10" x14ac:dyDescent="0.3">
      <c r="A46">
        <v>368</v>
      </c>
      <c r="D46" t="s">
        <v>5</v>
      </c>
      <c r="G46" t="s">
        <v>5</v>
      </c>
      <c r="I46" t="s">
        <v>5</v>
      </c>
      <c r="J46" s="1">
        <v>35.836043261409202</v>
      </c>
    </row>
    <row r="47" spans="1:10" x14ac:dyDescent="0.3">
      <c r="A47">
        <v>378</v>
      </c>
      <c r="D47" t="s">
        <v>5</v>
      </c>
      <c r="H47" t="s">
        <v>5</v>
      </c>
      <c r="I47" t="s">
        <v>5</v>
      </c>
      <c r="J47" s="1">
        <v>34.922135847960803</v>
      </c>
    </row>
    <row r="48" spans="1:10" x14ac:dyDescent="0.3">
      <c r="A48">
        <v>456</v>
      </c>
      <c r="E48" t="s">
        <v>5</v>
      </c>
      <c r="F48" t="s">
        <v>5</v>
      </c>
      <c r="G48" t="s">
        <v>5</v>
      </c>
      <c r="J48" s="1">
        <v>40.065829887558301</v>
      </c>
    </row>
    <row r="49" spans="1:10" x14ac:dyDescent="0.3">
      <c r="A49">
        <v>457</v>
      </c>
      <c r="E49" t="s">
        <v>5</v>
      </c>
      <c r="F49" t="s">
        <v>5</v>
      </c>
      <c r="H49" t="s">
        <v>5</v>
      </c>
      <c r="J49" s="1">
        <v>37.202953634027097</v>
      </c>
    </row>
    <row r="50" spans="1:10" x14ac:dyDescent="0.3">
      <c r="A50">
        <v>458</v>
      </c>
      <c r="E50" t="s">
        <v>5</v>
      </c>
      <c r="F50" t="s">
        <v>5</v>
      </c>
      <c r="I50" t="s">
        <v>5</v>
      </c>
      <c r="J50" s="1">
        <v>32.728876815228098</v>
      </c>
    </row>
    <row r="51" spans="1:10" x14ac:dyDescent="0.3">
      <c r="A51">
        <v>467</v>
      </c>
      <c r="E51" t="s">
        <v>5</v>
      </c>
      <c r="G51" t="s">
        <v>5</v>
      </c>
      <c r="H51" t="s">
        <v>5</v>
      </c>
      <c r="J51" s="1">
        <v>35.690577159654197</v>
      </c>
    </row>
    <row r="52" spans="1:10" x14ac:dyDescent="0.3">
      <c r="A52">
        <v>468</v>
      </c>
      <c r="E52" t="s">
        <v>5</v>
      </c>
      <c r="G52" t="s">
        <v>5</v>
      </c>
      <c r="I52" t="s">
        <v>5</v>
      </c>
      <c r="J52" s="1">
        <v>33.885951858976</v>
      </c>
    </row>
    <row r="53" spans="1:10" x14ac:dyDescent="0.3">
      <c r="A53">
        <v>478</v>
      </c>
      <c r="E53" t="s">
        <v>5</v>
      </c>
      <c r="H53" t="s">
        <v>5</v>
      </c>
      <c r="I53" t="s">
        <v>5</v>
      </c>
      <c r="J53" s="1">
        <v>35.315126295248703</v>
      </c>
    </row>
    <row r="54" spans="1:10" x14ac:dyDescent="0.3">
      <c r="A54">
        <v>567</v>
      </c>
      <c r="F54" t="s">
        <v>5</v>
      </c>
      <c r="G54" t="s">
        <v>5</v>
      </c>
      <c r="H54" t="s">
        <v>5</v>
      </c>
      <c r="J54" s="1">
        <v>41.5287467381185</v>
      </c>
    </row>
    <row r="55" spans="1:10" x14ac:dyDescent="0.3">
      <c r="A55">
        <v>568</v>
      </c>
      <c r="F55" t="s">
        <v>5</v>
      </c>
      <c r="G55" t="s">
        <v>5</v>
      </c>
      <c r="I55" t="s">
        <v>5</v>
      </c>
      <c r="J55" s="1">
        <v>34.8288877750065</v>
      </c>
    </row>
    <row r="56" spans="1:10" x14ac:dyDescent="0.3">
      <c r="A56">
        <v>578</v>
      </c>
      <c r="F56" t="s">
        <v>5</v>
      </c>
      <c r="H56" t="s">
        <v>5</v>
      </c>
      <c r="I56" t="s">
        <v>5</v>
      </c>
      <c r="J56" s="1">
        <v>37.508332094742002</v>
      </c>
    </row>
    <row r="57" spans="1:10" x14ac:dyDescent="0.3">
      <c r="A57">
        <v>678</v>
      </c>
      <c r="G57" t="s">
        <v>5</v>
      </c>
      <c r="H57" t="s">
        <v>5</v>
      </c>
      <c r="I57" t="s">
        <v>5</v>
      </c>
      <c r="J57" s="1">
        <v>34.827331949531597</v>
      </c>
    </row>
  </sheetData>
  <mergeCells count="2">
    <mergeCell ref="L1:M1"/>
    <mergeCell ref="R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2770-5400-44D8-BCC0-879C3DBC4A4F}">
  <dimension ref="A1:J71"/>
  <sheetViews>
    <sheetView topLeftCell="A47" workbookViewId="0">
      <selection activeCell="E71" sqref="E71"/>
    </sheetView>
  </sheetViews>
  <sheetFormatPr defaultRowHeight="16.2" x14ac:dyDescent="0.3"/>
  <sheetData>
    <row r="1" spans="1:10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18</v>
      </c>
    </row>
    <row r="2" spans="1:10" x14ac:dyDescent="0.3">
      <c r="A2">
        <v>1234</v>
      </c>
      <c r="B2" t="s">
        <v>19</v>
      </c>
      <c r="C2" t="s">
        <v>19</v>
      </c>
      <c r="D2" t="s">
        <v>19</v>
      </c>
      <c r="E2" t="s">
        <v>19</v>
      </c>
    </row>
    <row r="3" spans="1:10" x14ac:dyDescent="0.3">
      <c r="A3">
        <v>1235</v>
      </c>
      <c r="B3" t="s">
        <v>19</v>
      </c>
      <c r="C3" t="s">
        <v>19</v>
      </c>
      <c r="D3" t="s">
        <v>19</v>
      </c>
      <c r="F3" t="s">
        <v>19</v>
      </c>
    </row>
    <row r="4" spans="1:10" x14ac:dyDescent="0.3">
      <c r="A4">
        <v>1236</v>
      </c>
      <c r="B4" t="s">
        <v>19</v>
      </c>
      <c r="C4" t="s">
        <v>19</v>
      </c>
      <c r="D4" t="s">
        <v>19</v>
      </c>
      <c r="G4" t="s">
        <v>19</v>
      </c>
    </row>
    <row r="5" spans="1:10" x14ac:dyDescent="0.3">
      <c r="A5">
        <v>1237</v>
      </c>
      <c r="B5" t="s">
        <v>19</v>
      </c>
      <c r="C5" t="s">
        <v>19</v>
      </c>
      <c r="D5" t="s">
        <v>19</v>
      </c>
      <c r="H5" t="s">
        <v>19</v>
      </c>
    </row>
    <row r="6" spans="1:10" x14ac:dyDescent="0.3">
      <c r="A6">
        <v>1238</v>
      </c>
      <c r="B6" t="s">
        <v>19</v>
      </c>
      <c r="C6" t="s">
        <v>19</v>
      </c>
      <c r="D6" t="s">
        <v>19</v>
      </c>
      <c r="I6" t="s">
        <v>19</v>
      </c>
    </row>
    <row r="7" spans="1:10" x14ac:dyDescent="0.3">
      <c r="A7">
        <v>1245</v>
      </c>
      <c r="B7" t="s">
        <v>19</v>
      </c>
      <c r="C7" t="s">
        <v>19</v>
      </c>
      <c r="E7" t="s">
        <v>19</v>
      </c>
      <c r="F7" t="s">
        <v>19</v>
      </c>
    </row>
    <row r="8" spans="1:10" x14ac:dyDescent="0.3">
      <c r="A8">
        <v>1246</v>
      </c>
      <c r="B8" t="s">
        <v>19</v>
      </c>
      <c r="C8" t="s">
        <v>19</v>
      </c>
      <c r="E8" t="s">
        <v>19</v>
      </c>
      <c r="G8" t="s">
        <v>19</v>
      </c>
    </row>
    <row r="9" spans="1:10" x14ac:dyDescent="0.3">
      <c r="A9">
        <v>1247</v>
      </c>
      <c r="B9" t="s">
        <v>19</v>
      </c>
      <c r="C9" t="s">
        <v>19</v>
      </c>
      <c r="E9" t="s">
        <v>19</v>
      </c>
      <c r="H9" t="s">
        <v>19</v>
      </c>
    </row>
    <row r="10" spans="1:10" x14ac:dyDescent="0.3">
      <c r="A10">
        <v>1248</v>
      </c>
      <c r="B10" t="s">
        <v>19</v>
      </c>
      <c r="C10" t="s">
        <v>19</v>
      </c>
      <c r="E10" t="s">
        <v>19</v>
      </c>
      <c r="I10" t="s">
        <v>19</v>
      </c>
    </row>
    <row r="11" spans="1:10" x14ac:dyDescent="0.3">
      <c r="A11">
        <v>1256</v>
      </c>
      <c r="B11" t="s">
        <v>19</v>
      </c>
      <c r="C11" t="s">
        <v>19</v>
      </c>
      <c r="F11" t="s">
        <v>19</v>
      </c>
      <c r="G11" t="s">
        <v>19</v>
      </c>
    </row>
    <row r="12" spans="1:10" x14ac:dyDescent="0.3">
      <c r="A12">
        <v>1257</v>
      </c>
      <c r="B12" t="s">
        <v>19</v>
      </c>
      <c r="C12" t="s">
        <v>19</v>
      </c>
      <c r="F12" t="s">
        <v>19</v>
      </c>
      <c r="H12" t="s">
        <v>19</v>
      </c>
    </row>
    <row r="13" spans="1:10" x14ac:dyDescent="0.3">
      <c r="A13">
        <v>1258</v>
      </c>
      <c r="B13" t="s">
        <v>19</v>
      </c>
      <c r="C13" t="s">
        <v>19</v>
      </c>
      <c r="F13" t="s">
        <v>19</v>
      </c>
      <c r="I13" t="s">
        <v>19</v>
      </c>
    </row>
    <row r="14" spans="1:10" x14ac:dyDescent="0.3">
      <c r="A14">
        <v>1267</v>
      </c>
      <c r="B14" t="s">
        <v>19</v>
      </c>
      <c r="C14" t="s">
        <v>19</v>
      </c>
      <c r="G14" t="s">
        <v>19</v>
      </c>
      <c r="H14" t="s">
        <v>19</v>
      </c>
    </row>
    <row r="15" spans="1:10" x14ac:dyDescent="0.3">
      <c r="A15">
        <v>1268</v>
      </c>
      <c r="B15" t="s">
        <v>19</v>
      </c>
      <c r="C15" t="s">
        <v>19</v>
      </c>
      <c r="G15" t="s">
        <v>19</v>
      </c>
      <c r="I15" t="s">
        <v>19</v>
      </c>
    </row>
    <row r="16" spans="1:10" x14ac:dyDescent="0.3">
      <c r="A16">
        <v>1278</v>
      </c>
      <c r="B16" t="s">
        <v>19</v>
      </c>
      <c r="C16" t="s">
        <v>19</v>
      </c>
      <c r="H16" t="s">
        <v>19</v>
      </c>
      <c r="I16" t="s">
        <v>19</v>
      </c>
    </row>
    <row r="17" spans="1:9" x14ac:dyDescent="0.3">
      <c r="A17">
        <v>1345</v>
      </c>
      <c r="B17" t="s">
        <v>19</v>
      </c>
      <c r="D17" t="s">
        <v>19</v>
      </c>
      <c r="E17" t="s">
        <v>19</v>
      </c>
      <c r="F17" t="s">
        <v>19</v>
      </c>
    </row>
    <row r="18" spans="1:9" x14ac:dyDescent="0.3">
      <c r="A18">
        <v>1346</v>
      </c>
      <c r="B18" t="s">
        <v>19</v>
      </c>
      <c r="D18" t="s">
        <v>19</v>
      </c>
      <c r="E18" t="s">
        <v>19</v>
      </c>
      <c r="G18" t="s">
        <v>19</v>
      </c>
    </row>
    <row r="19" spans="1:9" x14ac:dyDescent="0.3">
      <c r="A19">
        <v>1347</v>
      </c>
      <c r="B19" t="s">
        <v>19</v>
      </c>
      <c r="D19" t="s">
        <v>19</v>
      </c>
      <c r="E19" t="s">
        <v>19</v>
      </c>
      <c r="H19" t="s">
        <v>19</v>
      </c>
    </row>
    <row r="20" spans="1:9" x14ac:dyDescent="0.3">
      <c r="A20">
        <v>1348</v>
      </c>
      <c r="B20" t="s">
        <v>19</v>
      </c>
      <c r="D20" t="s">
        <v>19</v>
      </c>
      <c r="E20" t="s">
        <v>19</v>
      </c>
      <c r="I20" t="s">
        <v>19</v>
      </c>
    </row>
    <row r="21" spans="1:9" x14ac:dyDescent="0.3">
      <c r="A21">
        <v>1356</v>
      </c>
      <c r="B21" t="s">
        <v>19</v>
      </c>
      <c r="D21" t="s">
        <v>19</v>
      </c>
      <c r="F21" t="s">
        <v>19</v>
      </c>
      <c r="G21" t="s">
        <v>19</v>
      </c>
    </row>
    <row r="22" spans="1:9" x14ac:dyDescent="0.3">
      <c r="A22">
        <v>1357</v>
      </c>
      <c r="B22" t="s">
        <v>19</v>
      </c>
      <c r="D22" t="s">
        <v>19</v>
      </c>
      <c r="F22" t="s">
        <v>19</v>
      </c>
      <c r="H22" t="s">
        <v>19</v>
      </c>
    </row>
    <row r="23" spans="1:9" x14ac:dyDescent="0.3">
      <c r="A23">
        <v>1358</v>
      </c>
      <c r="B23" t="s">
        <v>19</v>
      </c>
      <c r="D23" t="s">
        <v>19</v>
      </c>
      <c r="F23" t="s">
        <v>19</v>
      </c>
      <c r="I23" t="s">
        <v>19</v>
      </c>
    </row>
    <row r="24" spans="1:9" x14ac:dyDescent="0.3">
      <c r="A24">
        <v>1367</v>
      </c>
      <c r="B24" t="s">
        <v>19</v>
      </c>
      <c r="D24" t="s">
        <v>19</v>
      </c>
      <c r="G24" t="s">
        <v>19</v>
      </c>
      <c r="H24" t="s">
        <v>19</v>
      </c>
    </row>
    <row r="25" spans="1:9" x14ac:dyDescent="0.3">
      <c r="A25">
        <v>1368</v>
      </c>
      <c r="B25" t="s">
        <v>19</v>
      </c>
      <c r="D25" t="s">
        <v>19</v>
      </c>
      <c r="G25" t="s">
        <v>19</v>
      </c>
      <c r="I25" t="s">
        <v>19</v>
      </c>
    </row>
    <row r="26" spans="1:9" x14ac:dyDescent="0.3">
      <c r="A26">
        <v>1378</v>
      </c>
      <c r="B26" t="s">
        <v>19</v>
      </c>
      <c r="D26" t="s">
        <v>19</v>
      </c>
      <c r="H26" t="s">
        <v>19</v>
      </c>
      <c r="I26" t="s">
        <v>19</v>
      </c>
    </row>
    <row r="27" spans="1:9" x14ac:dyDescent="0.3">
      <c r="A27">
        <v>1456</v>
      </c>
      <c r="B27" t="s">
        <v>19</v>
      </c>
      <c r="E27" t="s">
        <v>19</v>
      </c>
      <c r="F27" t="s">
        <v>19</v>
      </c>
      <c r="G27" t="s">
        <v>19</v>
      </c>
    </row>
    <row r="28" spans="1:9" x14ac:dyDescent="0.3">
      <c r="A28">
        <v>1457</v>
      </c>
      <c r="B28" t="s">
        <v>19</v>
      </c>
      <c r="E28" t="s">
        <v>19</v>
      </c>
      <c r="F28" t="s">
        <v>19</v>
      </c>
      <c r="H28" t="s">
        <v>19</v>
      </c>
    </row>
    <row r="29" spans="1:9" x14ac:dyDescent="0.3">
      <c r="A29">
        <v>1458</v>
      </c>
      <c r="B29" t="s">
        <v>19</v>
      </c>
      <c r="E29" t="s">
        <v>19</v>
      </c>
      <c r="F29" t="s">
        <v>19</v>
      </c>
      <c r="I29" t="s">
        <v>19</v>
      </c>
    </row>
    <row r="30" spans="1:9" x14ac:dyDescent="0.3">
      <c r="A30">
        <v>1467</v>
      </c>
      <c r="B30" t="s">
        <v>19</v>
      </c>
      <c r="E30" t="s">
        <v>19</v>
      </c>
      <c r="G30" t="s">
        <v>19</v>
      </c>
      <c r="H30" t="s">
        <v>19</v>
      </c>
    </row>
    <row r="31" spans="1:9" x14ac:dyDescent="0.3">
      <c r="A31">
        <v>1468</v>
      </c>
      <c r="B31" t="s">
        <v>19</v>
      </c>
      <c r="E31" t="s">
        <v>19</v>
      </c>
      <c r="G31" t="s">
        <v>19</v>
      </c>
      <c r="I31" t="s">
        <v>19</v>
      </c>
    </row>
    <row r="32" spans="1:9" x14ac:dyDescent="0.3">
      <c r="A32">
        <v>1478</v>
      </c>
      <c r="B32" t="s">
        <v>19</v>
      </c>
      <c r="E32" t="s">
        <v>19</v>
      </c>
      <c r="H32" t="s">
        <v>19</v>
      </c>
      <c r="I32" t="s">
        <v>19</v>
      </c>
    </row>
    <row r="33" spans="1:9" x14ac:dyDescent="0.3">
      <c r="A33">
        <v>1567</v>
      </c>
      <c r="B33" t="s">
        <v>19</v>
      </c>
      <c r="F33" t="s">
        <v>19</v>
      </c>
      <c r="G33" t="s">
        <v>19</v>
      </c>
      <c r="H33" t="s">
        <v>19</v>
      </c>
    </row>
    <row r="34" spans="1:9" x14ac:dyDescent="0.3">
      <c r="A34">
        <v>1568</v>
      </c>
      <c r="B34" t="s">
        <v>19</v>
      </c>
      <c r="F34" t="s">
        <v>19</v>
      </c>
      <c r="G34" t="s">
        <v>19</v>
      </c>
      <c r="I34" t="s">
        <v>19</v>
      </c>
    </row>
    <row r="35" spans="1:9" x14ac:dyDescent="0.3">
      <c r="A35">
        <v>1578</v>
      </c>
      <c r="B35" t="s">
        <v>19</v>
      </c>
      <c r="F35" t="s">
        <v>19</v>
      </c>
      <c r="H35" t="s">
        <v>19</v>
      </c>
      <c r="I35" t="s">
        <v>19</v>
      </c>
    </row>
    <row r="36" spans="1:9" x14ac:dyDescent="0.3">
      <c r="A36">
        <v>1678</v>
      </c>
      <c r="B36" t="s">
        <v>19</v>
      </c>
      <c r="G36" t="s">
        <v>19</v>
      </c>
      <c r="H36" t="s">
        <v>19</v>
      </c>
      <c r="I36" t="s">
        <v>19</v>
      </c>
    </row>
    <row r="37" spans="1:9" x14ac:dyDescent="0.3">
      <c r="A37">
        <v>2345</v>
      </c>
      <c r="C37" t="s">
        <v>19</v>
      </c>
      <c r="D37" t="s">
        <v>19</v>
      </c>
      <c r="E37" t="s">
        <v>19</v>
      </c>
      <c r="F37" t="s">
        <v>19</v>
      </c>
    </row>
    <row r="38" spans="1:9" x14ac:dyDescent="0.3">
      <c r="A38">
        <v>2346</v>
      </c>
      <c r="C38" t="s">
        <v>19</v>
      </c>
      <c r="D38" t="s">
        <v>19</v>
      </c>
      <c r="E38" t="s">
        <v>19</v>
      </c>
      <c r="G38" t="s">
        <v>19</v>
      </c>
    </row>
    <row r="39" spans="1:9" x14ac:dyDescent="0.3">
      <c r="A39">
        <v>2347</v>
      </c>
      <c r="C39" t="s">
        <v>19</v>
      </c>
      <c r="D39" t="s">
        <v>19</v>
      </c>
      <c r="E39" t="s">
        <v>19</v>
      </c>
      <c r="H39" t="s">
        <v>19</v>
      </c>
    </row>
    <row r="40" spans="1:9" x14ac:dyDescent="0.3">
      <c r="A40">
        <v>2348</v>
      </c>
      <c r="C40" t="s">
        <v>19</v>
      </c>
      <c r="D40" t="s">
        <v>19</v>
      </c>
      <c r="E40" t="s">
        <v>19</v>
      </c>
      <c r="I40" t="s">
        <v>19</v>
      </c>
    </row>
    <row r="41" spans="1:9" x14ac:dyDescent="0.3">
      <c r="A41">
        <v>2356</v>
      </c>
      <c r="C41" t="s">
        <v>19</v>
      </c>
      <c r="D41" t="s">
        <v>19</v>
      </c>
      <c r="F41" t="s">
        <v>19</v>
      </c>
      <c r="G41" t="s">
        <v>19</v>
      </c>
    </row>
    <row r="42" spans="1:9" x14ac:dyDescent="0.3">
      <c r="A42">
        <v>2357</v>
      </c>
      <c r="C42" t="s">
        <v>19</v>
      </c>
      <c r="D42" t="s">
        <v>19</v>
      </c>
      <c r="F42" t="s">
        <v>19</v>
      </c>
      <c r="H42" t="s">
        <v>19</v>
      </c>
    </row>
    <row r="43" spans="1:9" x14ac:dyDescent="0.3">
      <c r="A43">
        <v>2358</v>
      </c>
      <c r="C43" t="s">
        <v>19</v>
      </c>
      <c r="D43" t="s">
        <v>19</v>
      </c>
      <c r="F43" t="s">
        <v>19</v>
      </c>
      <c r="I43" t="s">
        <v>19</v>
      </c>
    </row>
    <row r="44" spans="1:9" x14ac:dyDescent="0.3">
      <c r="A44">
        <v>2367</v>
      </c>
      <c r="C44" t="s">
        <v>19</v>
      </c>
      <c r="D44" t="s">
        <v>19</v>
      </c>
      <c r="G44" t="s">
        <v>19</v>
      </c>
      <c r="H44" t="s">
        <v>19</v>
      </c>
    </row>
    <row r="45" spans="1:9" x14ac:dyDescent="0.3">
      <c r="A45">
        <v>2368</v>
      </c>
      <c r="C45" t="s">
        <v>19</v>
      </c>
      <c r="D45" t="s">
        <v>19</v>
      </c>
      <c r="G45" t="s">
        <v>19</v>
      </c>
      <c r="I45" t="s">
        <v>19</v>
      </c>
    </row>
    <row r="46" spans="1:9" x14ac:dyDescent="0.3">
      <c r="A46">
        <v>2378</v>
      </c>
      <c r="C46" t="s">
        <v>19</v>
      </c>
      <c r="D46" t="s">
        <v>19</v>
      </c>
      <c r="H46" t="s">
        <v>19</v>
      </c>
      <c r="I46" t="s">
        <v>19</v>
      </c>
    </row>
    <row r="47" spans="1:9" x14ac:dyDescent="0.3">
      <c r="A47">
        <v>2456</v>
      </c>
      <c r="C47" t="s">
        <v>19</v>
      </c>
      <c r="E47" t="s">
        <v>19</v>
      </c>
      <c r="F47" t="s">
        <v>19</v>
      </c>
      <c r="G47" t="s">
        <v>19</v>
      </c>
    </row>
    <row r="48" spans="1:9" x14ac:dyDescent="0.3">
      <c r="A48">
        <v>2457</v>
      </c>
      <c r="C48" t="s">
        <v>19</v>
      </c>
      <c r="E48" t="s">
        <v>19</v>
      </c>
      <c r="F48" t="s">
        <v>19</v>
      </c>
      <c r="H48" t="s">
        <v>19</v>
      </c>
    </row>
    <row r="49" spans="1:9" x14ac:dyDescent="0.3">
      <c r="A49">
        <v>2458</v>
      </c>
      <c r="C49" t="s">
        <v>19</v>
      </c>
      <c r="E49" t="s">
        <v>19</v>
      </c>
      <c r="F49" t="s">
        <v>19</v>
      </c>
      <c r="I49" t="s">
        <v>19</v>
      </c>
    </row>
    <row r="50" spans="1:9" x14ac:dyDescent="0.3">
      <c r="A50">
        <v>2467</v>
      </c>
      <c r="C50" t="s">
        <v>19</v>
      </c>
      <c r="E50" t="s">
        <v>19</v>
      </c>
      <c r="G50" t="s">
        <v>19</v>
      </c>
      <c r="H50" t="s">
        <v>19</v>
      </c>
    </row>
    <row r="51" spans="1:9" x14ac:dyDescent="0.3">
      <c r="A51">
        <v>2468</v>
      </c>
      <c r="C51" t="s">
        <v>19</v>
      </c>
      <c r="E51" t="s">
        <v>19</v>
      </c>
      <c r="G51" t="s">
        <v>19</v>
      </c>
      <c r="I51" t="s">
        <v>19</v>
      </c>
    </row>
    <row r="52" spans="1:9" x14ac:dyDescent="0.3">
      <c r="A52">
        <v>2478</v>
      </c>
      <c r="C52" t="s">
        <v>19</v>
      </c>
      <c r="E52" t="s">
        <v>19</v>
      </c>
      <c r="H52" t="s">
        <v>19</v>
      </c>
      <c r="I52" t="s">
        <v>19</v>
      </c>
    </row>
    <row r="53" spans="1:9" x14ac:dyDescent="0.3">
      <c r="A53">
        <v>2567</v>
      </c>
      <c r="C53" t="s">
        <v>19</v>
      </c>
      <c r="F53" t="s">
        <v>19</v>
      </c>
      <c r="G53" t="s">
        <v>19</v>
      </c>
      <c r="H53" t="s">
        <v>19</v>
      </c>
    </row>
    <row r="54" spans="1:9" x14ac:dyDescent="0.3">
      <c r="A54">
        <v>2568</v>
      </c>
      <c r="C54" t="s">
        <v>19</v>
      </c>
      <c r="F54" t="s">
        <v>19</v>
      </c>
      <c r="G54" t="s">
        <v>19</v>
      </c>
      <c r="I54" t="s">
        <v>19</v>
      </c>
    </row>
    <row r="55" spans="1:9" x14ac:dyDescent="0.3">
      <c r="A55">
        <v>2578</v>
      </c>
      <c r="C55" t="s">
        <v>19</v>
      </c>
      <c r="F55" t="s">
        <v>19</v>
      </c>
      <c r="H55" t="s">
        <v>19</v>
      </c>
      <c r="I55" t="s">
        <v>19</v>
      </c>
    </row>
    <row r="56" spans="1:9" x14ac:dyDescent="0.3">
      <c r="A56">
        <v>2678</v>
      </c>
      <c r="C56" t="s">
        <v>19</v>
      </c>
      <c r="G56" t="s">
        <v>19</v>
      </c>
      <c r="H56" t="s">
        <v>19</v>
      </c>
      <c r="I56" t="s">
        <v>19</v>
      </c>
    </row>
    <row r="57" spans="1:9" x14ac:dyDescent="0.3">
      <c r="A57">
        <v>3456</v>
      </c>
      <c r="D57" t="s">
        <v>19</v>
      </c>
      <c r="E57" t="s">
        <v>19</v>
      </c>
      <c r="F57" t="s">
        <v>19</v>
      </c>
      <c r="G57" t="s">
        <v>19</v>
      </c>
    </row>
    <row r="58" spans="1:9" x14ac:dyDescent="0.3">
      <c r="A58">
        <v>3457</v>
      </c>
      <c r="D58" t="s">
        <v>19</v>
      </c>
      <c r="E58" t="s">
        <v>19</v>
      </c>
      <c r="F58" t="s">
        <v>19</v>
      </c>
      <c r="H58" t="s">
        <v>19</v>
      </c>
    </row>
    <row r="59" spans="1:9" x14ac:dyDescent="0.3">
      <c r="A59">
        <v>3458</v>
      </c>
      <c r="D59" t="s">
        <v>19</v>
      </c>
      <c r="E59" t="s">
        <v>19</v>
      </c>
      <c r="F59" t="s">
        <v>19</v>
      </c>
      <c r="I59" t="s">
        <v>19</v>
      </c>
    </row>
    <row r="60" spans="1:9" x14ac:dyDescent="0.3">
      <c r="A60">
        <v>3467</v>
      </c>
      <c r="D60" t="s">
        <v>19</v>
      </c>
      <c r="E60" t="s">
        <v>19</v>
      </c>
      <c r="G60" t="s">
        <v>19</v>
      </c>
      <c r="H60" t="s">
        <v>19</v>
      </c>
    </row>
    <row r="61" spans="1:9" x14ac:dyDescent="0.3">
      <c r="A61">
        <v>3468</v>
      </c>
      <c r="D61" t="s">
        <v>19</v>
      </c>
      <c r="E61" t="s">
        <v>19</v>
      </c>
      <c r="G61" t="s">
        <v>19</v>
      </c>
      <c r="I61" t="s">
        <v>19</v>
      </c>
    </row>
    <row r="62" spans="1:9" x14ac:dyDescent="0.3">
      <c r="A62">
        <v>3478</v>
      </c>
      <c r="D62" t="s">
        <v>19</v>
      </c>
      <c r="E62" t="s">
        <v>19</v>
      </c>
      <c r="H62" t="s">
        <v>19</v>
      </c>
      <c r="I62" t="s">
        <v>19</v>
      </c>
    </row>
    <row r="63" spans="1:9" x14ac:dyDescent="0.3">
      <c r="A63">
        <v>3567</v>
      </c>
      <c r="D63" t="s">
        <v>19</v>
      </c>
      <c r="F63" t="s">
        <v>19</v>
      </c>
      <c r="G63" t="s">
        <v>19</v>
      </c>
      <c r="H63" t="s">
        <v>19</v>
      </c>
    </row>
    <row r="64" spans="1:9" x14ac:dyDescent="0.3">
      <c r="A64">
        <v>3568</v>
      </c>
      <c r="D64" t="s">
        <v>19</v>
      </c>
      <c r="F64" t="s">
        <v>19</v>
      </c>
      <c r="G64" t="s">
        <v>19</v>
      </c>
      <c r="I64" t="s">
        <v>19</v>
      </c>
    </row>
    <row r="65" spans="1:9" x14ac:dyDescent="0.3">
      <c r="A65">
        <v>3578</v>
      </c>
      <c r="D65" t="s">
        <v>19</v>
      </c>
      <c r="F65" t="s">
        <v>19</v>
      </c>
      <c r="H65" t="s">
        <v>19</v>
      </c>
      <c r="I65" t="s">
        <v>19</v>
      </c>
    </row>
    <row r="66" spans="1:9" x14ac:dyDescent="0.3">
      <c r="A66">
        <v>3678</v>
      </c>
      <c r="D66" t="s">
        <v>19</v>
      </c>
      <c r="G66" t="s">
        <v>19</v>
      </c>
      <c r="H66" t="s">
        <v>19</v>
      </c>
      <c r="I66" t="s">
        <v>19</v>
      </c>
    </row>
    <row r="67" spans="1:9" x14ac:dyDescent="0.3">
      <c r="A67">
        <v>4567</v>
      </c>
      <c r="E67" t="s">
        <v>19</v>
      </c>
      <c r="F67" t="s">
        <v>19</v>
      </c>
      <c r="G67" t="s">
        <v>19</v>
      </c>
      <c r="H67" t="s">
        <v>19</v>
      </c>
    </row>
    <row r="68" spans="1:9" x14ac:dyDescent="0.3">
      <c r="A68">
        <v>4568</v>
      </c>
      <c r="E68" t="s">
        <v>19</v>
      </c>
      <c r="F68" t="s">
        <v>19</v>
      </c>
      <c r="G68" t="s">
        <v>19</v>
      </c>
      <c r="I68" t="s">
        <v>19</v>
      </c>
    </row>
    <row r="69" spans="1:9" x14ac:dyDescent="0.3">
      <c r="A69">
        <v>4578</v>
      </c>
      <c r="E69" t="s">
        <v>19</v>
      </c>
      <c r="F69" t="s">
        <v>19</v>
      </c>
      <c r="H69" t="s">
        <v>19</v>
      </c>
      <c r="I69" t="s">
        <v>19</v>
      </c>
    </row>
    <row r="70" spans="1:9" x14ac:dyDescent="0.3">
      <c r="A70">
        <v>4678</v>
      </c>
      <c r="E70" t="s">
        <v>19</v>
      </c>
      <c r="G70" t="s">
        <v>19</v>
      </c>
      <c r="H70" t="s">
        <v>19</v>
      </c>
      <c r="I70" t="s">
        <v>19</v>
      </c>
    </row>
    <row r="71" spans="1:9" x14ac:dyDescent="0.3">
      <c r="A71">
        <v>5678</v>
      </c>
      <c r="F71" t="s">
        <v>19</v>
      </c>
      <c r="G71" t="s">
        <v>19</v>
      </c>
      <c r="H71" t="s">
        <v>19</v>
      </c>
      <c r="I7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兩台相機</vt:lpstr>
      <vt:lpstr>三台相機</vt:lpstr>
      <vt:lpstr>四台相機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2024-03-21T04:20:40Z</dcterms:created>
  <dcterms:modified xsi:type="dcterms:W3CDTF">2024-04-01T08:33:36Z</dcterms:modified>
</cp:coreProperties>
</file>