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inyh\Desktop\ParamCase\"/>
    </mc:Choice>
  </mc:AlternateContent>
  <xr:revisionPtr revIDLastSave="0" documentId="13_ncr:1_{0D8399B9-9CEF-4A8C-9113-5FDF70BFE824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F28" i="1"/>
  <c r="G28" i="1"/>
  <c r="F27" i="1"/>
  <c r="G27" i="1"/>
  <c r="E27" i="1"/>
  <c r="K27" i="1"/>
  <c r="K28" i="1"/>
  <c r="J28" i="1"/>
  <c r="I28" i="1"/>
  <c r="J27" i="1"/>
  <c r="I27" i="1"/>
  <c r="E24" i="1"/>
  <c r="E25" i="1"/>
  <c r="F25" i="1"/>
  <c r="G25" i="1"/>
  <c r="F24" i="1"/>
  <c r="G24" i="1"/>
  <c r="I24" i="1"/>
  <c r="K25" i="1"/>
  <c r="J25" i="1"/>
  <c r="I25" i="1"/>
  <c r="K24" i="1"/>
  <c r="J24" i="1"/>
  <c r="Q21" i="1"/>
  <c r="Q18" i="1"/>
  <c r="Q16" i="1"/>
  <c r="Q15" i="1"/>
  <c r="Q11" i="1"/>
  <c r="Q12" i="1"/>
  <c r="O13" i="1"/>
  <c r="O15" i="1"/>
  <c r="O12" i="1"/>
  <c r="O11" i="1"/>
  <c r="O16" i="1"/>
  <c r="I22" i="1"/>
  <c r="I21" i="1"/>
  <c r="J22" i="1"/>
  <c r="J21" i="1"/>
  <c r="K22" i="1"/>
  <c r="K21" i="1"/>
  <c r="K19" i="1"/>
  <c r="K18" i="1"/>
  <c r="J18" i="1"/>
  <c r="J19" i="1"/>
  <c r="I19" i="1"/>
  <c r="I18" i="1"/>
  <c r="K16" i="1"/>
  <c r="J16" i="1"/>
  <c r="I16" i="1"/>
  <c r="K15" i="1"/>
  <c r="J15" i="1"/>
  <c r="I15" i="1"/>
  <c r="K13" i="1"/>
  <c r="Q13" i="1" s="1"/>
  <c r="J12" i="1"/>
  <c r="I11" i="1"/>
  <c r="O18" i="1"/>
  <c r="Q27" i="1" l="1"/>
  <c r="Q24" i="1"/>
</calcChain>
</file>

<file path=xl/sharedStrings.xml><?xml version="1.0" encoding="utf-8"?>
<sst xmlns="http://schemas.openxmlformats.org/spreadsheetml/2006/main" count="43" uniqueCount="21">
  <si>
    <t>case1-1</t>
    <phoneticPr fontId="2" type="noConversion"/>
  </si>
  <si>
    <t>case1-2</t>
    <phoneticPr fontId="2" type="noConversion"/>
  </si>
  <si>
    <t>case1-3</t>
    <phoneticPr fontId="2" type="noConversion"/>
  </si>
  <si>
    <t>case2-1</t>
    <phoneticPr fontId="2" type="noConversion"/>
  </si>
  <si>
    <t>case2-2</t>
    <phoneticPr fontId="2" type="noConversion"/>
  </si>
  <si>
    <t>case3-1</t>
    <phoneticPr fontId="2" type="noConversion"/>
  </si>
  <si>
    <t>caseE</t>
    <phoneticPr fontId="2" type="noConversion"/>
  </si>
  <si>
    <t>FMO</t>
    <phoneticPr fontId="2" type="noConversion"/>
  </si>
  <si>
    <t>LMO</t>
    <phoneticPr fontId="2" type="noConversion"/>
  </si>
  <si>
    <t>LTS</t>
    <phoneticPr fontId="2" type="noConversion"/>
  </si>
  <si>
    <t>BIClong</t>
    <phoneticPr fontId="2" type="noConversion"/>
  </si>
  <si>
    <t>BICshort</t>
    <phoneticPr fontId="2" type="noConversion"/>
  </si>
  <si>
    <t>ans</t>
    <phoneticPr fontId="2" type="noConversion"/>
  </si>
  <si>
    <t>Vali</t>
    <phoneticPr fontId="2" type="noConversion"/>
  </si>
  <si>
    <t>Opt</t>
    <phoneticPr fontId="2" type="noConversion"/>
  </si>
  <si>
    <t>Param</t>
    <phoneticPr fontId="2" type="noConversion"/>
  </si>
  <si>
    <t>initial</t>
    <phoneticPr fontId="2" type="noConversion"/>
  </si>
  <si>
    <t>opt</t>
    <phoneticPr fontId="2" type="noConversion"/>
  </si>
  <si>
    <t>time</t>
    <phoneticPr fontId="2" type="noConversion"/>
  </si>
  <si>
    <t>caseE1</t>
    <phoneticPr fontId="2" type="noConversion"/>
  </si>
  <si>
    <t>caseE2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</si>
</sst>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0.0000"/>
    <numFmt numFmtId="177" formatCode="0.00000"/>
    <numFmt numFmtId="178" formatCode="0.000"/>
  </numFmts>
  <fonts count="3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2" fontId="0" fillId="0" borderId="0" xfId="0" applyNumberFormat="1"/>
    <xf numFmtId="176" fontId="0" fillId="0" borderId="0" xfId="0" applyNumberFormat="1"/>
    <xf numFmtId="177" fontId="0" fillId="0" borderId="0" xfId="0" applyNumberFormat="1"/>
    <xf numFmtId="11" fontId="0" fillId="0" borderId="0" xfId="0" applyNumberFormat="1"/>
    <xf numFmtId="11" fontId="0" fillId="0" borderId="0" xfId="1" applyNumberFormat="1" applyFont="1" applyAlignment="1"/>
    <xf numFmtId="178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T28"/>
  <sheetViews>
    <sheetView tabSelected="1" topLeftCell="A12" zoomScale="115" zoomScaleNormal="115" workbookViewId="0">
      <selection activeCell="Q32" sqref="Q32"/>
    </sheetView>
  </sheetViews>
  <sheetFormatPr defaultRowHeight="15" x14ac:dyDescent="0.3"/>
  <cols>
    <col min="9" max="11" width="10" bestFit="1" customWidth="1"/>
    <col min="14" max="17" width="9.75" customWidth="1"/>
    <col min="20" max="20" width="10" bestFit="1" customWidth="1"/>
  </cols>
  <sheetData>
    <row r="7" spans="3:20" x14ac:dyDescent="0.3">
      <c r="E7" t="s">
        <v>7</v>
      </c>
      <c r="F7" t="s">
        <v>8</v>
      </c>
      <c r="G7" t="s">
        <v>9</v>
      </c>
    </row>
    <row r="8" spans="3:20" x14ac:dyDescent="0.3">
      <c r="C8" t="s">
        <v>12</v>
      </c>
      <c r="D8" t="s">
        <v>10</v>
      </c>
      <c r="E8" s="1">
        <v>624.29999999999995</v>
      </c>
      <c r="F8" s="2">
        <v>0.1157</v>
      </c>
      <c r="G8" s="2">
        <v>0.27229999999999999</v>
      </c>
    </row>
    <row r="9" spans="3:20" x14ac:dyDescent="0.3">
      <c r="D9" t="s">
        <v>11</v>
      </c>
      <c r="E9" s="1">
        <v>435.56</v>
      </c>
      <c r="F9" s="2">
        <v>0.1321</v>
      </c>
      <c r="G9" s="2">
        <v>0.1923</v>
      </c>
      <c r="S9" s="8" t="s">
        <v>18</v>
      </c>
      <c r="T9" s="8"/>
    </row>
    <row r="10" spans="3:20" x14ac:dyDescent="0.3">
      <c r="O10" t="s">
        <v>14</v>
      </c>
      <c r="P10" t="s">
        <v>13</v>
      </c>
      <c r="Q10" t="s">
        <v>15</v>
      </c>
      <c r="S10" t="s">
        <v>16</v>
      </c>
      <c r="T10" t="s">
        <v>17</v>
      </c>
    </row>
    <row r="11" spans="3:20" x14ac:dyDescent="0.3">
      <c r="C11" t="s">
        <v>0</v>
      </c>
      <c r="D11" t="s">
        <v>10</v>
      </c>
      <c r="E11">
        <v>624.30200000000002</v>
      </c>
      <c r="I11" s="4">
        <f>ABS(($E$8-E11)/$E$8)</f>
        <v>3.2035880186871589E-6</v>
      </c>
      <c r="J11" s="4"/>
      <c r="K11" s="4"/>
      <c r="N11" t="s">
        <v>0</v>
      </c>
      <c r="O11" s="4">
        <f>(0.000044+0.000042)/2</f>
        <v>4.3000000000000002E-5</v>
      </c>
      <c r="P11" s="4">
        <v>2.0000000000000001E-4</v>
      </c>
      <c r="Q11" s="4">
        <f>AVERAGE(I11:K11)</f>
        <v>3.2035880186871589E-6</v>
      </c>
      <c r="S11" s="7">
        <v>23.1</v>
      </c>
      <c r="T11" s="7">
        <v>76.3</v>
      </c>
    </row>
    <row r="12" spans="3:20" x14ac:dyDescent="0.3">
      <c r="C12" t="s">
        <v>1</v>
      </c>
      <c r="D12" t="s">
        <v>10</v>
      </c>
      <c r="F12" s="3">
        <v>0.1157</v>
      </c>
      <c r="G12" s="3"/>
      <c r="I12" s="4"/>
      <c r="J12" s="4">
        <f>ABS(($F$8-F12)/$F$8)</f>
        <v>0</v>
      </c>
      <c r="K12" s="4"/>
      <c r="N12" t="s">
        <v>1</v>
      </c>
      <c r="O12" s="4">
        <f>(0.000051+0.000054)/2</f>
        <v>5.2500000000000002E-5</v>
      </c>
      <c r="P12" s="4">
        <v>5.9999999999999995E-4</v>
      </c>
      <c r="Q12" s="4">
        <f>AVERAGE(I12:K12)</f>
        <v>0</v>
      </c>
      <c r="S12" s="7">
        <v>5.5</v>
      </c>
      <c r="T12" s="7">
        <v>32.5</v>
      </c>
    </row>
    <row r="13" spans="3:20" x14ac:dyDescent="0.3">
      <c r="C13" t="s">
        <v>2</v>
      </c>
      <c r="D13" t="s">
        <v>10</v>
      </c>
      <c r="F13" s="3"/>
      <c r="G13" s="3">
        <v>0.27229999999999999</v>
      </c>
      <c r="I13" s="4"/>
      <c r="J13" s="4"/>
      <c r="K13" s="4">
        <f>ABS(($G$8-G13)/$G$8)</f>
        <v>0</v>
      </c>
      <c r="N13" t="s">
        <v>2</v>
      </c>
      <c r="O13" s="4">
        <f>(0.000045+0.000045)/2</f>
        <v>4.5000000000000003E-5</v>
      </c>
      <c r="P13" s="4">
        <v>2.9999999999999997E-4</v>
      </c>
      <c r="Q13" s="4">
        <f>AVERAGE(I13:K13)</f>
        <v>0</v>
      </c>
      <c r="S13" s="7">
        <v>6.1</v>
      </c>
      <c r="T13" s="7">
        <v>41.9</v>
      </c>
    </row>
    <row r="14" spans="3:20" x14ac:dyDescent="0.3">
      <c r="S14" s="7"/>
      <c r="T14" s="7"/>
    </row>
    <row r="15" spans="3:20" x14ac:dyDescent="0.3">
      <c r="C15" t="s">
        <v>3</v>
      </c>
      <c r="D15" t="s">
        <v>10</v>
      </c>
      <c r="E15">
        <v>624.32600000000002</v>
      </c>
      <c r="F15" s="3">
        <v>0.11568000000000001</v>
      </c>
      <c r="G15" s="3">
        <v>0.27229999999999999</v>
      </c>
      <c r="I15" s="4">
        <f>ABS(($E$8-E15)/$E$8)</f>
        <v>4.1646644241658346E-5</v>
      </c>
      <c r="J15" s="4">
        <f>ABS(($F$8-F15)/$F$8)</f>
        <v>1.7286084701808338E-4</v>
      </c>
      <c r="K15" s="4">
        <f>ABS(($G$8-G15)/$G$8)</f>
        <v>0</v>
      </c>
      <c r="N15" t="s">
        <v>3</v>
      </c>
      <c r="O15" s="4">
        <f>(0.000042+0.00006)/2</f>
        <v>5.1E-5</v>
      </c>
      <c r="P15" s="4">
        <v>4.0000000000000002E-4</v>
      </c>
      <c r="Q15" s="4">
        <f>AVERAGE(I15:K15)</f>
        <v>7.1502497086580578E-5</v>
      </c>
      <c r="S15" s="7">
        <v>217</v>
      </c>
      <c r="T15" s="7">
        <v>302.8</v>
      </c>
    </row>
    <row r="16" spans="3:20" x14ac:dyDescent="0.3">
      <c r="C16" t="s">
        <v>4</v>
      </c>
      <c r="D16" t="s">
        <v>11</v>
      </c>
      <c r="E16">
        <v>435.58600000000001</v>
      </c>
      <c r="F16">
        <v>0.13208</v>
      </c>
      <c r="G16" s="3">
        <v>0.1923</v>
      </c>
      <c r="I16" s="4">
        <f>ABS(($E$9-E16)/$E$9)</f>
        <v>5.969326843606038E-5</v>
      </c>
      <c r="J16" s="4">
        <f>ABS(($F$9-F16)/$F$9)</f>
        <v>1.5140045420130392E-4</v>
      </c>
      <c r="K16" s="4">
        <f>ABS(($G$9-G16)/$G$9)</f>
        <v>0</v>
      </c>
      <c r="N16" t="s">
        <v>4</v>
      </c>
      <c r="O16" s="4">
        <f>(0.000074+0.000052)/2</f>
        <v>6.3E-5</v>
      </c>
      <c r="P16" s="4">
        <v>2.0999999999999999E-3</v>
      </c>
      <c r="Q16" s="4">
        <f>AVERAGE(I16:K16)</f>
        <v>7.0364574212454772E-5</v>
      </c>
      <c r="S16" s="7">
        <v>450.6</v>
      </c>
      <c r="T16" s="7">
        <v>529.5</v>
      </c>
    </row>
    <row r="17" spans="3:20" x14ac:dyDescent="0.3">
      <c r="S17" s="7"/>
      <c r="T17" s="7"/>
    </row>
    <row r="18" spans="3:20" x14ac:dyDescent="0.3">
      <c r="C18" t="s">
        <v>5</v>
      </c>
      <c r="D18" t="s">
        <v>10</v>
      </c>
      <c r="E18">
        <v>624.601</v>
      </c>
      <c r="F18" s="3">
        <v>0.11559999999999999</v>
      </c>
      <c r="G18">
        <v>0.27235999999999999</v>
      </c>
      <c r="I18" s="4">
        <f>ABS(($E$8-E18)/$E$8)</f>
        <v>4.8213999679648338E-4</v>
      </c>
      <c r="J18" s="4">
        <f>ABS(($F$8-F18)/$F$8)</f>
        <v>8.6430423509077669E-4</v>
      </c>
      <c r="K18" s="4">
        <f>ABS(($G$8-G18)/$G$8)</f>
        <v>2.2034520749175356E-4</v>
      </c>
      <c r="N18" t="s">
        <v>5</v>
      </c>
      <c r="O18" s="5">
        <f>(0.000104+0.000111)/2</f>
        <v>1.075E-4</v>
      </c>
      <c r="P18" s="4">
        <v>5.5999999999999999E-3</v>
      </c>
      <c r="Q18" s="4">
        <f>AVERAGE(I18:K19)</f>
        <v>4.3352955500995573E-4</v>
      </c>
      <c r="S18" s="7">
        <v>1222.5</v>
      </c>
      <c r="T18" s="7">
        <v>3420</v>
      </c>
    </row>
    <row r="19" spans="3:20" x14ac:dyDescent="0.3">
      <c r="D19" t="s">
        <v>11</v>
      </c>
      <c r="E19">
        <v>435.26400000000001</v>
      </c>
      <c r="F19">
        <v>0.13206000000000001</v>
      </c>
      <c r="G19">
        <v>0.19231000000000001</v>
      </c>
      <c r="I19" s="4">
        <f>ABS(($E$9-E19)/$E$9)</f>
        <v>6.7958490219485778E-4</v>
      </c>
      <c r="J19" s="4">
        <f>ABS(($F$9-F19)/$F$9)</f>
        <v>3.0280090840260784E-4</v>
      </c>
      <c r="K19" s="4">
        <f>ABS(($G$9-G19)/$G$9)</f>
        <v>5.2002080083255336E-5</v>
      </c>
      <c r="S19" s="7"/>
      <c r="T19" s="7"/>
    </row>
    <row r="20" spans="3:20" x14ac:dyDescent="0.3">
      <c r="S20" s="7"/>
      <c r="T20" s="7"/>
    </row>
    <row r="21" spans="3:20" x14ac:dyDescent="0.3">
      <c r="C21" t="s">
        <v>19</v>
      </c>
      <c r="D21" t="s">
        <v>10</v>
      </c>
      <c r="E21" s="6">
        <v>574.49</v>
      </c>
      <c r="F21" s="3">
        <v>0.13464000000000001</v>
      </c>
      <c r="G21" s="3">
        <v>0.2326</v>
      </c>
      <c r="I21" s="4">
        <f>ABS(($E$8-E21)/$E$8)</f>
        <v>7.9785359602754999E-2</v>
      </c>
      <c r="J21" s="4">
        <f>ABS(($F$8-F21)/$F$8)</f>
        <v>0.16369922212618854</v>
      </c>
      <c r="K21" s="4">
        <f>ABS(($G$8-G21)/$G$8)</f>
        <v>0.14579507895703264</v>
      </c>
      <c r="N21" t="s">
        <v>6</v>
      </c>
      <c r="O21" s="4">
        <v>5.1409999999999997E-3</v>
      </c>
      <c r="P21" s="4">
        <v>0.6855</v>
      </c>
      <c r="Q21" s="4">
        <f>AVERAGE(I21:K22)</f>
        <v>0.12782547892003543</v>
      </c>
      <c r="S21" s="7">
        <v>1246.5999999999999</v>
      </c>
      <c r="T21" s="7">
        <v>1215.4000000000001</v>
      </c>
    </row>
    <row r="22" spans="3:20" x14ac:dyDescent="0.3">
      <c r="D22" t="s">
        <v>11</v>
      </c>
      <c r="E22" s="6">
        <v>356.98099999999999</v>
      </c>
      <c r="F22" s="3">
        <v>0.10780000000000001</v>
      </c>
      <c r="G22" s="3">
        <v>0.19486000000000001</v>
      </c>
      <c r="I22" s="4">
        <f>ABS(($E$9-E22)/$E$9)</f>
        <v>0.18040912847828086</v>
      </c>
      <c r="J22" s="4">
        <f>ABS(($F$9-F22)/$F$9)</f>
        <v>0.18395155185465548</v>
      </c>
      <c r="K22" s="4">
        <f>ABS(($G$9-G22)/$G$9)</f>
        <v>1.3312532501300087E-2</v>
      </c>
    </row>
    <row r="24" spans="3:20" x14ac:dyDescent="0.3">
      <c r="C24" t="s">
        <v>20</v>
      </c>
      <c r="D24" t="s">
        <v>10</v>
      </c>
      <c r="E24">
        <f>E8*0.99</f>
        <v>618.0569999999999</v>
      </c>
      <c r="F24">
        <f t="shared" ref="F24:G25" si="0">F8*0.99</f>
        <v>0.11454299999999999</v>
      </c>
      <c r="G24">
        <f t="shared" si="0"/>
        <v>0.26957700000000001</v>
      </c>
      <c r="I24" s="4">
        <f>ABS(($E$8-E24)/$E$8)</f>
        <v>1.0000000000000083E-2</v>
      </c>
      <c r="J24" s="4">
        <f>ABS(($F$8-F24)/$F$8)</f>
        <v>1.0000000000000045E-2</v>
      </c>
      <c r="K24" s="4">
        <f>ABS(($G$8-G24)/$G$8)</f>
        <v>9.99999999999991E-3</v>
      </c>
      <c r="N24" t="s">
        <v>20</v>
      </c>
      <c r="O24" s="4">
        <v>1.9831999999999999E-2</v>
      </c>
      <c r="P24" s="4"/>
      <c r="Q24" s="4">
        <f>AVERAGE(I24:K25)</f>
        <v>9.9999999999999915E-3</v>
      </c>
      <c r="S24" s="7"/>
      <c r="T24" s="7"/>
    </row>
    <row r="25" spans="3:20" x14ac:dyDescent="0.3">
      <c r="D25" t="s">
        <v>11</v>
      </c>
      <c r="E25">
        <f>E9*0.99</f>
        <v>431.20440000000002</v>
      </c>
      <c r="F25">
        <f t="shared" si="0"/>
        <v>0.13077900000000001</v>
      </c>
      <c r="G25">
        <f t="shared" si="0"/>
        <v>0.19037699999999999</v>
      </c>
      <c r="I25" s="4">
        <f>ABS(($E$9-E25)/$E$9)</f>
        <v>9.9999999999999568E-3</v>
      </c>
      <c r="J25" s="4">
        <f>ABS(($F$9-F25)/$F$9)</f>
        <v>9.9999999999999152E-3</v>
      </c>
      <c r="K25" s="4">
        <f>ABS(($G$9-G25)/$G$9)</f>
        <v>1.0000000000000042E-2</v>
      </c>
    </row>
    <row r="27" spans="3:20" x14ac:dyDescent="0.3">
      <c r="C27" t="s">
        <v>20</v>
      </c>
      <c r="D27" t="s">
        <v>10</v>
      </c>
      <c r="E27">
        <f>E8*1.01</f>
        <v>630.54300000000001</v>
      </c>
      <c r="F27">
        <f t="shared" ref="F27:G28" si="1">F8*1.01</f>
        <v>0.116857</v>
      </c>
      <c r="G27">
        <f t="shared" si="1"/>
        <v>0.27502299999999996</v>
      </c>
      <c r="I27" s="4">
        <f>ABS(($E$8-E27)/$E$8)</f>
        <v>1.0000000000000083E-2</v>
      </c>
      <c r="J27" s="4">
        <f>ABS(($F$8-F27)/$F$8)</f>
        <v>1.0000000000000045E-2</v>
      </c>
      <c r="K27" s="4">
        <f>ABS(($G$8-G27)/$G$8)</f>
        <v>9.99999999999991E-3</v>
      </c>
      <c r="N27" t="s">
        <v>20</v>
      </c>
      <c r="O27" s="4">
        <v>2.9044E-2</v>
      </c>
      <c r="P27" s="4"/>
      <c r="Q27" s="4">
        <f>AVERAGE(I27:K28)</f>
        <v>9.9999999999999915E-3</v>
      </c>
    </row>
    <row r="28" spans="3:20" x14ac:dyDescent="0.3">
      <c r="D28" t="s">
        <v>11</v>
      </c>
      <c r="E28">
        <f>E9*1.01</f>
        <v>439.91559999999998</v>
      </c>
      <c r="F28">
        <f t="shared" si="1"/>
        <v>0.13342099999999998</v>
      </c>
      <c r="G28">
        <f t="shared" si="1"/>
        <v>0.19422300000000001</v>
      </c>
      <c r="I28" s="4">
        <f>ABS(($E$9-E28)/$E$9)</f>
        <v>9.9999999999999568E-3</v>
      </c>
      <c r="J28" s="4">
        <f>ABS(($F$9-F28)/$F$9)</f>
        <v>9.9999999999999152E-3</v>
      </c>
      <c r="K28" s="4">
        <f>ABS(($G$9-G28)/$G$9)</f>
        <v>1.0000000000000042E-2</v>
      </c>
    </row>
  </sheetData>
  <mergeCells count="1">
    <mergeCell ref="S9:T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linyh</dc:creator>
  <cp:lastModifiedBy>linyh</cp:lastModifiedBy>
  <dcterms:created xsi:type="dcterms:W3CDTF">2015-06-05T18:19:34Z</dcterms:created>
  <dcterms:modified xsi:type="dcterms:W3CDTF">2023-07-05T12:46:10Z</dcterms:modified>
</cp:coreProperties>
</file>