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yh\Desktop\"/>
    </mc:Choice>
  </mc:AlternateContent>
  <xr:revisionPtr revIDLastSave="0" documentId="13_ncr:1_{2895C552-32E5-4DD4-9CCE-D6FC3E6760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1" i="1"/>
  <c r="L18" i="1"/>
  <c r="L17" i="1"/>
</calcChain>
</file>

<file path=xl/sharedStrings.xml><?xml version="1.0" encoding="utf-8"?>
<sst xmlns="http://schemas.openxmlformats.org/spreadsheetml/2006/main" count="222" uniqueCount="75">
  <si>
    <t>solution</t>
    <phoneticPr fontId="1" type="noConversion"/>
  </si>
  <si>
    <t>load</t>
    <phoneticPr fontId="1" type="noConversion"/>
  </si>
  <si>
    <t>fix</t>
    <phoneticPr fontId="1" type="noConversion"/>
  </si>
  <si>
    <t>moving</t>
    <phoneticPr fontId="1" type="noConversion"/>
  </si>
  <si>
    <t>direction</t>
    <phoneticPr fontId="1" type="noConversion"/>
  </si>
  <si>
    <t>x0 tol</t>
    <phoneticPr fontId="1" type="noConversion"/>
  </si>
  <si>
    <t>muscle</t>
    <phoneticPr fontId="1" type="noConversion"/>
  </si>
  <si>
    <t>BIClong BICshort</t>
  </si>
  <si>
    <t xml:space="preserve">[600,0.05,0.25;430,0.15,0.22] </t>
  </si>
  <si>
    <t>[600,0.05,0.05;430,0.15,0.22]</t>
  </si>
  <si>
    <t>[628.1769, 434.9834, 0.1222, 0.1610, 0.2557, 0.1847]</t>
  </si>
  <si>
    <t>[625.0394, 430.9991, 0.1156, 0.1328, 0.2726, 0.1910]</t>
  </si>
  <si>
    <t>[624.1550, 435.5596, 0.1158, 0.1320, 0.2722, 0.1924]</t>
  </si>
  <si>
    <t>[630.9307, 420.0321, 0.1125, 0.1401, 0.2761, 0.1834]</t>
    <phoneticPr fontId="1" type="noConversion"/>
  </si>
  <si>
    <t>[624.1067, 432.4599, 0.1158, 0.1337, 0.2723, 0.1903]</t>
  </si>
  <si>
    <t>0/0</t>
    <phoneticPr fontId="1" type="noConversion"/>
  </si>
  <si>
    <t>0/-20</t>
    <phoneticPr fontId="1" type="noConversion"/>
  </si>
  <si>
    <t>90/130</t>
    <phoneticPr fontId="1" type="noConversion"/>
  </si>
  <si>
    <t>130/130</t>
    <phoneticPr fontId="1" type="noConversion"/>
  </si>
  <si>
    <t>F</t>
    <phoneticPr fontId="1" type="noConversion"/>
  </si>
  <si>
    <t>NRMSE large</t>
    <phoneticPr fontId="1" type="noConversion"/>
  </si>
  <si>
    <t>run error</t>
    <phoneticPr fontId="1" type="noConversion"/>
  </si>
  <si>
    <t xml:space="preserve">[568.5151, 305.5416, 0.1462, 0.1350, 0.2279, 0.1769] </t>
    <phoneticPr fontId="1" type="noConversion"/>
  </si>
  <si>
    <t>[631.1564, 419.1323, 0.1128, 0.1366, 0.2757, 0.1866]</t>
    <phoneticPr fontId="1" type="noConversion"/>
  </si>
  <si>
    <t>[624.3077, 435.4587, 0.1157, 0.1321, 0.2723, 0.1923]</t>
    <phoneticPr fontId="1" type="noConversion"/>
  </si>
  <si>
    <t>[616.9708, 0.1205, 0.2678; 428.2893, 0.1246, 0.1967]</t>
    <phoneticPr fontId="1" type="noConversion"/>
  </si>
  <si>
    <t>[0, 90]/[0, 130]</t>
    <phoneticPr fontId="1" type="noConversion"/>
  </si>
  <si>
    <t>v14 (time is variable / control constraints = 0.001 (original 0.02))</t>
    <phoneticPr fontId="1" type="noConversion"/>
  </si>
  <si>
    <t>X</t>
    <phoneticPr fontId="1" type="noConversion"/>
  </si>
  <si>
    <t>[576.7176, 0.1312, 0.2507; 567.5228, 0.1101, 0.2273]</t>
    <phoneticPr fontId="1" type="noConversion"/>
  </si>
  <si>
    <t>date</t>
    <phoneticPr fontId="1" type="noConversion"/>
  </si>
  <si>
    <t>[620.6573, 0.1175, 0.2706; 438.3099, 0.1300, 0.1939]</t>
    <phoneticPr fontId="1" type="noConversion"/>
  </si>
  <si>
    <t>cal time (s)</t>
    <phoneticPr fontId="1" type="noConversion"/>
  </si>
  <si>
    <t>[623.9224, 0.1158, 0.2722; 437.0726, 0.1318, 0.1927]</t>
    <phoneticPr fontId="1" type="noConversion"/>
  </si>
  <si>
    <r>
      <rPr>
        <sz val="10"/>
        <color theme="1"/>
        <rFont val="細明體"/>
        <family val="1"/>
        <charset val="136"/>
      </rPr>
      <t>改成</t>
    </r>
    <r>
      <rPr>
        <sz val="10"/>
        <color theme="1"/>
        <rFont val="Times New Roman"/>
        <family val="1"/>
      </rPr>
      <t xml:space="preserve"> nan</t>
    </r>
    <phoneticPr fontId="1" type="noConversion"/>
  </si>
  <si>
    <t>Fail</t>
    <phoneticPr fontId="1" type="noConversion"/>
  </si>
  <si>
    <t>180/180</t>
    <phoneticPr fontId="1" type="noConversion"/>
  </si>
  <si>
    <t>[0, 90]/[0, 90]</t>
    <phoneticPr fontId="1" type="noConversion"/>
  </si>
  <si>
    <t>[632.4179, 0.1066, 0.2862; 351.3309, 0.1586, 0.148]</t>
    <phoneticPr fontId="1" type="noConversion"/>
  </si>
  <si>
    <t>V14</t>
    <phoneticPr fontId="1" type="noConversion"/>
  </si>
  <si>
    <t>V15</t>
    <phoneticPr fontId="1" type="noConversion"/>
  </si>
  <si>
    <t>TRIlong TRIlat</t>
    <phoneticPr fontId="1" type="noConversion"/>
  </si>
  <si>
    <t>[90, 130]/[0, 90]</t>
    <phoneticPr fontId="1" type="noConversion"/>
  </si>
  <si>
    <t>[-90, -45]</t>
    <phoneticPr fontId="1" type="noConversion"/>
  </si>
  <si>
    <t>[135, 180]</t>
    <phoneticPr fontId="1" type="noConversion"/>
  </si>
  <si>
    <t>E</t>
    <phoneticPr fontId="1" type="noConversion"/>
  </si>
  <si>
    <t>[790.8945, 0.1392, 0.1354; 786.8074, 0.1426, 0.1073] (fail)</t>
    <phoneticPr fontId="1" type="noConversion"/>
  </si>
  <si>
    <t>V16</t>
    <phoneticPr fontId="1" type="noConversion"/>
  </si>
  <si>
    <t>[627.2353, 0.1139, 0.2740; 423.6331, 0.1387, 0.1861]</t>
    <phoneticPr fontId="1" type="noConversion"/>
  </si>
  <si>
    <r>
      <t>v16 (</t>
    </r>
    <r>
      <rPr>
        <sz val="10"/>
        <color theme="1"/>
        <rFont val="新細明體"/>
        <family val="1"/>
        <charset val="136"/>
      </rPr>
      <t>可以用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2 條以上軌跡了</t>
    </r>
    <r>
      <rPr>
        <sz val="10"/>
        <color theme="1"/>
        <rFont val="Times New Roman"/>
        <family val="1"/>
      </rPr>
      <t>)</t>
    </r>
    <phoneticPr fontId="1" type="noConversion"/>
  </si>
  <si>
    <t>Note</t>
    <phoneticPr fontId="1" type="noConversion"/>
  </si>
  <si>
    <t>traj</t>
    <phoneticPr fontId="1" type="noConversion"/>
  </si>
  <si>
    <t>time dur</t>
    <phoneticPr fontId="1" type="noConversion"/>
  </si>
  <si>
    <t>[626.8304, 0.1138, 0.2740; 442.5439, 0.1348, 0.1919]</t>
    <phoneticPr fontId="1" type="noConversion"/>
  </si>
  <si>
    <t>[624.2966, 0.1157, 0.2723; 435.9469, 0.1320, 0.1924]</t>
    <phoneticPr fontId="1" type="noConversion"/>
  </si>
  <si>
    <t>[623.8924, 0.1159, 0.2721; 435.9606, 0.1317, 0.1927]</t>
    <phoneticPr fontId="1" type="noConversion"/>
  </si>
  <si>
    <r>
      <rPr>
        <sz val="10"/>
        <color theme="1"/>
        <rFont val="細明體"/>
        <family val="1"/>
        <charset val="136"/>
      </rPr>
      <t>用</t>
    </r>
    <r>
      <rPr>
        <sz val="10"/>
        <color theme="1"/>
        <rFont val="Times New Roman"/>
        <family val="1"/>
      </rPr>
      <t xml:space="preserve"> sum</t>
    </r>
    <phoneticPr fontId="1" type="noConversion"/>
  </si>
  <si>
    <t>[624.7455, 0.1155, 0.2725; 436.1298, 0.1324, 0.1921]</t>
    <phoneticPr fontId="1" type="noConversion"/>
  </si>
  <si>
    <r>
      <t>obj</t>
    </r>
    <r>
      <rPr>
        <sz val="10"/>
        <color theme="1"/>
        <rFont val="新細明體"/>
        <family val="1"/>
        <charset val="136"/>
      </rPr>
      <t>改成用</t>
    </r>
    <r>
      <rPr>
        <sz val="10"/>
        <color theme="1"/>
        <rFont val="Times New Roman"/>
        <family val="1"/>
      </rPr>
      <t xml:space="preserve"> mean </t>
    </r>
    <r>
      <rPr>
        <sz val="10"/>
        <color theme="1"/>
        <rFont val="新細明體"/>
        <family val="1"/>
        <charset val="136"/>
      </rPr>
      <t>算，原本是</t>
    </r>
    <r>
      <rPr>
        <sz val="10"/>
        <color theme="1"/>
        <rFont val="Times New Roman"/>
        <family val="1"/>
      </rPr>
      <t xml:space="preserve"> sum</t>
    </r>
    <phoneticPr fontId="1" type="noConversion"/>
  </si>
  <si>
    <t>V17</t>
    <phoneticPr fontId="1" type="noConversion"/>
  </si>
  <si>
    <t>[636.6548, 0.1062, 0.2799; 478.5568, 0.2305, 0.2022]</t>
    <phoneticPr fontId="1" type="noConversion"/>
  </si>
  <si>
    <t>[630.9620, 0.1130, 0.2747; 479.5327, 0.1232, 0.2076]</t>
    <phoneticPr fontId="1" type="noConversion"/>
  </si>
  <si>
    <t>[624.2419, 0.1145, 0.2733; 407.1330, 0.1445, 0.1782]</t>
    <phoneticPr fontId="1" type="noConversion"/>
  </si>
  <si>
    <r>
      <rPr>
        <sz val="10"/>
        <color theme="1"/>
        <rFont val="細明體"/>
        <family val="1"/>
        <charset val="136"/>
      </rPr>
      <t>用</t>
    </r>
    <r>
      <rPr>
        <sz val="10"/>
        <color theme="1"/>
        <rFont val="Times New Roman"/>
        <family val="1"/>
      </rPr>
      <t xml:space="preserve"> mean</t>
    </r>
    <r>
      <rPr>
        <sz val="10"/>
        <color theme="1"/>
        <rFont val="新細明體"/>
        <family val="1"/>
        <charset val="136"/>
      </rPr>
      <t>，結論是用</t>
    </r>
    <r>
      <rPr>
        <sz val="10"/>
        <color theme="1"/>
        <rFont val="Times New Roman"/>
        <family val="1"/>
      </rPr>
      <t xml:space="preserve"> mean </t>
    </r>
    <r>
      <rPr>
        <sz val="10"/>
        <color theme="1"/>
        <rFont val="新細明體"/>
        <family val="1"/>
        <charset val="136"/>
      </rPr>
      <t>比較好</t>
    </r>
    <phoneticPr fontId="1" type="noConversion"/>
  </si>
  <si>
    <t>[635.319, 0.1118, 0.2770; 439.6667, 0.1401, 0.1859]</t>
    <phoneticPr fontId="1" type="noConversion"/>
  </si>
  <si>
    <t>[626.5931, 0.1141, 0.2737; 442.6785, 0.1337, 0.1927]</t>
    <phoneticPr fontId="1" type="noConversion"/>
  </si>
  <si>
    <r>
      <t xml:space="preserve">constraint </t>
    </r>
    <r>
      <rPr>
        <sz val="10"/>
        <color theme="1"/>
        <rFont val="細明體"/>
        <family val="1"/>
        <charset val="136"/>
      </rPr>
      <t>改成</t>
    </r>
    <r>
      <rPr>
        <sz val="10"/>
        <color theme="1"/>
        <rFont val="Times New Roman"/>
        <family val="1"/>
      </rPr>
      <t xml:space="preserve"> &lt; 0.01 (</t>
    </r>
    <r>
      <rPr>
        <sz val="10"/>
        <color theme="1"/>
        <rFont val="細明體"/>
        <family val="1"/>
        <charset val="136"/>
      </rPr>
      <t>原本是</t>
    </r>
    <r>
      <rPr>
        <sz val="10"/>
        <color theme="1"/>
        <rFont val="Times New Roman"/>
        <family val="1"/>
      </rPr>
      <t xml:space="preserve"> &lt;1 )</t>
    </r>
    <phoneticPr fontId="1" type="noConversion"/>
  </si>
  <si>
    <r>
      <rPr>
        <sz val="10"/>
        <color theme="1"/>
        <rFont val="細明體"/>
        <family val="1"/>
        <charset val="136"/>
      </rPr>
      <t>有改</t>
    </r>
    <r>
      <rPr>
        <sz val="10"/>
        <color theme="1"/>
        <rFont val="Times New Roman"/>
        <family val="1"/>
      </rPr>
      <t xml:space="preserve"> fminsearch </t>
    </r>
    <r>
      <rPr>
        <sz val="10"/>
        <color theme="1"/>
        <rFont val="細明體"/>
        <family val="1"/>
        <charset val="136"/>
      </rPr>
      <t>的</t>
    </r>
    <r>
      <rPr>
        <sz val="10"/>
        <color theme="1"/>
        <rFont val="Times New Roman"/>
        <family val="1"/>
      </rPr>
      <t xml:space="preserve"> tol x </t>
    </r>
    <r>
      <rPr>
        <sz val="10"/>
        <color theme="1"/>
        <rFont val="細明體"/>
        <family val="1"/>
        <charset val="136"/>
      </rPr>
      <t>和</t>
    </r>
    <r>
      <rPr>
        <sz val="10"/>
        <color theme="1"/>
        <rFont val="Times New Roman"/>
        <family val="1"/>
      </rPr>
      <t xml:space="preserve"> tol</t>
    </r>
    <phoneticPr fontId="1" type="noConversion"/>
  </si>
  <si>
    <r>
      <t xml:space="preserve"> tol x </t>
    </r>
    <r>
      <rPr>
        <sz val="10"/>
        <color theme="1"/>
        <rFont val="細明體"/>
        <family val="1"/>
        <charset val="136"/>
      </rPr>
      <t>和</t>
    </r>
    <r>
      <rPr>
        <sz val="10"/>
        <color theme="1"/>
        <rFont val="Times New Roman"/>
        <family val="1"/>
      </rPr>
      <t xml:space="preserve"> tol </t>
    </r>
    <r>
      <rPr>
        <sz val="10"/>
        <color theme="1"/>
        <rFont val="細明體"/>
        <family val="1"/>
        <charset val="136"/>
      </rPr>
      <t>效果不佳改回來了</t>
    </r>
    <phoneticPr fontId="1" type="noConversion"/>
  </si>
  <si>
    <r>
      <t xml:space="preserve">[799.5180, 0.1370, 0.1387; 716.3144, 0.1724, 0.0846] (fail </t>
    </r>
    <r>
      <rPr>
        <sz val="10"/>
        <color theme="1"/>
        <rFont val="新細明體"/>
        <family val="1"/>
        <charset val="136"/>
      </rPr>
      <t>但追得好</t>
    </r>
    <r>
      <rPr>
        <sz val="10"/>
        <color theme="1"/>
        <rFont val="Times New Roman"/>
        <family val="1"/>
      </rPr>
      <t>)</t>
    </r>
    <phoneticPr fontId="1" type="noConversion"/>
  </si>
  <si>
    <t>Maximum number of function evaluations exceeded: increase options.MaxFunctionEvaluations.</t>
    <phoneticPr fontId="1" type="noConversion"/>
  </si>
  <si>
    <r>
      <rPr>
        <sz val="10"/>
        <color theme="1"/>
        <rFont val="細明體"/>
        <family val="1"/>
        <charset val="136"/>
      </rPr>
      <t>太久</t>
    </r>
    <r>
      <rPr>
        <sz val="10"/>
        <color theme="1"/>
        <rFont val="新細明體"/>
        <family val="1"/>
        <charset val="136"/>
      </rPr>
      <t>了幹</t>
    </r>
    <r>
      <rPr>
        <sz val="10"/>
        <color theme="1"/>
        <rFont val="Times New Roman"/>
        <family val="1"/>
      </rPr>
      <t xml:space="preserve"> ==</t>
    </r>
    <r>
      <rPr>
        <sz val="10"/>
        <color theme="1"/>
        <rFont val="Times New Roman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；</t>
    </r>
    <r>
      <rPr>
        <sz val="10"/>
        <color theme="1"/>
        <rFont val="Times New Roman"/>
        <family val="1"/>
        <charset val="136"/>
      </rPr>
      <t xml:space="preserve"> Maximum number of function evaluations exceeded: increase options.MaxFunctionEvaluations.</t>
    </r>
    <phoneticPr fontId="1" type="noConversion"/>
  </si>
  <si>
    <t>solve equilibrium == false</t>
    <phoneticPr fontId="1" type="noConversion"/>
  </si>
  <si>
    <t>V18</t>
    <phoneticPr fontId="1" type="noConversion"/>
  </si>
  <si>
    <t>[622.3979, 0.1163, 0.2718; 435.2811, 0.1318, 0.1922]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</si>
</sst>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Times New Roman"/>
      <family val="1"/>
    </font>
    <font>
      <sz val="10"/>
      <color theme="1"/>
      <name val="細明體"/>
      <family val="1"/>
      <charset val="136"/>
    </font>
    <font>
      <sz val="10"/>
      <color theme="1"/>
      <name val="Times New Roman"/>
      <family val="1"/>
      <charset val="136"/>
    </font>
    <font>
      <sz val="10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tabSelected="1" topLeftCell="A16" zoomScale="115" zoomScaleNormal="115" workbookViewId="0">
      <selection activeCell="A30" sqref="A30:XFD30"/>
    </sheetView>
  </sheetViews>
  <sheetFormatPr defaultRowHeight="13.2" x14ac:dyDescent="0.25"/>
  <cols>
    <col min="1" max="1" width="9" style="1"/>
    <col min="2" max="2" width="10.875" style="6" bestFit="1" customWidth="1"/>
    <col min="3" max="3" width="16.625" style="1" customWidth="1"/>
    <col min="4" max="4" width="52.375" style="1" customWidth="1"/>
    <col min="5" max="6" width="9" style="1"/>
    <col min="7" max="7" width="10.875" style="1" customWidth="1"/>
    <col min="8" max="8" width="23.625" style="1" customWidth="1"/>
    <col min="9" max="10" width="9" style="1"/>
    <col min="11" max="11" width="8.25" style="6" customWidth="1"/>
    <col min="12" max="12" width="10.875" style="1" customWidth="1"/>
    <col min="13" max="13" width="82.125" style="1" customWidth="1"/>
    <col min="14" max="16384" width="9" style="1"/>
  </cols>
  <sheetData>
    <row r="3" spans="1:13" ht="19.2" customHeight="1" x14ac:dyDescent="0.25">
      <c r="B3" s="3" t="s">
        <v>30</v>
      </c>
      <c r="C3" s="5" t="s">
        <v>6</v>
      </c>
      <c r="D3" s="5" t="s">
        <v>0</v>
      </c>
      <c r="E3" s="3" t="s">
        <v>1</v>
      </c>
      <c r="F3" s="3" t="s">
        <v>52</v>
      </c>
      <c r="G3" s="3" t="s">
        <v>2</v>
      </c>
      <c r="H3" s="3" t="s">
        <v>3</v>
      </c>
      <c r="I3" s="3" t="s">
        <v>4</v>
      </c>
      <c r="J3" s="3" t="s">
        <v>5</v>
      </c>
      <c r="K3" s="12" t="s">
        <v>51</v>
      </c>
      <c r="L3" s="3" t="s">
        <v>32</v>
      </c>
      <c r="M3" s="1" t="s">
        <v>50</v>
      </c>
    </row>
    <row r="4" spans="1:13" ht="18.600000000000001" customHeight="1" x14ac:dyDescent="0.25">
      <c r="B4" s="3" t="s">
        <v>28</v>
      </c>
      <c r="C4" s="5" t="s">
        <v>7</v>
      </c>
      <c r="D4" s="5" t="s">
        <v>8</v>
      </c>
      <c r="E4" s="2"/>
      <c r="F4" s="4"/>
      <c r="G4" s="4"/>
      <c r="H4" s="4"/>
      <c r="I4" s="4"/>
      <c r="J4" s="4"/>
      <c r="K4" s="6">
        <v>1</v>
      </c>
      <c r="L4" s="3" t="s">
        <v>28</v>
      </c>
      <c r="M4" s="5" t="s">
        <v>20</v>
      </c>
    </row>
    <row r="5" spans="1:13" ht="18.600000000000001" customHeight="1" x14ac:dyDescent="0.25">
      <c r="B5" s="3" t="s">
        <v>28</v>
      </c>
      <c r="C5" s="5" t="s">
        <v>7</v>
      </c>
      <c r="D5" s="5" t="s">
        <v>9</v>
      </c>
      <c r="E5" s="2"/>
      <c r="F5" s="4"/>
      <c r="G5" s="4"/>
      <c r="H5" s="4"/>
      <c r="I5" s="4"/>
      <c r="J5" s="4"/>
      <c r="K5" s="6">
        <v>1</v>
      </c>
      <c r="L5" s="3" t="s">
        <v>28</v>
      </c>
      <c r="M5" s="5" t="s">
        <v>21</v>
      </c>
    </row>
    <row r="6" spans="1:13" ht="18.600000000000001" customHeight="1" x14ac:dyDescent="0.25">
      <c r="B6" s="3" t="s">
        <v>28</v>
      </c>
      <c r="C6" s="5" t="s">
        <v>7</v>
      </c>
      <c r="D6" s="5" t="s">
        <v>22</v>
      </c>
      <c r="E6" s="3">
        <v>750</v>
      </c>
      <c r="F6" s="3">
        <v>2</v>
      </c>
      <c r="G6" s="3">
        <v>0</v>
      </c>
      <c r="H6" s="3">
        <v>90</v>
      </c>
      <c r="I6" s="3" t="s">
        <v>19</v>
      </c>
      <c r="J6" s="3"/>
      <c r="K6" s="12">
        <v>1</v>
      </c>
      <c r="L6" s="3" t="s">
        <v>28</v>
      </c>
    </row>
    <row r="7" spans="1:13" ht="18.600000000000001" customHeight="1" x14ac:dyDescent="0.25">
      <c r="B7" s="3" t="s">
        <v>28</v>
      </c>
      <c r="C7" s="5" t="s">
        <v>7</v>
      </c>
      <c r="D7" s="5" t="s">
        <v>10</v>
      </c>
      <c r="E7" s="3">
        <v>10000</v>
      </c>
      <c r="F7" s="3">
        <v>2</v>
      </c>
      <c r="G7" s="3">
        <v>0</v>
      </c>
      <c r="H7" s="3">
        <v>90</v>
      </c>
      <c r="I7" s="3" t="s">
        <v>19</v>
      </c>
      <c r="J7" s="3"/>
      <c r="K7" s="12">
        <v>1</v>
      </c>
      <c r="L7" s="3" t="s">
        <v>28</v>
      </c>
    </row>
    <row r="8" spans="1:13" ht="18.600000000000001" customHeight="1" x14ac:dyDescent="0.25">
      <c r="B8" s="3" t="s">
        <v>28</v>
      </c>
      <c r="C8" s="5" t="s">
        <v>7</v>
      </c>
      <c r="D8" s="5" t="s">
        <v>23</v>
      </c>
      <c r="E8" s="3">
        <v>750</v>
      </c>
      <c r="F8" s="3">
        <v>2</v>
      </c>
      <c r="G8" s="3" t="s">
        <v>15</v>
      </c>
      <c r="H8" s="3" t="s">
        <v>17</v>
      </c>
      <c r="I8" s="3" t="s">
        <v>19</v>
      </c>
      <c r="J8" s="3">
        <v>0.05</v>
      </c>
      <c r="K8" s="12">
        <v>2</v>
      </c>
      <c r="L8" s="3" t="s">
        <v>28</v>
      </c>
    </row>
    <row r="9" spans="1:13" ht="18.600000000000001" customHeight="1" x14ac:dyDescent="0.25">
      <c r="B9" s="3" t="s">
        <v>28</v>
      </c>
      <c r="C9" s="5" t="s">
        <v>7</v>
      </c>
      <c r="D9" s="5" t="s">
        <v>11</v>
      </c>
      <c r="E9" s="3">
        <v>750</v>
      </c>
      <c r="F9" s="3">
        <v>2</v>
      </c>
      <c r="G9" s="3" t="s">
        <v>15</v>
      </c>
      <c r="H9" s="3" t="s">
        <v>17</v>
      </c>
      <c r="I9" s="3" t="s">
        <v>19</v>
      </c>
      <c r="J9" s="3">
        <v>0.05</v>
      </c>
      <c r="K9" s="12">
        <v>2</v>
      </c>
      <c r="L9" s="3" t="s">
        <v>28</v>
      </c>
    </row>
    <row r="10" spans="1:13" ht="18.600000000000001" customHeight="1" x14ac:dyDescent="0.25">
      <c r="B10" s="3" t="s">
        <v>28</v>
      </c>
      <c r="C10" s="5" t="s">
        <v>7</v>
      </c>
      <c r="D10" s="5" t="s">
        <v>24</v>
      </c>
      <c r="E10" s="3">
        <v>750</v>
      </c>
      <c r="F10" s="3">
        <v>2</v>
      </c>
      <c r="G10" s="3" t="s">
        <v>15</v>
      </c>
      <c r="H10" s="3" t="s">
        <v>17</v>
      </c>
      <c r="I10" s="3" t="s">
        <v>19</v>
      </c>
      <c r="J10" s="3">
        <v>0.1</v>
      </c>
      <c r="K10" s="12">
        <v>2</v>
      </c>
      <c r="L10" s="3" t="s">
        <v>28</v>
      </c>
    </row>
    <row r="11" spans="1:13" ht="18.600000000000001" customHeight="1" x14ac:dyDescent="0.25">
      <c r="B11" s="3" t="s">
        <v>28</v>
      </c>
      <c r="C11" s="5" t="s">
        <v>7</v>
      </c>
      <c r="D11" s="5" t="s">
        <v>13</v>
      </c>
      <c r="E11" s="3">
        <v>750</v>
      </c>
      <c r="F11" s="3">
        <v>2</v>
      </c>
      <c r="G11" s="3" t="s">
        <v>15</v>
      </c>
      <c r="H11" s="3" t="s">
        <v>17</v>
      </c>
      <c r="I11" s="3" t="s">
        <v>19</v>
      </c>
      <c r="J11" s="3">
        <v>0.1</v>
      </c>
      <c r="K11" s="12">
        <v>2</v>
      </c>
      <c r="L11" s="3" t="s">
        <v>28</v>
      </c>
    </row>
    <row r="12" spans="1:13" ht="18.600000000000001" customHeight="1" x14ac:dyDescent="0.25">
      <c r="B12" s="3" t="s">
        <v>28</v>
      </c>
      <c r="C12" s="5" t="s">
        <v>7</v>
      </c>
      <c r="D12" s="5" t="s">
        <v>12</v>
      </c>
      <c r="E12" s="3">
        <v>750</v>
      </c>
      <c r="F12" s="3">
        <v>2</v>
      </c>
      <c r="G12" s="3" t="s">
        <v>16</v>
      </c>
      <c r="H12" s="3" t="s">
        <v>18</v>
      </c>
      <c r="I12" s="3" t="s">
        <v>19</v>
      </c>
      <c r="J12" s="3">
        <v>0.1</v>
      </c>
      <c r="K12" s="12">
        <v>2</v>
      </c>
      <c r="L12" s="3" t="s">
        <v>28</v>
      </c>
    </row>
    <row r="13" spans="1:13" ht="18.600000000000001" customHeight="1" x14ac:dyDescent="0.25">
      <c r="B13" s="3" t="s">
        <v>28</v>
      </c>
      <c r="C13" s="5" t="s">
        <v>7</v>
      </c>
      <c r="D13" s="5" t="s">
        <v>14</v>
      </c>
      <c r="E13" s="3">
        <v>750</v>
      </c>
      <c r="F13" s="3">
        <v>2</v>
      </c>
      <c r="G13" s="3" t="s">
        <v>15</v>
      </c>
      <c r="H13" s="3" t="s">
        <v>17</v>
      </c>
      <c r="I13" s="3" t="s">
        <v>19</v>
      </c>
      <c r="J13" s="3">
        <v>0.1</v>
      </c>
      <c r="K13" s="12">
        <v>2</v>
      </c>
      <c r="L13" s="3" t="s">
        <v>28</v>
      </c>
    </row>
    <row r="14" spans="1:13" ht="18.600000000000001" customHeight="1" x14ac:dyDescent="0.25">
      <c r="B14" s="7">
        <v>44993</v>
      </c>
      <c r="C14" s="19" t="s">
        <v>27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3" ht="18.600000000000001" customHeight="1" x14ac:dyDescent="0.25">
      <c r="A15" s="1" t="s">
        <v>39</v>
      </c>
      <c r="B15" s="7">
        <v>44993</v>
      </c>
      <c r="C15" s="5" t="s">
        <v>7</v>
      </c>
      <c r="D15" s="4" t="s">
        <v>25</v>
      </c>
      <c r="E15" s="9">
        <v>750</v>
      </c>
      <c r="F15" s="9" t="s">
        <v>28</v>
      </c>
      <c r="G15" s="9" t="s">
        <v>15</v>
      </c>
      <c r="H15" s="9" t="s">
        <v>26</v>
      </c>
      <c r="I15" s="9" t="s">
        <v>19</v>
      </c>
      <c r="J15" s="9">
        <v>0.1</v>
      </c>
      <c r="K15" s="12">
        <v>2</v>
      </c>
      <c r="L15" s="9">
        <v>3960</v>
      </c>
    </row>
    <row r="16" spans="1:13" ht="18.600000000000001" customHeight="1" x14ac:dyDescent="0.25">
      <c r="A16" s="1" t="s">
        <v>39</v>
      </c>
      <c r="B16" s="7">
        <v>44993</v>
      </c>
      <c r="C16" s="5" t="s">
        <v>7</v>
      </c>
      <c r="D16" s="4" t="s">
        <v>29</v>
      </c>
      <c r="E16" s="9">
        <v>750</v>
      </c>
      <c r="F16" s="9" t="s">
        <v>28</v>
      </c>
      <c r="G16" s="9" t="s">
        <v>15</v>
      </c>
      <c r="H16" s="9" t="s">
        <v>26</v>
      </c>
      <c r="I16" s="9" t="s">
        <v>19</v>
      </c>
      <c r="J16" s="9">
        <v>0.1</v>
      </c>
      <c r="K16" s="12">
        <v>2</v>
      </c>
      <c r="L16" s="9">
        <v>12180</v>
      </c>
    </row>
    <row r="17" spans="1:13" x14ac:dyDescent="0.25">
      <c r="A17" s="1" t="s">
        <v>39</v>
      </c>
      <c r="B17" s="7">
        <v>44994</v>
      </c>
      <c r="C17" s="5" t="s">
        <v>7</v>
      </c>
      <c r="D17" s="4" t="s">
        <v>31</v>
      </c>
      <c r="E17" s="9">
        <v>750</v>
      </c>
      <c r="F17" s="9" t="s">
        <v>28</v>
      </c>
      <c r="G17" s="9" t="s">
        <v>15</v>
      </c>
      <c r="H17" s="9" t="s">
        <v>26</v>
      </c>
      <c r="I17" s="9" t="s">
        <v>19</v>
      </c>
      <c r="J17" s="9">
        <v>0.1</v>
      </c>
      <c r="K17" s="12">
        <v>2</v>
      </c>
      <c r="L17" s="9">
        <f>902+3211</f>
        <v>4113</v>
      </c>
    </row>
    <row r="18" spans="1:13" ht="13.8" x14ac:dyDescent="0.25">
      <c r="A18" s="1" t="s">
        <v>39</v>
      </c>
      <c r="B18" s="7">
        <v>44994</v>
      </c>
      <c r="C18" s="5" t="s">
        <v>7</v>
      </c>
      <c r="D18" s="2" t="s">
        <v>33</v>
      </c>
      <c r="E18" s="9">
        <v>0</v>
      </c>
      <c r="F18" s="9" t="s">
        <v>28</v>
      </c>
      <c r="G18" s="9" t="s">
        <v>15</v>
      </c>
      <c r="H18" s="9" t="s">
        <v>26</v>
      </c>
      <c r="I18" s="9" t="s">
        <v>19</v>
      </c>
      <c r="J18" s="9">
        <v>0.1</v>
      </c>
      <c r="K18" s="12">
        <v>2</v>
      </c>
      <c r="L18" s="9">
        <f>3614+1228</f>
        <v>4842</v>
      </c>
      <c r="M18" s="8" t="s">
        <v>34</v>
      </c>
    </row>
    <row r="19" spans="1:13" x14ac:dyDescent="0.25">
      <c r="A19" s="1" t="s">
        <v>39</v>
      </c>
      <c r="B19" s="7">
        <v>44996</v>
      </c>
      <c r="C19" s="5" t="s">
        <v>7</v>
      </c>
      <c r="D19" s="2" t="s">
        <v>35</v>
      </c>
      <c r="E19" s="9">
        <v>0</v>
      </c>
      <c r="F19" s="9" t="s">
        <v>28</v>
      </c>
      <c r="G19" s="9" t="s">
        <v>36</v>
      </c>
      <c r="H19" s="9" t="s">
        <v>26</v>
      </c>
      <c r="I19" s="9" t="s">
        <v>19</v>
      </c>
      <c r="J19" s="9">
        <v>0.1</v>
      </c>
      <c r="K19" s="12">
        <v>2</v>
      </c>
      <c r="L19" s="9" t="s">
        <v>28</v>
      </c>
    </row>
    <row r="20" spans="1:13" x14ac:dyDescent="0.25">
      <c r="A20" s="1" t="s">
        <v>40</v>
      </c>
      <c r="B20" s="7">
        <v>44998</v>
      </c>
      <c r="C20" s="5" t="s">
        <v>7</v>
      </c>
      <c r="D20" s="2" t="s">
        <v>38</v>
      </c>
      <c r="E20" s="9">
        <v>0</v>
      </c>
      <c r="F20" s="9" t="s">
        <v>28</v>
      </c>
      <c r="G20" s="10" t="s">
        <v>43</v>
      </c>
      <c r="H20" s="9" t="s">
        <v>37</v>
      </c>
      <c r="I20" s="9" t="s">
        <v>19</v>
      </c>
      <c r="J20" s="9">
        <v>0.1</v>
      </c>
      <c r="K20" s="12">
        <v>2</v>
      </c>
      <c r="L20" s="9" t="s">
        <v>28</v>
      </c>
    </row>
    <row r="21" spans="1:13" x14ac:dyDescent="0.25">
      <c r="A21" s="1" t="s">
        <v>40</v>
      </c>
      <c r="B21" s="7">
        <v>45000</v>
      </c>
      <c r="C21" s="5" t="s">
        <v>41</v>
      </c>
      <c r="D21" s="2" t="s">
        <v>46</v>
      </c>
      <c r="E21" s="9">
        <v>5000</v>
      </c>
      <c r="F21" s="9" t="s">
        <v>28</v>
      </c>
      <c r="G21" s="9" t="s">
        <v>44</v>
      </c>
      <c r="H21" s="9" t="s">
        <v>42</v>
      </c>
      <c r="I21" s="9" t="s">
        <v>45</v>
      </c>
      <c r="J21" s="9">
        <v>0.1</v>
      </c>
      <c r="K21" s="12">
        <v>2</v>
      </c>
      <c r="L21" s="9">
        <f>24705+39267</f>
        <v>63972</v>
      </c>
      <c r="M21" s="1" t="s">
        <v>70</v>
      </c>
    </row>
    <row r="22" spans="1:13" ht="17.399999999999999" customHeight="1" x14ac:dyDescent="0.25">
      <c r="B22" s="7">
        <v>45000</v>
      </c>
      <c r="C22" s="19" t="s">
        <v>49</v>
      </c>
      <c r="D22" s="19"/>
      <c r="E22" s="19"/>
      <c r="F22" s="19"/>
      <c r="G22" s="19"/>
      <c r="H22" s="19"/>
      <c r="I22" s="19"/>
      <c r="J22" s="19"/>
      <c r="K22" s="19"/>
      <c r="L22" s="19"/>
    </row>
    <row r="23" spans="1:13" x14ac:dyDescent="0.25">
      <c r="A23" s="1" t="s">
        <v>47</v>
      </c>
      <c r="B23" s="7">
        <v>45000</v>
      </c>
      <c r="C23" s="5" t="s">
        <v>7</v>
      </c>
      <c r="D23" s="2" t="s">
        <v>48</v>
      </c>
      <c r="E23" s="11">
        <v>0</v>
      </c>
      <c r="F23" s="11" t="s">
        <v>28</v>
      </c>
      <c r="G23" s="11" t="s">
        <v>15</v>
      </c>
      <c r="H23" s="11" t="s">
        <v>26</v>
      </c>
      <c r="I23" s="11" t="s">
        <v>19</v>
      </c>
      <c r="J23" s="11">
        <v>0.1</v>
      </c>
      <c r="K23" s="12">
        <v>2</v>
      </c>
      <c r="L23" s="11">
        <f>3351+1311</f>
        <v>4662</v>
      </c>
    </row>
    <row r="24" spans="1:13" ht="13.8" x14ac:dyDescent="0.25">
      <c r="A24" s="1" t="s">
        <v>47</v>
      </c>
      <c r="B24" s="7">
        <v>45001</v>
      </c>
      <c r="C24" s="5" t="s">
        <v>7</v>
      </c>
      <c r="D24" s="2" t="s">
        <v>53</v>
      </c>
      <c r="E24" s="12">
        <v>750</v>
      </c>
      <c r="F24" s="12" t="s">
        <v>28</v>
      </c>
      <c r="G24" s="12" t="s">
        <v>15</v>
      </c>
      <c r="H24" s="12" t="s">
        <v>26</v>
      </c>
      <c r="I24" s="12" t="s">
        <v>19</v>
      </c>
      <c r="J24" s="12">
        <v>0.05</v>
      </c>
      <c r="K24" s="12">
        <v>2</v>
      </c>
      <c r="L24" s="14">
        <f>3300+754</f>
        <v>4054</v>
      </c>
      <c r="M24" s="1" t="s">
        <v>58</v>
      </c>
    </row>
    <row r="25" spans="1:13" ht="13.8" x14ac:dyDescent="0.25">
      <c r="A25" s="1" t="s">
        <v>47</v>
      </c>
      <c r="B25" s="7">
        <v>45001</v>
      </c>
      <c r="C25" s="5" t="s">
        <v>7</v>
      </c>
      <c r="D25" s="2" t="s">
        <v>55</v>
      </c>
      <c r="E25" s="13">
        <v>750</v>
      </c>
      <c r="F25" s="13" t="s">
        <v>28</v>
      </c>
      <c r="G25" s="13" t="s">
        <v>15</v>
      </c>
      <c r="H25" s="13" t="s">
        <v>26</v>
      </c>
      <c r="I25" s="13" t="s">
        <v>19</v>
      </c>
      <c r="J25" s="13">
        <v>0.1</v>
      </c>
      <c r="K25" s="13">
        <v>2</v>
      </c>
      <c r="L25" s="14">
        <f>1057+3600</f>
        <v>4657</v>
      </c>
      <c r="M25" s="8" t="s">
        <v>56</v>
      </c>
    </row>
    <row r="26" spans="1:13" ht="13.8" x14ac:dyDescent="0.25">
      <c r="A26" s="1" t="s">
        <v>47</v>
      </c>
      <c r="B26" s="7">
        <v>45001</v>
      </c>
      <c r="C26" s="5" t="s">
        <v>7</v>
      </c>
      <c r="D26" s="2" t="s">
        <v>54</v>
      </c>
      <c r="E26" s="13">
        <v>750</v>
      </c>
      <c r="F26" s="13" t="s">
        <v>28</v>
      </c>
      <c r="G26" s="13" t="s">
        <v>15</v>
      </c>
      <c r="H26" s="13" t="s">
        <v>26</v>
      </c>
      <c r="I26" s="13" t="s">
        <v>19</v>
      </c>
      <c r="J26" s="13">
        <v>0.1</v>
      </c>
      <c r="K26" s="13">
        <v>2</v>
      </c>
      <c r="L26" s="14">
        <f>728+7537</f>
        <v>8265</v>
      </c>
      <c r="M26" s="8" t="s">
        <v>56</v>
      </c>
    </row>
    <row r="27" spans="1:13" ht="13.8" x14ac:dyDescent="0.25">
      <c r="A27" s="1" t="s">
        <v>47</v>
      </c>
      <c r="B27" s="7">
        <v>45001</v>
      </c>
      <c r="C27" s="5" t="s">
        <v>7</v>
      </c>
      <c r="D27" s="2" t="s">
        <v>57</v>
      </c>
      <c r="E27" s="15">
        <v>750</v>
      </c>
      <c r="F27" s="15" t="s">
        <v>28</v>
      </c>
      <c r="G27" s="15" t="s">
        <v>15</v>
      </c>
      <c r="H27" s="15" t="s">
        <v>26</v>
      </c>
      <c r="I27" s="15" t="s">
        <v>19</v>
      </c>
      <c r="J27" s="15">
        <v>0.05</v>
      </c>
      <c r="K27" s="15">
        <v>2</v>
      </c>
      <c r="L27" s="14">
        <f>4154+1265</f>
        <v>5419</v>
      </c>
      <c r="M27" s="8" t="s">
        <v>63</v>
      </c>
    </row>
    <row r="28" spans="1:13" ht="13.8" customHeight="1" x14ac:dyDescent="0.25">
      <c r="A28" s="1" t="s">
        <v>59</v>
      </c>
      <c r="B28" s="7">
        <v>45003</v>
      </c>
      <c r="C28" s="5" t="s">
        <v>7</v>
      </c>
      <c r="D28" s="2" t="s">
        <v>60</v>
      </c>
      <c r="E28" s="16">
        <v>0</v>
      </c>
      <c r="F28" s="16" t="s">
        <v>28</v>
      </c>
      <c r="G28" s="16" t="s">
        <v>15</v>
      </c>
      <c r="H28" s="16" t="s">
        <v>26</v>
      </c>
      <c r="I28" s="16" t="s">
        <v>19</v>
      </c>
      <c r="J28" s="16">
        <v>0.05</v>
      </c>
      <c r="K28" s="16">
        <v>2</v>
      </c>
      <c r="L28" s="14">
        <f>4269+2425</f>
        <v>6694</v>
      </c>
      <c r="M28" s="20" t="s">
        <v>67</v>
      </c>
    </row>
    <row r="29" spans="1:13" x14ac:dyDescent="0.25">
      <c r="A29" s="1" t="s">
        <v>59</v>
      </c>
      <c r="B29" s="7">
        <v>45003</v>
      </c>
      <c r="C29" s="5" t="s">
        <v>7</v>
      </c>
      <c r="D29" s="2" t="s">
        <v>61</v>
      </c>
      <c r="E29" s="16">
        <v>0</v>
      </c>
      <c r="F29" s="16" t="s">
        <v>28</v>
      </c>
      <c r="G29" s="16" t="s">
        <v>15</v>
      </c>
      <c r="H29" s="16" t="s">
        <v>26</v>
      </c>
      <c r="I29" s="16" t="s">
        <v>19</v>
      </c>
      <c r="J29" s="16">
        <v>0.05</v>
      </c>
      <c r="K29" s="16">
        <v>2</v>
      </c>
      <c r="L29" s="14">
        <f>1697+2837</f>
        <v>4534</v>
      </c>
      <c r="M29" s="20"/>
    </row>
    <row r="30" spans="1:13" x14ac:dyDescent="0.25">
      <c r="A30" s="1" t="s">
        <v>59</v>
      </c>
      <c r="B30" s="7">
        <v>45003</v>
      </c>
      <c r="C30" s="5" t="s">
        <v>7</v>
      </c>
      <c r="D30" s="2" t="s">
        <v>62</v>
      </c>
      <c r="E30" s="16">
        <v>0</v>
      </c>
      <c r="F30" s="16" t="s">
        <v>28</v>
      </c>
      <c r="G30" s="16" t="s">
        <v>15</v>
      </c>
      <c r="H30" s="16" t="s">
        <v>26</v>
      </c>
      <c r="I30" s="16" t="s">
        <v>19</v>
      </c>
      <c r="J30" s="16">
        <v>0.05</v>
      </c>
      <c r="K30" s="16">
        <v>2</v>
      </c>
      <c r="L30" s="14">
        <f>1188+2999</f>
        <v>4187</v>
      </c>
      <c r="M30" s="20"/>
    </row>
    <row r="31" spans="1:13" ht="13.8" x14ac:dyDescent="0.25">
      <c r="A31" s="1" t="s">
        <v>59</v>
      </c>
      <c r="B31" s="7">
        <v>45003</v>
      </c>
      <c r="C31" s="5" t="s">
        <v>7</v>
      </c>
      <c r="D31" s="2" t="s">
        <v>64</v>
      </c>
      <c r="E31" s="17">
        <v>0</v>
      </c>
      <c r="F31" s="17" t="s">
        <v>28</v>
      </c>
      <c r="G31" s="17" t="s">
        <v>15</v>
      </c>
      <c r="H31" s="17" t="s">
        <v>26</v>
      </c>
      <c r="I31" s="17" t="s">
        <v>19</v>
      </c>
      <c r="J31" s="17">
        <v>0.05</v>
      </c>
      <c r="K31" s="17">
        <v>2</v>
      </c>
      <c r="L31" s="14">
        <f>3322+8892</f>
        <v>12214</v>
      </c>
      <c r="M31" s="1" t="s">
        <v>68</v>
      </c>
    </row>
    <row r="32" spans="1:13" ht="13.8" x14ac:dyDescent="0.25">
      <c r="A32" s="1" t="s">
        <v>59</v>
      </c>
      <c r="B32" s="7">
        <v>45003</v>
      </c>
      <c r="C32" s="5" t="s">
        <v>7</v>
      </c>
      <c r="D32" s="2" t="s">
        <v>65</v>
      </c>
      <c r="E32" s="17">
        <v>0</v>
      </c>
      <c r="F32" s="17" t="s">
        <v>28</v>
      </c>
      <c r="G32" s="17" t="s">
        <v>15</v>
      </c>
      <c r="H32" s="17" t="s">
        <v>26</v>
      </c>
      <c r="I32" s="17" t="s">
        <v>19</v>
      </c>
      <c r="J32" s="17">
        <v>0.05</v>
      </c>
      <c r="K32" s="17">
        <v>2</v>
      </c>
      <c r="L32" s="14">
        <f>1383+4542</f>
        <v>5925</v>
      </c>
      <c r="M32" s="1" t="s">
        <v>66</v>
      </c>
    </row>
    <row r="33" spans="1:13" ht="13.8" x14ac:dyDescent="0.25">
      <c r="A33" s="1" t="s">
        <v>59</v>
      </c>
      <c r="B33" s="7">
        <v>45004</v>
      </c>
      <c r="C33" s="5" t="s">
        <v>41</v>
      </c>
      <c r="D33" s="1" t="s">
        <v>69</v>
      </c>
      <c r="E33" s="17">
        <v>5000</v>
      </c>
      <c r="F33" s="17" t="s">
        <v>28</v>
      </c>
      <c r="G33" s="17" t="s">
        <v>44</v>
      </c>
      <c r="H33" s="17" t="s">
        <v>42</v>
      </c>
      <c r="I33" s="17" t="s">
        <v>45</v>
      </c>
      <c r="J33" s="17">
        <v>0.05</v>
      </c>
      <c r="K33" s="17">
        <v>2</v>
      </c>
      <c r="L33" s="1">
        <f>54015+52192</f>
        <v>106207</v>
      </c>
      <c r="M33" s="8" t="s">
        <v>71</v>
      </c>
    </row>
    <row r="34" spans="1:13" x14ac:dyDescent="0.25">
      <c r="A34" s="1" t="s">
        <v>73</v>
      </c>
      <c r="B34" s="7">
        <v>45031</v>
      </c>
      <c r="C34" s="5" t="s">
        <v>7</v>
      </c>
      <c r="D34" s="2" t="s">
        <v>74</v>
      </c>
      <c r="E34" s="18">
        <v>2500</v>
      </c>
      <c r="F34" s="18" t="s">
        <v>28</v>
      </c>
      <c r="G34" s="18" t="s">
        <v>15</v>
      </c>
      <c r="H34" s="18" t="s">
        <v>26</v>
      </c>
      <c r="I34" s="18" t="s">
        <v>19</v>
      </c>
      <c r="J34" s="18">
        <v>0.05</v>
      </c>
      <c r="K34" s="18">
        <v>2</v>
      </c>
      <c r="L34" s="14">
        <f>3148+2875</f>
        <v>6023</v>
      </c>
      <c r="M34" s="1" t="s">
        <v>72</v>
      </c>
    </row>
  </sheetData>
  <mergeCells count="3">
    <mergeCell ref="C14:L14"/>
    <mergeCell ref="C22:L22"/>
    <mergeCell ref="M28:M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linyh</dc:creator>
  <cp:lastModifiedBy>linyh</cp:lastModifiedBy>
  <dcterms:created xsi:type="dcterms:W3CDTF">2015-06-05T18:19:34Z</dcterms:created>
  <dcterms:modified xsi:type="dcterms:W3CDTF">2023-04-25T16:28:27Z</dcterms:modified>
</cp:coreProperties>
</file>