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6042fb2a31f58545/git/chen56/qcloud-price/"/>
    </mc:Choice>
  </mc:AlternateContent>
  <xr:revisionPtr revIDLastSave="368" documentId="13_ncr:1_{8CE6108C-5D25-46E3-8624-E1D3709295F5}" xr6:coauthVersionLast="47" xr6:coauthVersionMax="47" xr10:uidLastSave="{1F2BE8A4-069F-43BC-9B68-064D5D2CF61A}"/>
  <bookViews>
    <workbookView xWindow="15" yWindow="0" windowWidth="20505" windowHeight="13080" tabRatio="778" activeTab="1"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S2" i="48" l="1"/>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V59" i="1" a="1"/>
  <c r="V59" i="1" s="1"/>
  <c r="AA59" i="1" a="1"/>
  <c r="AA59" i="1" s="1"/>
  <c r="AA60" i="1" a="1"/>
  <c r="AA60" i="1" s="1"/>
  <c r="AB60" i="1" s="1" a="1"/>
  <c r="AB60" i="1" s="1"/>
  <c r="AB59" i="1" a="1"/>
  <c r="AB59" i="1" s="1"/>
  <c r="AC59" i="1" a="1"/>
  <c r="AC59" i="1" s="1"/>
  <c r="AD59" i="1" a="1"/>
  <c r="AD59" i="1" s="1"/>
  <c r="AD60" i="1" a="1"/>
  <c r="AD60" i="1" s="1"/>
  <c r="AG59" i="1"/>
  <c r="AG60" i="1"/>
  <c r="AH59" i="1"/>
  <c r="AH60" i="1"/>
  <c r="AI59" i="1"/>
  <c r="AI60" i="1"/>
  <c r="AJ59" i="1"/>
  <c r="AJ60" i="1"/>
  <c r="V55" i="1" a="1"/>
  <c r="V55" i="1" s="1"/>
  <c r="AA55" i="1" a="1"/>
  <c r="AA55" i="1" s="1"/>
  <c r="W55" i="1" s="1" a="1"/>
  <c r="W55" i="1" s="1"/>
  <c r="AB55" i="1" a="1"/>
  <c r="AB55" i="1" s="1"/>
  <c r="AC55" i="1" a="1"/>
  <c r="AC55" i="1" s="1"/>
  <c r="AD55" i="1" a="1"/>
  <c r="AD55" i="1" s="1"/>
  <c r="AG55" i="1"/>
  <c r="AH55" i="1"/>
  <c r="AI55" i="1"/>
  <c r="AJ55" i="1"/>
  <c r="V56" i="1" a="1"/>
  <c r="V56" i="1" s="1"/>
  <c r="AA56" i="1" a="1"/>
  <c r="AA56" i="1" s="1"/>
  <c r="W56" i="1" s="1" a="1"/>
  <c r="W56" i="1" s="1"/>
  <c r="AB56" i="1" a="1"/>
  <c r="AB56" i="1" s="1"/>
  <c r="AC56" i="1" a="1"/>
  <c r="AC56" i="1" s="1"/>
  <c r="AD56" i="1" a="1"/>
  <c r="AD56" i="1" s="1"/>
  <c r="AG56" i="1"/>
  <c r="AH56" i="1"/>
  <c r="AI56" i="1"/>
  <c r="AJ56" i="1"/>
  <c r="V57" i="1" a="1"/>
  <c r="V57" i="1" s="1"/>
  <c r="AA57" i="1" a="1"/>
  <c r="AA57" i="1" s="1"/>
  <c r="W57" i="1" s="1" a="1"/>
  <c r="W57" i="1" s="1"/>
  <c r="AB57" i="1" a="1"/>
  <c r="AB57" i="1" s="1"/>
  <c r="AC57" i="1" a="1"/>
  <c r="AC57" i="1" s="1"/>
  <c r="AD57" i="1" a="1"/>
  <c r="AD57" i="1" s="1"/>
  <c r="AG57" i="1"/>
  <c r="AH57" i="1"/>
  <c r="AI57" i="1"/>
  <c r="AJ57" i="1"/>
  <c r="V58" i="1" a="1"/>
  <c r="V58" i="1" s="1"/>
  <c r="AA58" i="1" a="1"/>
  <c r="AA58" i="1" s="1"/>
  <c r="W58" i="1" s="1" a="1"/>
  <c r="W58" i="1" s="1"/>
  <c r="AB58" i="1" a="1"/>
  <c r="AB58" i="1" s="1"/>
  <c r="AC58" i="1" a="1"/>
  <c r="AC58" i="1" s="1"/>
  <c r="AD58" i="1" a="1"/>
  <c r="AD58" i="1" s="1"/>
  <c r="AG58" i="1"/>
  <c r="AH58" i="1"/>
  <c r="AI58" i="1"/>
  <c r="AJ58" i="1"/>
  <c r="G2" i="44" a="1"/>
  <c r="G2" i="44" s="1"/>
  <c r="AC19" i="1" a="1"/>
  <c r="AC19" i="1" s="1"/>
  <c r="AC20" i="1" a="1"/>
  <c r="AC20" i="1" s="1"/>
  <c r="AC21" i="1" a="1"/>
  <c r="AC21" i="1" s="1"/>
  <c r="AC33" i="1" a="1"/>
  <c r="AC33" i="1" s="1"/>
  <c r="AC34" i="1" a="1"/>
  <c r="AC34" i="1" s="1"/>
  <c r="AC35" i="1" a="1"/>
  <c r="AC35" i="1" s="1"/>
  <c r="AC36" i="1" a="1"/>
  <c r="AC36" i="1" s="1"/>
  <c r="AC37" i="1" a="1"/>
  <c r="AC37" i="1" s="1"/>
  <c r="AC38" i="1" a="1"/>
  <c r="AC38" i="1" s="1"/>
  <c r="AC39" i="1" a="1"/>
  <c r="AC39" i="1" s="1"/>
  <c r="AC40" i="1" a="1"/>
  <c r="AC40" i="1" s="1"/>
  <c r="AC41" i="1" a="1"/>
  <c r="AC41" i="1" s="1"/>
  <c r="AC42" i="1" a="1"/>
  <c r="AC42" i="1" s="1"/>
  <c r="AC43" i="1" a="1"/>
  <c r="AC43" i="1" s="1"/>
  <c r="AC44" i="1" a="1"/>
  <c r="AC44" i="1" s="1"/>
  <c r="AC45" i="1" a="1"/>
  <c r="AC45" i="1" s="1"/>
  <c r="AC46" i="1" a="1"/>
  <c r="AC46" i="1" s="1"/>
  <c r="AC47" i="1" a="1"/>
  <c r="AC47" i="1" s="1"/>
  <c r="AC48" i="1" a="1"/>
  <c r="AC48" i="1" s="1"/>
  <c r="AC49" i="1" a="1"/>
  <c r="AC49" i="1" s="1"/>
  <c r="AC50" i="1" a="1"/>
  <c r="AC50" i="1" s="1"/>
  <c r="AC51" i="1" a="1"/>
  <c r="AC51" i="1" s="1"/>
  <c r="AC52" i="1" a="1"/>
  <c r="AC52" i="1" s="1"/>
  <c r="AC53" i="1" a="1"/>
  <c r="AC53" i="1" s="1"/>
  <c r="AC54" i="1" a="1"/>
  <c r="AC54" i="1" s="1"/>
  <c r="S4" i="47" a="1"/>
  <c r="S4" i="47" s="1"/>
  <c r="S3" i="47" a="1"/>
  <c r="S3" i="47" s="1"/>
  <c r="S2" i="47" a="1"/>
  <c r="S2" i="47" s="1"/>
  <c r="P2" i="47"/>
  <c r="P3" i="47"/>
  <c r="P4" i="47"/>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G1" i="44"/>
  <c r="L1" i="44"/>
  <c r="X17" i="1" a="1"/>
  <c r="X17" i="1" s="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V51" i="1" a="1"/>
  <c r="V51" i="1" s="1"/>
  <c r="V52" i="1" a="1"/>
  <c r="V52" i="1" s="1"/>
  <c r="V53" i="1" a="1"/>
  <c r="V53" i="1" s="1"/>
  <c r="AA51" i="1" a="1"/>
  <c r="AA51" i="1" s="1"/>
  <c r="W51" i="1" s="1" a="1"/>
  <c r="W51" i="1" s="1"/>
  <c r="AA52" i="1" a="1"/>
  <c r="AA52" i="1" s="1"/>
  <c r="AL52" i="1" s="1" a="1"/>
  <c r="AL52" i="1" s="1"/>
  <c r="AA53" i="1" a="1"/>
  <c r="AA53" i="1" s="1"/>
  <c r="AA54" i="1" a="1"/>
  <c r="AA54" i="1" s="1"/>
  <c r="V54" i="1" s="1" a="1"/>
  <c r="V54" i="1" s="1"/>
  <c r="AD51" i="1" a="1"/>
  <c r="AD51" i="1" s="1"/>
  <c r="AD52" i="1" a="1"/>
  <c r="AD52" i="1" s="1"/>
  <c r="AD53" i="1" a="1"/>
  <c r="AD53" i="1" s="1"/>
  <c r="AD54" i="1" a="1"/>
  <c r="AD54" i="1" s="1"/>
  <c r="V50" i="1" a="1"/>
  <c r="V50" i="1" s="1"/>
  <c r="AA50" i="1" a="1"/>
  <c r="AA50" i="1" s="1"/>
  <c r="AL50" i="1" s="1" a="1"/>
  <c r="AL50" i="1" s="1"/>
  <c r="AD50" i="1" a="1"/>
  <c r="AD50" i="1" s="1"/>
  <c r="V20" i="1" a="1"/>
  <c r="V20" i="1" s="1"/>
  <c r="AA20" i="1" a="1"/>
  <c r="AA20" i="1" s="1"/>
  <c r="AL20" i="1" s="1" a="1"/>
  <c r="AL20" i="1" s="1"/>
  <c r="AD20" i="1" a="1"/>
  <c r="AD20" i="1" s="1"/>
  <c r="V45" i="1" a="1"/>
  <c r="V45" i="1" s="1"/>
  <c r="V46" i="1" a="1"/>
  <c r="V46" i="1" s="1"/>
  <c r="V47" i="1" a="1"/>
  <c r="V47" i="1" s="1"/>
  <c r="V48" i="1" a="1"/>
  <c r="V48" i="1" s="1"/>
  <c r="V49" i="1" a="1"/>
  <c r="V49" i="1" s="1"/>
  <c r="AA45" i="1" a="1"/>
  <c r="AA45" i="1" s="1"/>
  <c r="AL45" i="1" s="1" a="1"/>
  <c r="AL45" i="1" s="1"/>
  <c r="AA46" i="1" a="1"/>
  <c r="AA46" i="1" s="1"/>
  <c r="AL46" i="1" s="1" a="1"/>
  <c r="AL46" i="1" s="1"/>
  <c r="AA47" i="1" a="1"/>
  <c r="AA47" i="1" s="1"/>
  <c r="X47" i="1" s="1" a="1"/>
  <c r="X47" i="1" s="1"/>
  <c r="AA48" i="1" a="1"/>
  <c r="AA48" i="1" s="1"/>
  <c r="AL48" i="1" s="1" a="1"/>
  <c r="AL48" i="1" s="1"/>
  <c r="AA49" i="1" a="1"/>
  <c r="AA49" i="1" s="1"/>
  <c r="AL49" i="1" s="1" a="1"/>
  <c r="AL49" i="1" s="1"/>
  <c r="AD45" i="1" a="1"/>
  <c r="AD45" i="1" s="1"/>
  <c r="AD46" i="1" a="1"/>
  <c r="AD46" i="1" s="1"/>
  <c r="AD47" i="1" a="1"/>
  <c r="AD47" i="1" s="1"/>
  <c r="AD48" i="1" a="1"/>
  <c r="AD48" i="1" s="1"/>
  <c r="AD49" i="1" a="1"/>
  <c r="AD49" i="1" s="1"/>
  <c r="V37" i="1" a="1"/>
  <c r="V37" i="1" s="1"/>
  <c r="V38" i="1" a="1"/>
  <c r="V38" i="1" s="1"/>
  <c r="V39" i="1" a="1"/>
  <c r="V39" i="1" s="1"/>
  <c r="V40" i="1" a="1"/>
  <c r="V40" i="1" s="1"/>
  <c r="V41" i="1" a="1"/>
  <c r="V41" i="1" s="1"/>
  <c r="V42" i="1" a="1"/>
  <c r="V42" i="1" s="1"/>
  <c r="V43" i="1" a="1"/>
  <c r="V43" i="1" s="1"/>
  <c r="V44" i="1" a="1"/>
  <c r="V44" i="1" s="1"/>
  <c r="AA37" i="1" a="1"/>
  <c r="AA37" i="1" s="1"/>
  <c r="AL37" i="1" s="1" a="1"/>
  <c r="AL37" i="1" s="1"/>
  <c r="AA38" i="1" a="1"/>
  <c r="AA38" i="1" s="1"/>
  <c r="AL38" i="1" s="1" a="1"/>
  <c r="AL38" i="1" s="1"/>
  <c r="AA39" i="1" a="1"/>
  <c r="AA39" i="1" s="1"/>
  <c r="AL39" i="1" s="1" a="1"/>
  <c r="AL39" i="1" s="1"/>
  <c r="AA40" i="1" a="1"/>
  <c r="AA40" i="1" s="1"/>
  <c r="AL40" i="1" s="1" a="1"/>
  <c r="AL40" i="1" s="1"/>
  <c r="AA41" i="1" a="1"/>
  <c r="AA41" i="1" s="1"/>
  <c r="AL41" i="1" s="1" a="1"/>
  <c r="AL41" i="1" s="1"/>
  <c r="AA42" i="1" a="1"/>
  <c r="AA42" i="1" s="1"/>
  <c r="AL42" i="1" s="1" a="1"/>
  <c r="AL42" i="1" s="1"/>
  <c r="AA43" i="1" a="1"/>
  <c r="AA43" i="1" s="1"/>
  <c r="AL43" i="1" s="1" a="1"/>
  <c r="AL43" i="1" s="1"/>
  <c r="AA44" i="1" a="1"/>
  <c r="AA44" i="1" s="1"/>
  <c r="AL44" i="1" s="1" a="1"/>
  <c r="AL44" i="1" s="1"/>
  <c r="AD37" i="1" a="1"/>
  <c r="AD37" i="1" s="1"/>
  <c r="AD38" i="1" a="1"/>
  <c r="AD38" i="1" s="1"/>
  <c r="AD39" i="1" a="1"/>
  <c r="AD39" i="1" s="1"/>
  <c r="AD40" i="1" a="1"/>
  <c r="AD40" i="1" s="1"/>
  <c r="AD41" i="1" a="1"/>
  <c r="AD41" i="1" s="1"/>
  <c r="AD42" i="1" a="1"/>
  <c r="AD42" i="1" s="1"/>
  <c r="AD43" i="1" a="1"/>
  <c r="AD43" i="1" s="1"/>
  <c r="AD44" i="1" a="1"/>
  <c r="AD44" i="1" s="1"/>
  <c r="V33" i="1" a="1"/>
  <c r="V33" i="1" s="1"/>
  <c r="V34" i="1" a="1"/>
  <c r="V34" i="1" s="1"/>
  <c r="V35" i="1" a="1"/>
  <c r="V35" i="1" s="1"/>
  <c r="V36" i="1" a="1"/>
  <c r="V36" i="1" s="1"/>
  <c r="AA32" i="1" a="1"/>
  <c r="AA32" i="1" s="1"/>
  <c r="X32" i="1" s="1" a="1"/>
  <c r="X32" i="1" s="1"/>
  <c r="AA33" i="1" a="1"/>
  <c r="AA33" i="1" s="1"/>
  <c r="AL33" i="1" s="1" a="1"/>
  <c r="AL33" i="1" s="1"/>
  <c r="AA34" i="1" a="1"/>
  <c r="AA34" i="1" s="1"/>
  <c r="AL34" i="1" s="1" a="1"/>
  <c r="AL34" i="1" s="1"/>
  <c r="AA35" i="1" a="1"/>
  <c r="AA35" i="1" s="1"/>
  <c r="AL35" i="1" s="1" a="1"/>
  <c r="AL35" i="1" s="1"/>
  <c r="AA36" i="1" a="1"/>
  <c r="AA36" i="1" s="1"/>
  <c r="X36" i="1" s="1" a="1"/>
  <c r="X36" i="1" s="1"/>
  <c r="AD32" i="1" a="1"/>
  <c r="AD32" i="1" s="1"/>
  <c r="AD33" i="1" a="1"/>
  <c r="AD33" i="1" s="1"/>
  <c r="AD34" i="1" a="1"/>
  <c r="AD34" i="1" s="1"/>
  <c r="AD35" i="1" a="1"/>
  <c r="AD35" i="1" s="1"/>
  <c r="AD36" i="1" a="1"/>
  <c r="AD36" i="1" s="1"/>
  <c r="AO17" i="1"/>
  <c r="AO16" i="1"/>
  <c r="AO15" i="1"/>
  <c r="AO14" i="1"/>
  <c r="AO12" i="1"/>
  <c r="E34" i="7"/>
  <c r="AA10" i="1" a="1"/>
  <c r="AA10" i="1" s="1"/>
  <c r="W10" i="1" s="1" a="1"/>
  <c r="W10" i="1" s="1"/>
  <c r="AD10" i="1" a="1"/>
  <c r="AD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V19" i="1" a="1"/>
  <c r="V19" i="1" s="1"/>
  <c r="V21" i="1" a="1"/>
  <c r="V21" i="1" s="1"/>
  <c r="AD8" i="1" a="1"/>
  <c r="AD8" i="1" s="1"/>
  <c r="AD9" i="1" a="1"/>
  <c r="AD9" i="1" s="1"/>
  <c r="AD11" i="1" a="1"/>
  <c r="AD11" i="1" s="1"/>
  <c r="AD12" i="1" a="1"/>
  <c r="AD12" i="1" s="1"/>
  <c r="AD13" i="1" a="1"/>
  <c r="AD13" i="1" s="1"/>
  <c r="AD14" i="1" a="1"/>
  <c r="AD14" i="1" s="1"/>
  <c r="AD15" i="1" a="1"/>
  <c r="AD15" i="1" s="1"/>
  <c r="AD16" i="1" a="1"/>
  <c r="AD16" i="1" s="1"/>
  <c r="AD17" i="1" a="1"/>
  <c r="AD17" i="1" s="1"/>
  <c r="AD18" i="1" a="1"/>
  <c r="AD18" i="1" s="1"/>
  <c r="AD19" i="1" a="1"/>
  <c r="AD19" i="1" s="1"/>
  <c r="AD21" i="1" a="1"/>
  <c r="AD21" i="1" s="1"/>
  <c r="AD22" i="1" a="1"/>
  <c r="AD22" i="1" s="1"/>
  <c r="AD23" i="1" a="1"/>
  <c r="AD23" i="1" s="1"/>
  <c r="AD24" i="1" a="1"/>
  <c r="AD24" i="1" s="1"/>
  <c r="AD25" i="1" a="1"/>
  <c r="AD25" i="1" s="1"/>
  <c r="AD26" i="1" a="1"/>
  <c r="AD26" i="1" s="1"/>
  <c r="AD27" i="1" a="1"/>
  <c r="AD27" i="1" s="1"/>
  <c r="AD28" i="1" a="1"/>
  <c r="AD28" i="1" s="1"/>
  <c r="AD29" i="1" a="1"/>
  <c r="AD29" i="1" s="1"/>
  <c r="AD30" i="1" a="1"/>
  <c r="AD30" i="1" s="1"/>
  <c r="AD31" i="1" a="1"/>
  <c r="AD31" i="1" s="1"/>
  <c r="AA19" i="1" a="1"/>
  <c r="AA19" i="1" s="1"/>
  <c r="AL19" i="1" s="1" a="1"/>
  <c r="AL19" i="1" s="1"/>
  <c r="AA21" i="1" a="1"/>
  <c r="AA21" i="1" s="1"/>
  <c r="AM21" i="1" s="1" a="1"/>
  <c r="AM21" i="1" s="1"/>
  <c r="AA22" i="1" a="1"/>
  <c r="AA22" i="1" s="1"/>
  <c r="AM22" i="1" s="1" a="1"/>
  <c r="AM22" i="1" s="1"/>
  <c r="AA23" i="1" a="1"/>
  <c r="AA23" i="1" s="1"/>
  <c r="Y23" i="1" s="1" a="1"/>
  <c r="Y23" i="1" s="1"/>
  <c r="AA24" i="1" a="1"/>
  <c r="AA24" i="1" s="1"/>
  <c r="AC24" i="1" s="1" a="1"/>
  <c r="AC24" i="1" s="1"/>
  <c r="AA25" i="1" a="1"/>
  <c r="AA25" i="1" s="1"/>
  <c r="AC25" i="1" s="1" a="1"/>
  <c r="AC25" i="1" s="1"/>
  <c r="AA26" i="1" a="1"/>
  <c r="AA26" i="1" s="1"/>
  <c r="AC26" i="1" s="1" a="1"/>
  <c r="AC26" i="1" s="1"/>
  <c r="AA27" i="1" a="1"/>
  <c r="AA27" i="1" s="1"/>
  <c r="AL27" i="1" s="1" a="1"/>
  <c r="AL27" i="1" s="1"/>
  <c r="AA28" i="1" a="1"/>
  <c r="AA28" i="1" s="1"/>
  <c r="W28" i="1" s="1" a="1"/>
  <c r="W28" i="1" s="1"/>
  <c r="AA29" i="1" a="1"/>
  <c r="AA29" i="1" s="1"/>
  <c r="AL29" i="1" s="1" a="1"/>
  <c r="AL29" i="1" s="1"/>
  <c r="AA30" i="1" a="1"/>
  <c r="AA30" i="1" s="1"/>
  <c r="AL30" i="1" s="1" a="1"/>
  <c r="AL30" i="1" s="1"/>
  <c r="AA31" i="1" a="1"/>
  <c r="AA31" i="1" s="1"/>
  <c r="Y31" i="1" s="1" a="1"/>
  <c r="Y31" i="1" s="1"/>
  <c r="L2" i="44" a="1"/>
  <c r="L2" i="44" s="1"/>
  <c r="AA17" i="1" a="1"/>
  <c r="AA17" i="1" s="1"/>
  <c r="AM17" i="1" s="1" a="1"/>
  <c r="AM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AA18" i="1" a="1"/>
  <c r="AA18" i="1" s="1"/>
  <c r="AM18" i="1" s="1" a="1"/>
  <c r="AM18" i="1" s="1"/>
  <c r="Y18" i="1" a="1"/>
  <c r="Y18" i="1" s="1"/>
  <c r="AA8" i="1" a="1"/>
  <c r="AA8" i="1" s="1"/>
  <c r="AM8" i="1" s="1" a="1"/>
  <c r="AM8" i="1" s="1"/>
  <c r="AA9" i="1" a="1"/>
  <c r="AA9" i="1" s="1"/>
  <c r="AB9" i="1" s="1" a="1"/>
  <c r="AB9" i="1" s="1"/>
  <c r="AA11" i="1" a="1"/>
  <c r="AA11" i="1" s="1"/>
  <c r="AA12" i="1" a="1"/>
  <c r="AA12" i="1" s="1"/>
  <c r="AC12" i="1" s="1" a="1"/>
  <c r="AC12" i="1" s="1"/>
  <c r="AA13" i="1" a="1"/>
  <c r="AA13" i="1" s="1"/>
  <c r="AC13" i="1" s="1" a="1"/>
  <c r="AC13" i="1" s="1"/>
  <c r="AA14" i="1" a="1"/>
  <c r="AA14" i="1" s="1"/>
  <c r="AC14" i="1" s="1" a="1"/>
  <c r="AC14" i="1" s="1"/>
  <c r="AA15" i="1" a="1"/>
  <c r="AA15" i="1" s="1"/>
  <c r="AC15" i="1" s="1" a="1"/>
  <c r="AC15" i="1" s="1"/>
  <c r="AA16" i="1" a="1"/>
  <c r="AA16" i="1" s="1"/>
  <c r="AL16" i="1" s="1" a="1"/>
  <c r="AL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M53" i="1" l="1" a="1"/>
  <c r="AM53" i="1" s="1"/>
  <c r="M2" i="50" a="1"/>
  <c r="M2" i="50" s="1"/>
  <c r="M4" i="50" a="1"/>
  <c r="M4" i="50" s="1"/>
  <c r="M3" i="50" a="1"/>
  <c r="M3" i="50" s="1"/>
  <c r="AE58" i="1" a="1"/>
  <c r="AE58" i="1" s="1"/>
  <c r="AM58" i="1" a="1"/>
  <c r="AM58" i="1" s="1"/>
  <c r="AL58" i="1" a="1"/>
  <c r="AL58" i="1" s="1"/>
  <c r="AF58" i="1" a="1"/>
  <c r="AF58" i="1" s="1"/>
  <c r="AM57" i="1" a="1"/>
  <c r="AM57" i="1" s="1"/>
  <c r="AC60" i="1" a="1"/>
  <c r="AC60" i="1" s="1"/>
  <c r="V60" i="1" s="1" a="1"/>
  <c r="V60" i="1" s="1"/>
  <c r="AF57" i="1" a="1"/>
  <c r="AF57" i="1" s="1"/>
  <c r="AF60" i="1" a="1"/>
  <c r="AF60" i="1" s="1"/>
  <c r="AL60" i="1" a="1"/>
  <c r="AL60" i="1" s="1"/>
  <c r="X60" i="1" a="1"/>
  <c r="X60" i="1" s="1"/>
  <c r="Z60" i="1" s="1"/>
  <c r="AP60" i="1" s="1" a="1"/>
  <c r="AP60" i="1" s="1"/>
  <c r="AE60" i="1" a="1"/>
  <c r="AE60" i="1" s="1"/>
  <c r="AK60" i="1" a="1"/>
  <c r="AK60" i="1" s="1"/>
  <c r="AM60" i="1" a="1"/>
  <c r="AM60" i="1" s="1"/>
  <c r="W60" i="1" a="1"/>
  <c r="W60" i="1" s="1"/>
  <c r="Y60" i="1" a="1"/>
  <c r="Y60" i="1" s="1"/>
  <c r="X59" i="1" a="1"/>
  <c r="X59" i="1" s="1"/>
  <c r="AE59" i="1" a="1"/>
  <c r="AE59" i="1" s="1"/>
  <c r="AK59" i="1" a="1"/>
  <c r="AK59" i="1" s="1"/>
  <c r="AM59" i="1" a="1"/>
  <c r="AM59" i="1" s="1"/>
  <c r="W59" i="1" a="1"/>
  <c r="W59" i="1" s="1"/>
  <c r="Y59" i="1" a="1"/>
  <c r="Y59" i="1" s="1"/>
  <c r="AF59" i="1" a="1"/>
  <c r="AF59" i="1" s="1"/>
  <c r="AL59" i="1" a="1"/>
  <c r="AL59" i="1" s="1"/>
  <c r="Y58" i="1" a="1"/>
  <c r="Y58" i="1" s="1"/>
  <c r="AM56" i="1" a="1"/>
  <c r="AM56" i="1" s="1"/>
  <c r="AK58" i="1" a="1"/>
  <c r="AK58" i="1" s="1"/>
  <c r="X58" i="1" a="1"/>
  <c r="X58" i="1" s="1"/>
  <c r="AL57" i="1" a="1"/>
  <c r="AL57" i="1" s="1"/>
  <c r="AE57" i="1" a="1"/>
  <c r="AE57" i="1" s="1"/>
  <c r="Y57" i="1" a="1"/>
  <c r="Y57" i="1" s="1"/>
  <c r="AF56" i="1" a="1"/>
  <c r="AF56" i="1" s="1"/>
  <c r="AM55" i="1" a="1"/>
  <c r="AM55" i="1" s="1"/>
  <c r="AK57" i="1" a="1"/>
  <c r="AK57" i="1" s="1"/>
  <c r="X57" i="1" a="1"/>
  <c r="X57" i="1" s="1"/>
  <c r="Z57" i="1" s="1"/>
  <c r="AP57" i="1" s="1" a="1"/>
  <c r="AP57" i="1" s="1"/>
  <c r="AL56" i="1" a="1"/>
  <c r="AL56" i="1" s="1"/>
  <c r="AE56" i="1" a="1"/>
  <c r="AE56" i="1" s="1"/>
  <c r="Y56" i="1" a="1"/>
  <c r="Y56" i="1" s="1"/>
  <c r="AF55" i="1" a="1"/>
  <c r="AF55" i="1" s="1"/>
  <c r="AK56" i="1" a="1"/>
  <c r="AK56" i="1" s="1"/>
  <c r="X56" i="1" a="1"/>
  <c r="X56" i="1" s="1"/>
  <c r="AL55" i="1" a="1"/>
  <c r="AL55" i="1" s="1"/>
  <c r="AE55" i="1" a="1"/>
  <c r="AE55" i="1" s="1"/>
  <c r="Y55" i="1" a="1"/>
  <c r="Y55" i="1" s="1"/>
  <c r="AK55" i="1" a="1"/>
  <c r="AK55" i="1" s="1"/>
  <c r="X55" i="1" a="1"/>
  <c r="X55" i="1" s="1"/>
  <c r="C2" i="1" a="1"/>
  <c r="C2" i="1" s="1"/>
  <c r="AC27" i="1" a="1"/>
  <c r="AC27" i="1" s="1"/>
  <c r="AC32" i="1" a="1"/>
  <c r="AC32" i="1" s="1"/>
  <c r="V32" i="1" s="1" a="1"/>
  <c r="V32" i="1" s="1"/>
  <c r="AC31" i="1" a="1"/>
  <c r="AC31" i="1" s="1"/>
  <c r="V31" i="1" s="1" a="1"/>
  <c r="V31" i="1" s="1"/>
  <c r="AC18" i="1" a="1"/>
  <c r="AC18" i="1" s="1"/>
  <c r="AC30" i="1" a="1"/>
  <c r="AC30" i="1" s="1"/>
  <c r="AC17" i="1" a="1"/>
  <c r="AC17" i="1" s="1"/>
  <c r="V17" i="1" s="1" a="1"/>
  <c r="V17" i="1" s="1"/>
  <c r="AC11" i="1" a="1"/>
  <c r="AC11" i="1" s="1"/>
  <c r="V11" i="1" s="1" a="1"/>
  <c r="V11" i="1" s="1"/>
  <c r="AC29" i="1" a="1"/>
  <c r="AC29" i="1" s="1"/>
  <c r="AC23" i="1" a="1"/>
  <c r="AC23" i="1" s="1"/>
  <c r="AC16" i="1" a="1"/>
  <c r="AC16" i="1" s="1"/>
  <c r="V16" i="1" s="1" a="1"/>
  <c r="V16" i="1" s="1"/>
  <c r="AC10" i="1" a="1"/>
  <c r="AC10" i="1" s="1"/>
  <c r="AC28" i="1" a="1"/>
  <c r="AC28" i="1" s="1"/>
  <c r="V28" i="1" s="1" a="1"/>
  <c r="V28" i="1" s="1"/>
  <c r="AC22" i="1" a="1"/>
  <c r="AC22" i="1" s="1"/>
  <c r="AC9" i="1" a="1"/>
  <c r="AC9" i="1" s="1"/>
  <c r="V9" i="1" s="1" a="1"/>
  <c r="V9" i="1" s="1"/>
  <c r="AC8" i="1" a="1"/>
  <c r="AC8" i="1" s="1"/>
  <c r="V15" i="1" a="1"/>
  <c r="V15" i="1" s="1"/>
  <c r="V26" i="1" a="1"/>
  <c r="V26" i="1" s="1"/>
  <c r="V14" i="1" a="1"/>
  <c r="V14" i="1" s="1"/>
  <c r="V25" i="1" a="1"/>
  <c r="V25" i="1" s="1"/>
  <c r="V13" i="1" a="1"/>
  <c r="V13" i="1" s="1"/>
  <c r="V24" i="1" a="1"/>
  <c r="V24" i="1" s="1"/>
  <c r="V12" i="1" a="1"/>
  <c r="V12" i="1" s="1"/>
  <c r="AM26" i="1" a="1"/>
  <c r="AM26" i="1" s="1"/>
  <c r="AM9" i="1" a="1"/>
  <c r="AM9" i="1" s="1"/>
  <c r="AB32" i="1" a="1"/>
  <c r="AB32" i="1" s="1"/>
  <c r="AM32" i="1" a="1"/>
  <c r="AM32" i="1" s="1"/>
  <c r="AM20" i="1" a="1"/>
  <c r="AM20" i="1" s="1"/>
  <c r="AM40" i="1" a="1"/>
  <c r="AM40" i="1" s="1"/>
  <c r="AM48" i="1" a="1"/>
  <c r="AM48" i="1" s="1"/>
  <c r="AM50" i="1" a="1"/>
  <c r="AM50" i="1" s="1"/>
  <c r="AM42" i="1" a="1"/>
  <c r="AM42" i="1" s="1"/>
  <c r="AM34" i="1" a="1"/>
  <c r="AM34" i="1" s="1"/>
  <c r="AM12" i="1" a="1"/>
  <c r="AM12" i="1" s="1"/>
  <c r="AM49" i="1" a="1"/>
  <c r="AM49" i="1" s="1"/>
  <c r="AM41" i="1" a="1"/>
  <c r="AM41" i="1" s="1"/>
  <c r="AM33" i="1" a="1"/>
  <c r="AM33" i="1" s="1"/>
  <c r="AM27" i="1" a="1"/>
  <c r="AM27" i="1" s="1"/>
  <c r="AM47" i="1" a="1"/>
  <c r="AM47" i="1" s="1"/>
  <c r="AM39" i="1" a="1"/>
  <c r="AM39" i="1" s="1"/>
  <c r="AM31" i="1" a="1"/>
  <c r="AM31" i="1" s="1"/>
  <c r="AM19" i="1" a="1"/>
  <c r="AM19" i="1" s="1"/>
  <c r="AM54" i="1" a="1"/>
  <c r="AM54" i="1" s="1"/>
  <c r="AM46" i="1" a="1"/>
  <c r="AM46" i="1" s="1"/>
  <c r="AM38" i="1" a="1"/>
  <c r="AM38" i="1" s="1"/>
  <c r="AM30" i="1" a="1"/>
  <c r="AM30" i="1" s="1"/>
  <c r="AM45" i="1" a="1"/>
  <c r="AM45" i="1" s="1"/>
  <c r="AM37" i="1" a="1"/>
  <c r="AM37" i="1" s="1"/>
  <c r="AM29" i="1" a="1"/>
  <c r="AM29" i="1" s="1"/>
  <c r="AM11" i="1" a="1"/>
  <c r="AM11" i="1" s="1"/>
  <c r="AM52" i="1" a="1"/>
  <c r="AM52" i="1" s="1"/>
  <c r="AM44" i="1" a="1"/>
  <c r="AM44" i="1" s="1"/>
  <c r="AM36" i="1" a="1"/>
  <c r="AM36" i="1" s="1"/>
  <c r="AM28" i="1" a="1"/>
  <c r="AM28" i="1" s="1"/>
  <c r="AM16" i="1" a="1"/>
  <c r="AM16" i="1" s="1"/>
  <c r="AM51" i="1" a="1"/>
  <c r="AM51" i="1" s="1"/>
  <c r="AM43" i="1" a="1"/>
  <c r="AM43" i="1" s="1"/>
  <c r="AM35" i="1" a="1"/>
  <c r="AM35" i="1" s="1"/>
  <c r="AM25" i="1" a="1"/>
  <c r="AM25" i="1" s="1"/>
  <c r="AM15" i="1" a="1"/>
  <c r="AM15" i="1" s="1"/>
  <c r="AM24" i="1" a="1"/>
  <c r="AM24" i="1" s="1"/>
  <c r="AM23" i="1" a="1"/>
  <c r="AM23" i="1" s="1"/>
  <c r="AM14" i="1" a="1"/>
  <c r="AM14" i="1" s="1"/>
  <c r="AM13" i="1" a="1"/>
  <c r="AM13" i="1" s="1"/>
  <c r="AM10" i="1" a="1"/>
  <c r="AM10" i="1" s="1"/>
  <c r="AB13" i="1" a="1"/>
  <c r="AB13" i="1" s="1"/>
  <c r="AB30" i="1" a="1"/>
  <c r="AB30" i="1" s="1"/>
  <c r="AB24" i="1" a="1"/>
  <c r="AB24" i="1" s="1"/>
  <c r="X8" i="1" a="1"/>
  <c r="X8" i="1" s="1"/>
  <c r="AB29" i="1" a="1"/>
  <c r="AB29" i="1" s="1"/>
  <c r="AB18" i="1" a="1"/>
  <c r="AB18" i="1" s="1"/>
  <c r="AB28" i="1" a="1"/>
  <c r="AB28" i="1" s="1"/>
  <c r="AB23" i="1" a="1"/>
  <c r="AB23" i="1" s="1"/>
  <c r="AB17" i="1" a="1"/>
  <c r="AB17" i="1" s="1"/>
  <c r="AB12" i="1" a="1"/>
  <c r="AB12" i="1" s="1"/>
  <c r="AB22" i="1" a="1"/>
  <c r="AB22" i="1" s="1"/>
  <c r="AB27" i="1" a="1"/>
  <c r="AB27" i="1" s="1"/>
  <c r="AB16" i="1" a="1"/>
  <c r="AB16" i="1" s="1"/>
  <c r="AB11" i="1" a="1"/>
  <c r="AB11" i="1" s="1"/>
  <c r="AB26" i="1" a="1"/>
  <c r="AB26" i="1" s="1"/>
  <c r="AB10" i="1" a="1"/>
  <c r="AB10" i="1" s="1"/>
  <c r="AB25" i="1" a="1"/>
  <c r="AB25" i="1" s="1"/>
  <c r="AB15" i="1" a="1"/>
  <c r="AB15" i="1" s="1"/>
  <c r="AB31" i="1" a="1"/>
  <c r="AB31" i="1" s="1"/>
  <c r="AB14" i="1" a="1"/>
  <c r="AB14" i="1" s="1"/>
  <c r="AB8" i="1" a="1"/>
  <c r="AB8" i="1" s="1"/>
  <c r="X37" i="1" a="1"/>
  <c r="X37" i="1" s="1"/>
  <c r="X31" i="1" a="1"/>
  <c r="X31" i="1" s="1"/>
  <c r="Z31" i="1" s="1"/>
  <c r="AP31" i="1" s="1" a="1"/>
  <c r="AP31" i="1" s="1"/>
  <c r="X29" i="1" a="1"/>
  <c r="X29" i="1" s="1"/>
  <c r="X23" i="1" a="1"/>
  <c r="X23" i="1" s="1"/>
  <c r="Z23" i="1" s="1"/>
  <c r="AP23" i="1" s="1" a="1"/>
  <c r="AP23" i="1" s="1"/>
  <c r="X21" i="1" a="1"/>
  <c r="X21" i="1" s="1"/>
  <c r="X53" i="1" a="1"/>
  <c r="X53" i="1" s="1"/>
  <c r="X12" i="1" a="1"/>
  <c r="X12" i="1" s="1"/>
  <c r="X39" i="1" a="1"/>
  <c r="X39" i="1" s="1"/>
  <c r="X10" i="1" a="1"/>
  <c r="X10" i="1" s="1"/>
  <c r="X54" i="1" a="1"/>
  <c r="X54" i="1" s="1"/>
  <c r="X46" i="1" a="1"/>
  <c r="X46" i="1" s="1"/>
  <c r="X38" i="1" a="1"/>
  <c r="X38" i="1" s="1"/>
  <c r="X30" i="1" a="1"/>
  <c r="X30" i="1" s="1"/>
  <c r="X22" i="1" a="1"/>
  <c r="X22" i="1" s="1"/>
  <c r="X11" i="1" a="1"/>
  <c r="X11" i="1" s="1"/>
  <c r="X52" i="1" a="1"/>
  <c r="X52" i="1" s="1"/>
  <c r="X44" i="1" a="1"/>
  <c r="X44" i="1" s="1"/>
  <c r="X28" i="1" a="1"/>
  <c r="X28" i="1" s="1"/>
  <c r="X20" i="1" a="1"/>
  <c r="X20" i="1" s="1"/>
  <c r="X9" i="1" a="1"/>
  <c r="X9" i="1" s="1"/>
  <c r="X45" i="1" a="1"/>
  <c r="X45" i="1" s="1"/>
  <c r="X51" i="1" a="1"/>
  <c r="X51" i="1" s="1"/>
  <c r="X43" i="1" a="1"/>
  <c r="X43" i="1" s="1"/>
  <c r="X35" i="1" a="1"/>
  <c r="X35" i="1" s="1"/>
  <c r="X27" i="1" a="1"/>
  <c r="X27" i="1" s="1"/>
  <c r="X18" i="1" a="1"/>
  <c r="X18" i="1" s="1"/>
  <c r="Z18" i="1" s="1"/>
  <c r="AP18" i="1" s="1" a="1"/>
  <c r="AP18" i="1" s="1"/>
  <c r="X50" i="1" a="1"/>
  <c r="X50" i="1" s="1"/>
  <c r="X42" i="1" a="1"/>
  <c r="X42" i="1" s="1"/>
  <c r="X34" i="1" a="1"/>
  <c r="X34" i="1" s="1"/>
  <c r="X26" i="1" a="1"/>
  <c r="X26" i="1" s="1"/>
  <c r="X13" i="1" a="1"/>
  <c r="X13" i="1" s="1"/>
  <c r="X49" i="1" a="1"/>
  <c r="X49" i="1" s="1"/>
  <c r="X41" i="1" a="1"/>
  <c r="X41" i="1" s="1"/>
  <c r="X33" i="1" a="1"/>
  <c r="X33" i="1" s="1"/>
  <c r="X25" i="1" a="1"/>
  <c r="X25" i="1" s="1"/>
  <c r="X16" i="1" a="1"/>
  <c r="X16" i="1" s="1"/>
  <c r="X14" i="1" a="1"/>
  <c r="X14" i="1" s="1"/>
  <c r="X48" i="1" a="1"/>
  <c r="X48" i="1" s="1"/>
  <c r="X40" i="1" a="1"/>
  <c r="X40" i="1" s="1"/>
  <c r="X24" i="1" a="1"/>
  <c r="X24" i="1" s="1"/>
  <c r="X15" i="1" a="1"/>
  <c r="X15" i="1" s="1"/>
  <c r="X19" i="1" a="1"/>
  <c r="X19" i="1" s="1"/>
  <c r="AL36" i="1" a="1"/>
  <c r="AL36" i="1" s="1"/>
  <c r="AL18" i="1" a="1"/>
  <c r="AL18" i="1" s="1"/>
  <c r="AL23" i="1" a="1"/>
  <c r="AL23" i="1" s="1"/>
  <c r="AL17" i="1" a="1"/>
  <c r="AL17" i="1" s="1"/>
  <c r="AL12" i="1" a="1"/>
  <c r="AL12" i="1" s="1"/>
  <c r="AL54" i="1" a="1"/>
  <c r="AL54" i="1" s="1"/>
  <c r="AL28" i="1" a="1"/>
  <c r="AL28" i="1" s="1"/>
  <c r="AL22" i="1" a="1"/>
  <c r="AL22" i="1" s="1"/>
  <c r="AL53" i="1" a="1"/>
  <c r="AL53" i="1" s="1"/>
  <c r="AL47" i="1" a="1"/>
  <c r="AL47" i="1" s="1"/>
  <c r="AL21" i="1" a="1"/>
  <c r="AL21" i="1" s="1"/>
  <c r="AL11" i="1" a="1"/>
  <c r="AL11" i="1" s="1"/>
  <c r="AL10" i="1" a="1"/>
  <c r="AL10" i="1" s="1"/>
  <c r="AL32" i="1" a="1"/>
  <c r="AL32" i="1" s="1"/>
  <c r="AL26" i="1" a="1"/>
  <c r="AL26" i="1" s="1"/>
  <c r="AL15" i="1" a="1"/>
  <c r="AL15" i="1" s="1"/>
  <c r="AL9" i="1" a="1"/>
  <c r="AL9" i="1" s="1"/>
  <c r="AL51" i="1" a="1"/>
  <c r="AL51" i="1" s="1"/>
  <c r="AL25" i="1" a="1"/>
  <c r="AL25" i="1" s="1"/>
  <c r="AL14" i="1" a="1"/>
  <c r="AL14" i="1" s="1"/>
  <c r="AL31" i="1" a="1"/>
  <c r="AL31" i="1" s="1"/>
  <c r="AL24" i="1" a="1"/>
  <c r="AL24" i="1" s="1"/>
  <c r="AL13" i="1" a="1"/>
  <c r="AL13" i="1" s="1"/>
  <c r="AL8" i="1" a="1"/>
  <c r="AL8" i="1" s="1"/>
  <c r="AE54" i="1" a="1"/>
  <c r="AE54" i="1" s="1"/>
  <c r="AF54" i="1" a="1"/>
  <c r="AF54" i="1" s="1"/>
  <c r="AK54" i="1" a="1"/>
  <c r="AK54" i="1" s="1"/>
  <c r="W54" i="1" a="1"/>
  <c r="W54" i="1" s="1"/>
  <c r="Y54" i="1" a="1"/>
  <c r="Y54" i="1" s="1"/>
  <c r="W52" i="1" a="1"/>
  <c r="W52" i="1" s="1"/>
  <c r="Y52" i="1" a="1"/>
  <c r="Y52" i="1" s="1"/>
  <c r="AE52" i="1" a="1"/>
  <c r="AE52" i="1" s="1"/>
  <c r="AF52" i="1" a="1"/>
  <c r="AF52" i="1" s="1"/>
  <c r="AK52" i="1" a="1"/>
  <c r="AK52" i="1" s="1"/>
  <c r="AK51" i="1" a="1"/>
  <c r="AK51" i="1" s="1"/>
  <c r="AF51" i="1" a="1"/>
  <c r="AF51" i="1" s="1"/>
  <c r="AE51" i="1" a="1"/>
  <c r="AE51" i="1" s="1"/>
  <c r="Y53" i="1" a="1"/>
  <c r="Y53" i="1" s="1"/>
  <c r="W53" i="1" a="1"/>
  <c r="W53" i="1" s="1"/>
  <c r="AK53" i="1" a="1"/>
  <c r="AK53" i="1" s="1"/>
  <c r="AF53" i="1" a="1"/>
  <c r="AF53" i="1" s="1"/>
  <c r="AE53" i="1" a="1"/>
  <c r="AE53" i="1" s="1"/>
  <c r="Y51" i="1" a="1"/>
  <c r="Y51" i="1" s="1"/>
  <c r="AE50" i="1" a="1"/>
  <c r="AE50" i="1" s="1"/>
  <c r="W50" i="1" a="1"/>
  <c r="W50" i="1" s="1"/>
  <c r="AF50" i="1" a="1"/>
  <c r="AF50" i="1" s="1"/>
  <c r="AK50" i="1" a="1"/>
  <c r="AK50" i="1" s="1"/>
  <c r="Y50" i="1" a="1"/>
  <c r="Y50" i="1" s="1"/>
  <c r="AE45" i="1" a="1"/>
  <c r="AE45" i="1" s="1"/>
  <c r="AF45" i="1" a="1"/>
  <c r="AF45" i="1" s="1"/>
  <c r="AK45" i="1" a="1"/>
  <c r="AK45" i="1" s="1"/>
  <c r="W45" i="1" a="1"/>
  <c r="W45" i="1" s="1"/>
  <c r="AE20" i="1" a="1"/>
  <c r="AE20" i="1" s="1"/>
  <c r="W20" i="1" a="1"/>
  <c r="W20" i="1" s="1"/>
  <c r="AK20" i="1" a="1"/>
  <c r="AK20" i="1" s="1"/>
  <c r="AF20" i="1" a="1"/>
  <c r="AF20" i="1" s="1"/>
  <c r="Y20" i="1" a="1"/>
  <c r="Y20" i="1" s="1"/>
  <c r="AK49" i="1" a="1"/>
  <c r="AK49" i="1" s="1"/>
  <c r="W49" i="1" a="1"/>
  <c r="W49" i="1" s="1"/>
  <c r="AE49" i="1" a="1"/>
  <c r="AE49" i="1" s="1"/>
  <c r="Y49" i="1" a="1"/>
  <c r="Y49" i="1" s="1"/>
  <c r="AF49" i="1" a="1"/>
  <c r="AF49" i="1" s="1"/>
  <c r="W48" i="1" a="1"/>
  <c r="W48" i="1" s="1"/>
  <c r="AE48" i="1" a="1"/>
  <c r="AE48" i="1" s="1"/>
  <c r="Y48" i="1" a="1"/>
  <c r="Y48" i="1" s="1"/>
  <c r="AF48" i="1" a="1"/>
  <c r="AF48" i="1" s="1"/>
  <c r="AK48" i="1" a="1"/>
  <c r="AK48" i="1" s="1"/>
  <c r="Y46" i="1" a="1"/>
  <c r="Y46" i="1" s="1"/>
  <c r="AF46" i="1" a="1"/>
  <c r="AF46" i="1" s="1"/>
  <c r="AK46" i="1" a="1"/>
  <c r="AK46" i="1" s="1"/>
  <c r="W46" i="1" a="1"/>
  <c r="W46" i="1" s="1"/>
  <c r="AE46" i="1" a="1"/>
  <c r="AE46" i="1" s="1"/>
  <c r="Y45" i="1" a="1"/>
  <c r="Y45" i="1" s="1"/>
  <c r="W47" i="1" a="1"/>
  <c r="W47" i="1" s="1"/>
  <c r="AK47" i="1" a="1"/>
  <c r="AK47" i="1" s="1"/>
  <c r="AF47" i="1" a="1"/>
  <c r="AF47" i="1" s="1"/>
  <c r="Y47" i="1" a="1"/>
  <c r="Y47" i="1" s="1"/>
  <c r="Z47" i="1" s="1"/>
  <c r="AP47" i="1" s="1" a="1"/>
  <c r="AP47" i="1" s="1"/>
  <c r="AE47" i="1" a="1"/>
  <c r="AE47" i="1" s="1"/>
  <c r="W44" i="1" a="1"/>
  <c r="W44" i="1" s="1"/>
  <c r="Y44" i="1" a="1"/>
  <c r="Y44" i="1" s="1"/>
  <c r="AE44" i="1" a="1"/>
  <c r="AE44" i="1" s="1"/>
  <c r="AF44" i="1" a="1"/>
  <c r="AF44" i="1" s="1"/>
  <c r="AK44" i="1" a="1"/>
  <c r="AK44" i="1" s="1"/>
  <c r="W43" i="1" a="1"/>
  <c r="W43" i="1" s="1"/>
  <c r="Y43" i="1" a="1"/>
  <c r="Y43" i="1" s="1"/>
  <c r="AE43" i="1" a="1"/>
  <c r="AE43" i="1" s="1"/>
  <c r="AF43" i="1" a="1"/>
  <c r="AF43" i="1" s="1"/>
  <c r="AK43" i="1" a="1"/>
  <c r="AK43" i="1" s="1"/>
  <c r="W42" i="1" a="1"/>
  <c r="W42" i="1" s="1"/>
  <c r="Y42" i="1" a="1"/>
  <c r="Y42" i="1" s="1"/>
  <c r="AE42" i="1" a="1"/>
  <c r="AE42" i="1" s="1"/>
  <c r="AF42" i="1" a="1"/>
  <c r="AF42" i="1" s="1"/>
  <c r="AK42" i="1" a="1"/>
  <c r="AK42" i="1" s="1"/>
  <c r="W41" i="1" a="1"/>
  <c r="W41" i="1" s="1"/>
  <c r="Y41" i="1" a="1"/>
  <c r="Y41" i="1" s="1"/>
  <c r="AE41" i="1" a="1"/>
  <c r="AE41" i="1" s="1"/>
  <c r="AF41" i="1" a="1"/>
  <c r="AF41" i="1" s="1"/>
  <c r="AK41" i="1" a="1"/>
  <c r="AK41" i="1" s="1"/>
  <c r="W40" i="1" a="1"/>
  <c r="W40" i="1" s="1"/>
  <c r="Y40" i="1" a="1"/>
  <c r="Y40" i="1" s="1"/>
  <c r="AE40" i="1" a="1"/>
  <c r="AE40" i="1" s="1"/>
  <c r="AF40" i="1" a="1"/>
  <c r="AF40" i="1" s="1"/>
  <c r="AK40" i="1" a="1"/>
  <c r="AK40" i="1" s="1"/>
  <c r="W39" i="1" a="1"/>
  <c r="W39" i="1" s="1"/>
  <c r="Y39" i="1" a="1"/>
  <c r="Y39" i="1" s="1"/>
  <c r="AE39" i="1" a="1"/>
  <c r="AE39" i="1" s="1"/>
  <c r="AF39" i="1" a="1"/>
  <c r="AF39" i="1" s="1"/>
  <c r="AK39" i="1" a="1"/>
  <c r="AK39" i="1" s="1"/>
  <c r="W38" i="1" a="1"/>
  <c r="W38" i="1" s="1"/>
  <c r="Y38" i="1" a="1"/>
  <c r="Y38" i="1" s="1"/>
  <c r="AE38" i="1" a="1"/>
  <c r="AE38" i="1" s="1"/>
  <c r="AF38" i="1" a="1"/>
  <c r="AF38" i="1" s="1"/>
  <c r="AK38" i="1" a="1"/>
  <c r="AK38" i="1" s="1"/>
  <c r="W37" i="1" a="1"/>
  <c r="W37" i="1" s="1"/>
  <c r="Y37" i="1" a="1"/>
  <c r="Y37" i="1" s="1"/>
  <c r="AE37" i="1" a="1"/>
  <c r="AE37" i="1" s="1"/>
  <c r="AF37" i="1" a="1"/>
  <c r="AF37" i="1" s="1"/>
  <c r="AK37" i="1" a="1"/>
  <c r="AK37" i="1" s="1"/>
  <c r="AF35" i="1" a="1"/>
  <c r="AF35" i="1" s="1"/>
  <c r="W35" i="1" a="1"/>
  <c r="W35" i="1" s="1"/>
  <c r="Y35" i="1" a="1"/>
  <c r="Y35" i="1" s="1"/>
  <c r="AE35" i="1" a="1"/>
  <c r="AE35" i="1" s="1"/>
  <c r="AK35" i="1" a="1"/>
  <c r="AK35" i="1" s="1"/>
  <c r="W34" i="1" a="1"/>
  <c r="W34" i="1" s="1"/>
  <c r="Y34" i="1" a="1"/>
  <c r="Y34" i="1" s="1"/>
  <c r="AE34" i="1" a="1"/>
  <c r="AE34" i="1" s="1"/>
  <c r="AK34" i="1" a="1"/>
  <c r="AK34" i="1" s="1"/>
  <c r="AF34" i="1" a="1"/>
  <c r="AF34" i="1" s="1"/>
  <c r="AE33" i="1" a="1"/>
  <c r="AE33" i="1" s="1"/>
  <c r="AK33" i="1" a="1"/>
  <c r="AK33" i="1" s="1"/>
  <c r="AF33" i="1" a="1"/>
  <c r="AF33" i="1" s="1"/>
  <c r="W33" i="1" a="1"/>
  <c r="W33" i="1" s="1"/>
  <c r="Y33" i="1" a="1"/>
  <c r="Y33" i="1" s="1"/>
  <c r="AK36" i="1" a="1"/>
  <c r="AK36" i="1" s="1"/>
  <c r="AK32" i="1" a="1"/>
  <c r="AK32" i="1" s="1"/>
  <c r="AE36" i="1" a="1"/>
  <c r="AE36" i="1" s="1"/>
  <c r="AE32" i="1" a="1"/>
  <c r="AE32" i="1" s="1"/>
  <c r="Y36" i="1" a="1"/>
  <c r="Y36" i="1" s="1"/>
  <c r="Z36" i="1" s="1"/>
  <c r="AP36" i="1" s="1" a="1"/>
  <c r="AP36" i="1" s="1"/>
  <c r="Y32" i="1" a="1"/>
  <c r="Y32" i="1" s="1"/>
  <c r="Z32" i="1" s="1"/>
  <c r="AP32" i="1" s="1" a="1"/>
  <c r="AP32" i="1" s="1"/>
  <c r="W36" i="1" a="1"/>
  <c r="W36" i="1" s="1"/>
  <c r="W32" i="1" a="1"/>
  <c r="W32" i="1" s="1"/>
  <c r="AF36" i="1" a="1"/>
  <c r="AF36" i="1" s="1"/>
  <c r="AF32" i="1" a="1"/>
  <c r="AF32" i="1" s="1"/>
  <c r="W24" i="1" a="1"/>
  <c r="W24" i="1" s="1"/>
  <c r="W15" i="1" a="1"/>
  <c r="W15" i="1" s="1"/>
  <c r="W31" i="1" a="1"/>
  <c r="W31" i="1" s="1"/>
  <c r="W23" i="1" a="1"/>
  <c r="W23" i="1" s="1"/>
  <c r="W14" i="1" a="1"/>
  <c r="W14" i="1" s="1"/>
  <c r="W30" i="1" a="1"/>
  <c r="W30" i="1" s="1"/>
  <c r="W22" i="1" a="1"/>
  <c r="W22" i="1" s="1"/>
  <c r="W13" i="1" a="1"/>
  <c r="W13" i="1" s="1"/>
  <c r="W29" i="1" a="1"/>
  <c r="W29" i="1" s="1"/>
  <c r="W21" i="1" a="1"/>
  <c r="W21" i="1" s="1"/>
  <c r="W12" i="1" a="1"/>
  <c r="W12" i="1" s="1"/>
  <c r="W19" i="1" a="1"/>
  <c r="W19" i="1" s="1"/>
  <c r="W11" i="1" a="1"/>
  <c r="W11" i="1" s="1"/>
  <c r="W27" i="1" a="1"/>
  <c r="W27" i="1" s="1"/>
  <c r="W18" i="1" a="1"/>
  <c r="W18" i="1" s="1"/>
  <c r="W26" i="1" a="1"/>
  <c r="W26" i="1" s="1"/>
  <c r="W17" i="1" a="1"/>
  <c r="W17" i="1" s="1"/>
  <c r="W9" i="1" a="1"/>
  <c r="W9" i="1" s="1"/>
  <c r="W25" i="1" a="1"/>
  <c r="W25" i="1" s="1"/>
  <c r="W16" i="1" a="1"/>
  <c r="W16" i="1" s="1"/>
  <c r="W8" i="1" a="1"/>
  <c r="W8" i="1" s="1"/>
  <c r="AE10" i="1" a="1"/>
  <c r="AE10" i="1" s="1"/>
  <c r="AF10" i="1" a="1"/>
  <c r="AF10" i="1" s="1"/>
  <c r="V10" i="1" a="1"/>
  <c r="V10" i="1" s="1"/>
  <c r="AK10" i="1" a="1"/>
  <c r="AK10" i="1" s="1"/>
  <c r="Y10" i="1" a="1"/>
  <c r="Y10" i="1" s="1"/>
  <c r="V23" i="1" a="1"/>
  <c r="V23" i="1" s="1"/>
  <c r="V30" i="1" a="1"/>
  <c r="V30" i="1" s="1"/>
  <c r="V22" i="1" a="1"/>
  <c r="V22" i="1" s="1"/>
  <c r="V29" i="1" a="1"/>
  <c r="V29" i="1" s="1"/>
  <c r="V27" i="1" a="1"/>
  <c r="V27" i="1" s="1"/>
  <c r="V18" i="1" a="1"/>
  <c r="V18" i="1" s="1"/>
  <c r="V8" i="1" a="1"/>
  <c r="V8" i="1" s="1"/>
  <c r="Y27" i="1" a="1"/>
  <c r="Y27" i="1" s="1"/>
  <c r="AK27" i="1" a="1"/>
  <c r="AK27" i="1" s="1"/>
  <c r="AE26" i="1" a="1"/>
  <c r="AE26" i="1" s="1"/>
  <c r="AF26" i="1" a="1"/>
  <c r="AF26" i="1" s="1"/>
  <c r="AK26" i="1" a="1"/>
  <c r="AK26" i="1" s="1"/>
  <c r="AK25" i="1" a="1"/>
  <c r="AK25" i="1" s="1"/>
  <c r="AE25" i="1" a="1"/>
  <c r="AE25" i="1" s="1"/>
  <c r="AF25" i="1" a="1"/>
  <c r="AF25" i="1" s="1"/>
  <c r="AK24" i="1" a="1"/>
  <c r="AK24" i="1" s="1"/>
  <c r="AF24" i="1" a="1"/>
  <c r="AF24" i="1" s="1"/>
  <c r="AE24" i="1" a="1"/>
  <c r="AE24" i="1" s="1"/>
  <c r="AK30" i="1" a="1"/>
  <c r="AK30" i="1" s="1"/>
  <c r="AF30" i="1" a="1"/>
  <c r="AF30" i="1" s="1"/>
  <c r="AE30" i="1" a="1"/>
  <c r="AE30" i="1" s="1"/>
  <c r="AK29" i="1" a="1"/>
  <c r="AK29" i="1" s="1"/>
  <c r="AF29" i="1" a="1"/>
  <c r="AF29" i="1" s="1"/>
  <c r="AE29" i="1" a="1"/>
  <c r="AE29" i="1" s="1"/>
  <c r="AK28" i="1" a="1"/>
  <c r="AK28" i="1" s="1"/>
  <c r="AF28" i="1" a="1"/>
  <c r="AF28" i="1" s="1"/>
  <c r="AE28" i="1" a="1"/>
  <c r="AE28" i="1" s="1"/>
  <c r="AK22" i="1" a="1"/>
  <c r="AK22" i="1" s="1"/>
  <c r="AF22" i="1" a="1"/>
  <c r="AF22" i="1" s="1"/>
  <c r="AE22" i="1" a="1"/>
  <c r="AE22" i="1" s="1"/>
  <c r="AK21" i="1" a="1"/>
  <c r="AK21" i="1" s="1"/>
  <c r="AF21" i="1" a="1"/>
  <c r="AF21" i="1" s="1"/>
  <c r="AE21" i="1" a="1"/>
  <c r="AE21" i="1" s="1"/>
  <c r="AK19" i="1" a="1"/>
  <c r="AK19" i="1" s="1"/>
  <c r="AF19" i="1" a="1"/>
  <c r="AF19" i="1" s="1"/>
  <c r="AE19" i="1" a="1"/>
  <c r="AE19" i="1" s="1"/>
  <c r="AE31" i="1" a="1"/>
  <c r="AE31" i="1" s="1"/>
  <c r="AE23" i="1" a="1"/>
  <c r="AE23" i="1" s="1"/>
  <c r="AF31" i="1" a="1"/>
  <c r="AF31" i="1" s="1"/>
  <c r="AF23" i="1" a="1"/>
  <c r="AF23" i="1" s="1"/>
  <c r="AK31" i="1" a="1"/>
  <c r="AK31" i="1" s="1"/>
  <c r="AK23" i="1" a="1"/>
  <c r="AK23" i="1" s="1"/>
  <c r="AE27" i="1" a="1"/>
  <c r="AE27" i="1" s="1"/>
  <c r="AF27" i="1" a="1"/>
  <c r="AF27" i="1" s="1"/>
  <c r="Y30" i="1" a="1"/>
  <c r="Y30" i="1" s="1"/>
  <c r="Y26" i="1" a="1"/>
  <c r="Y26" i="1" s="1"/>
  <c r="Y22" i="1" a="1"/>
  <c r="Y22" i="1" s="1"/>
  <c r="Y29" i="1" a="1"/>
  <c r="Y29" i="1" s="1"/>
  <c r="Y25" i="1" a="1"/>
  <c r="Y25" i="1" s="1"/>
  <c r="Y21" i="1" a="1"/>
  <c r="Y21" i="1" s="1"/>
  <c r="Y28" i="1" a="1"/>
  <c r="Y28" i="1" s="1"/>
  <c r="Y24" i="1" a="1"/>
  <c r="Y24" i="1" s="1"/>
  <c r="Y19" i="1" a="1"/>
  <c r="Y19" i="1" s="1"/>
  <c r="AF14" i="1" a="1"/>
  <c r="AF14" i="1" s="1"/>
  <c r="AE17" i="1" a="1"/>
  <c r="AE17" i="1" s="1"/>
  <c r="AE16" i="1" a="1"/>
  <c r="AE16" i="1" s="1"/>
  <c r="AF8" i="1" a="1"/>
  <c r="AF8" i="1" s="1"/>
  <c r="AE13" i="1" a="1"/>
  <c r="AE13" i="1" s="1"/>
  <c r="AF11" i="1" a="1"/>
  <c r="AF11" i="1" s="1"/>
  <c r="AK14" i="1" a="1"/>
  <c r="AK14" i="1" s="1"/>
  <c r="AK9" i="1" a="1"/>
  <c r="AK9" i="1" s="1"/>
  <c r="AF18" i="1" a="1"/>
  <c r="AF18" i="1" s="1"/>
  <c r="AF15" i="1" a="1"/>
  <c r="AF15" i="1" s="1"/>
  <c r="AE9" i="1" a="1"/>
  <c r="AE9" i="1" s="1"/>
  <c r="AK12" i="1" a="1"/>
  <c r="AK12" i="1" s="1"/>
  <c r="AK8" i="1" a="1"/>
  <c r="AK8" i="1" s="1"/>
  <c r="AK16" i="1" a="1"/>
  <c r="AK16" i="1" s="1"/>
  <c r="AF17" i="1" a="1"/>
  <c r="AF17" i="1" s="1"/>
  <c r="AE12" i="1" a="1"/>
  <c r="AE12" i="1" s="1"/>
  <c r="AK18" i="1" a="1"/>
  <c r="AK18" i="1" s="1"/>
  <c r="AK11" i="1" a="1"/>
  <c r="AK11" i="1" s="1"/>
  <c r="AF9" i="1" a="1"/>
  <c r="AF9" i="1" s="1"/>
  <c r="AE18" i="1" a="1"/>
  <c r="AE18" i="1" s="1"/>
  <c r="AE15" i="1" a="1"/>
  <c r="AE15" i="1" s="1"/>
  <c r="AK13" i="1" a="1"/>
  <c r="AK13" i="1" s="1"/>
  <c r="AF16" i="1" a="1"/>
  <c r="AF16" i="1" s="1"/>
  <c r="AF13" i="1" a="1"/>
  <c r="AF13" i="1" s="1"/>
  <c r="AK15" i="1" a="1"/>
  <c r="AK15" i="1" s="1"/>
  <c r="AE8" i="1" a="1"/>
  <c r="AE8" i="1" s="1"/>
  <c r="AE14" i="1" a="1"/>
  <c r="AE14" i="1" s="1"/>
  <c r="AE11" i="1" a="1"/>
  <c r="AE11" i="1" s="1"/>
  <c r="AK17" i="1" a="1"/>
  <c r="AK17" i="1" s="1"/>
  <c r="AF12" i="1" a="1"/>
  <c r="AF12" i="1" s="1"/>
  <c r="Y8" i="1" a="1"/>
  <c r="Y8" i="1" s="1"/>
  <c r="Y12" i="1" a="1"/>
  <c r="Y12" i="1" s="1"/>
  <c r="Y17" i="1" a="1"/>
  <c r="Y17" i="1" s="1"/>
  <c r="Z17" i="1" s="1"/>
  <c r="AP17" i="1" s="1" a="1"/>
  <c r="AP17" i="1" s="1"/>
  <c r="Y9" i="1" a="1"/>
  <c r="Y9" i="1" s="1"/>
  <c r="Y15" i="1" a="1"/>
  <c r="Y15" i="1" s="1"/>
  <c r="Y11" i="1" a="1"/>
  <c r="Y11" i="1" s="1"/>
  <c r="Y14" i="1" a="1"/>
  <c r="Y14" i="1" s="1"/>
  <c r="Y13" i="1" a="1"/>
  <c r="Y13" i="1" s="1"/>
  <c r="Y16" i="1" a="1"/>
  <c r="Y16" i="1" s="1"/>
  <c r="Z56" i="1" l="1"/>
  <c r="AP56" i="1" s="1" a="1"/>
  <c r="AP56" i="1" s="1"/>
  <c r="Z58" i="1"/>
  <c r="AP58" i="1" s="1" a="1"/>
  <c r="AP58" i="1" s="1"/>
  <c r="Z12" i="1"/>
  <c r="AP12" i="1" s="1" a="1"/>
  <c r="AP12" i="1" s="1"/>
  <c r="Z21" i="1"/>
  <c r="AP21" i="1" s="1" a="1"/>
  <c r="AP21" i="1" s="1"/>
  <c r="Z59" i="1"/>
  <c r="AP59" i="1" s="1" a="1"/>
  <c r="AP59" i="1" s="1"/>
  <c r="Z55" i="1"/>
  <c r="AP55" i="1" s="1" a="1"/>
  <c r="AP55" i="1" s="1"/>
  <c r="Z29" i="1"/>
  <c r="AP29" i="1" s="1" a="1"/>
  <c r="AP29" i="1" s="1"/>
  <c r="Z37" i="1"/>
  <c r="AP37" i="1" s="1" a="1"/>
  <c r="AP37" i="1" s="1"/>
  <c r="Z53" i="1"/>
  <c r="AP53" i="1" s="1" a="1"/>
  <c r="AP53" i="1" s="1"/>
  <c r="Z39" i="1"/>
  <c r="AP39" i="1" s="1" a="1"/>
  <c r="AP39" i="1" s="1"/>
  <c r="Z48" i="1"/>
  <c r="AP48" i="1" s="1" a="1"/>
  <c r="AP48" i="1" s="1"/>
  <c r="Z43" i="1"/>
  <c r="AP43" i="1" s="1" a="1"/>
  <c r="AP43" i="1" s="1"/>
  <c r="Z10" i="1"/>
  <c r="AP10" i="1" s="1" a="1"/>
  <c r="AP10" i="1" s="1"/>
  <c r="Z52" i="1"/>
  <c r="AP52" i="1" s="1" a="1"/>
  <c r="AP52" i="1" s="1"/>
  <c r="Z34" i="1"/>
  <c r="AP34" i="1" s="1" a="1"/>
  <c r="AP34" i="1" s="1"/>
  <c r="Z25" i="1"/>
  <c r="AP25" i="1" s="1" a="1"/>
  <c r="AP25" i="1" s="1"/>
  <c r="Z46" i="1"/>
  <c r="AP46" i="1" s="1" a="1"/>
  <c r="AP46" i="1" s="1"/>
  <c r="Z14" i="1"/>
  <c r="AP14" i="1" s="1" a="1"/>
  <c r="AP14" i="1" s="1"/>
  <c r="Z27" i="1"/>
  <c r="AP27" i="1" s="1" a="1"/>
  <c r="AP27" i="1" s="1"/>
  <c r="Z28" i="1"/>
  <c r="AP28" i="1" s="1" a="1"/>
  <c r="AP28" i="1" s="1"/>
  <c r="Z30" i="1"/>
  <c r="AP30" i="1" s="1" a="1"/>
  <c r="AP30" i="1" s="1"/>
  <c r="Z16" i="1"/>
  <c r="AP16" i="1" s="1" a="1"/>
  <c r="AP16" i="1" s="1"/>
  <c r="Z26" i="1"/>
  <c r="AP26" i="1" s="1" a="1"/>
  <c r="AP26" i="1" s="1"/>
  <c r="Z35" i="1"/>
  <c r="AP35" i="1" s="1" a="1"/>
  <c r="AP35" i="1" s="1"/>
  <c r="Z44" i="1"/>
  <c r="AP44" i="1" s="1" a="1"/>
  <c r="AP44" i="1" s="1"/>
  <c r="Z38" i="1"/>
  <c r="AP38" i="1" s="1" a="1"/>
  <c r="AP38" i="1" s="1"/>
  <c r="Z19" i="1"/>
  <c r="AP19" i="1" s="1" a="1"/>
  <c r="AP19" i="1" s="1"/>
  <c r="Z33" i="1"/>
  <c r="AP33" i="1" s="1" a="1"/>
  <c r="AP33" i="1" s="1"/>
  <c r="Z42" i="1"/>
  <c r="AP42" i="1" s="1" a="1"/>
  <c r="AP42" i="1" s="1"/>
  <c r="Z51" i="1"/>
  <c r="AP51" i="1" s="1" a="1"/>
  <c r="AP51" i="1" s="1"/>
  <c r="Z54" i="1"/>
  <c r="AP54" i="1" s="1" a="1"/>
  <c r="AP54" i="1" s="1"/>
  <c r="Z15" i="1"/>
  <c r="AP15" i="1" s="1" a="1"/>
  <c r="AP15" i="1" s="1"/>
  <c r="Z41" i="1"/>
  <c r="AP41" i="1" s="1" a="1"/>
  <c r="AP41" i="1" s="1"/>
  <c r="Z50" i="1"/>
  <c r="AP50" i="1" s="1" a="1"/>
  <c r="AP50" i="1" s="1"/>
  <c r="Z45" i="1"/>
  <c r="AP45" i="1" s="1" a="1"/>
  <c r="AP45" i="1" s="1"/>
  <c r="Z24" i="1"/>
  <c r="AP24" i="1" s="1" a="1"/>
  <c r="AP24" i="1" s="1"/>
  <c r="Z49" i="1"/>
  <c r="AP49" i="1" s="1" a="1"/>
  <c r="AP49" i="1" s="1"/>
  <c r="Z40" i="1"/>
  <c r="AP40" i="1" s="1" a="1"/>
  <c r="AP40" i="1" s="1"/>
  <c r="Z8" i="1"/>
  <c r="AP8" i="1" s="1" a="1"/>
  <c r="AP8" i="1" s="1"/>
  <c r="Z9" i="1"/>
  <c r="AP9" i="1" s="1" a="1"/>
  <c r="AP9" i="1" s="1"/>
  <c r="Z11" i="1"/>
  <c r="AP11" i="1" s="1" a="1"/>
  <c r="AP11" i="1" s="1"/>
  <c r="Z13" i="1"/>
  <c r="AP13" i="1" s="1" a="1"/>
  <c r="AP13" i="1" s="1"/>
  <c r="Z20" i="1"/>
  <c r="AP20" i="1" s="1" a="1"/>
  <c r="AP20" i="1" s="1"/>
  <c r="Z22" i="1"/>
  <c r="AP22" i="1" s="1" a="1"/>
  <c r="AP22"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<sst xmlns="http://schemas.openxmlformats.org/spreadsheetml/2006/main" count="11951" uniqueCount="3371">
  <si>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</si>
  <si>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</si>
  <si>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</si>
  <si>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</si>
  <si>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</si>
  <si>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</si>
  <si>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</si>
  <si>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</si>
  <si>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</si>
  <si>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</si>
  <si>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</si>
  <si>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</si>
  <si>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</si>
  <si>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</si>
  <si>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</si>
  <si>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</si>
  <si>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</si>
  <si>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</si>
  <si>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</si>
  <si>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</si>
  <si>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</si>
  <si>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</si>
  <si>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</si>
  <si>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</si>
  <si>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产品链接</t>
    <phoneticPr fontId="1" type="noConversion"/>
  </si>
  <si>
    <t>数量</t>
    <phoneticPr fontId="1" type="noConversion"/>
  </si>
  <si>
    <t>折扣率</t>
  </si>
  <si>
    <t>采购月数</t>
    <phoneticPr fontId="1" type="noConversion"/>
  </si>
  <si>
    <t>折前月单价</t>
    <phoneticPr fontId="1" type="noConversion"/>
  </si>
  <si>
    <t>指定月单价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</si>
  <si>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</si>
  <si>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</si>
  <si>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</si>
  <si>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</si>
  <si>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</si>
  <si>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</si>
  <si>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</si>
  <si>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</si>
  <si>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</si>
  <si>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</si>
  <si>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</si>
  <si>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</si>
  <si>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</si>
  <si>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</si>
  <si>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</si>
  <si>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</si>
  <si>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</si>
  <si>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</si>
  <si>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</si>
  <si>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</si>
  <si>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</si>
  <si>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</si>
  <si>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</si>
  <si>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</si>
  <si>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</si>
  <si>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</si>
  <si>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</si>
  <si>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</si>
  <si>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</si>
  <si>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</si>
  <si>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</si>
  <si>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</si>
  <si>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</si>
  <si>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</si>
  <si>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</si>
  <si>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</si>
  <si>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</si>
  <si>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</si>
  <si>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</si>
  <si>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</si>
  <si>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</si>
  <si>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</si>
  <si>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</si>
  <si>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</si>
  <si>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</si>
  <si>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</si>
  <si>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</si>
  <si>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</si>
  <si>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</si>
  <si>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</si>
  <si>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</si>
  <si>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</si>
  <si>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</si>
  <si>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</si>
  <si>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</si>
  <si>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</si>
  <si>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</si>
  <si>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</si>
  <si>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</si>
  <si>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</si>
  <si>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</si>
  <si>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</si>
  <si>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</si>
  <si>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</si>
  <si>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</si>
  <si>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</si>
  <si>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</si>
  <si>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</si>
  <si>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</si>
  <si>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</si>
  <si>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</si>
  <si>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</si>
  <si>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</si>
  <si>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</si>
  <si>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</si>
  <si>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</si>
  <si>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</si>
  <si>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</si>
  <si>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</si>
  <si>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</si>
  <si>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</si>
  <si>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</si>
  <si>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</si>
  <si>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</si>
  <si>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</si>
  <si>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</si>
  <si>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</si>
  <si>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</si>
  <si>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</si>
  <si>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</si>
  <si>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</si>
  <si>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</si>
  <si>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</si>
  <si>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</si>
  <si>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</si>
  <si>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</si>
  <si>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</si>
  <si>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</si>
  <si>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</si>
  <si>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</si>
  <si>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</si>
  <si>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</si>
  <si>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</si>
  <si>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</si>
  <si>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</si>
  <si>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</si>
  <si>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</si>
  <si>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</si>
  <si>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</si>
  <si>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</si>
  <si>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</si>
  <si>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</si>
  <si>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</si>
  <si>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</si>
  <si>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</si>
  <si>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</si>
  <si>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</si>
  <si>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</si>
  <si>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</si>
  <si>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</si>
  <si>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</si>
  <si>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</si>
  <si>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</si>
  <si>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</si>
  <si>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</si>
  <si>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</si>
  <si>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</si>
  <si>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</si>
  <si>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</si>
  <si>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</si>
  <si>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</si>
  <si>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</si>
  <si>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</si>
  <si>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</si>
  <si>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</si>
  <si>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</si>
  <si>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</si>
  <si>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</si>
  <si>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</si>
  <si>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</si>
  <si>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</si>
  <si>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</si>
  <si>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</si>
  <si>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</si>
  <si>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</si>
  <si>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</si>
  <si>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</si>
  <si>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</si>
  <si>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</si>
  <si>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</si>
  <si>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</si>
  <si>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</si>
  <si>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</si>
  <si>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</si>
  <si>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</si>
  <si>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</si>
  <si>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</si>
  <si>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</si>
  <si>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</si>
  <si>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</si>
  <si>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</si>
  <si>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</si>
  <si>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</si>
  <si>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</si>
  <si>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</si>
  <si>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</si>
  <si>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</si>
  <si>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</si>
  <si>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</si>
  <si>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</si>
  <si>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</si>
  <si>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</si>
  <si>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</si>
  <si>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</si>
  <si>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</si>
  <si>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</si>
  <si>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</si>
  <si>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</si>
  <si>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</si>
  <si>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</si>
  <si>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</si>
  <si>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</si>
  <si>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</si>
  <si>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</si>
  <si>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</si>
  <si>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</si>
  <si>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</si>
  <si>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</si>
  <si>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</si>
  <si>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</si>
  <si>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</si>
  <si>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</si>
  <si>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</si>
  <si>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</si>
  <si>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</si>
  <si>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</si>
  <si>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</si>
  <si>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</si>
  <si>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</si>
  <si>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</si>
  <si>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</si>
  <si>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</si>
  <si>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</si>
  <si>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</si>
  <si>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</si>
  <si>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</si>
  <si>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</si>
  <si>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</si>
  <si>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</si>
  <si>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</si>
  <si>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</si>
  <si>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</si>
  <si>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</si>
  <si>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</si>
  <si>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</si>
  <si>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</si>
  <si>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</si>
  <si>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</si>
  <si>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</si>
  <si>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</si>
  <si>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</si>
  <si>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</si>
  <si>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</si>
  <si>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</si>
  <si>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</si>
  <si>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</si>
  <si>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</si>
  <si>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</si>
  <si>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</si>
  <si>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</si>
  <si>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</si>
  <si>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</si>
  <si>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</si>
  <si>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</si>
  <si>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</si>
  <si>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</si>
  <si>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</si>
  <si>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</si>
  <si>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</si>
  <si>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</si>
  <si>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</si>
  <si>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</si>
  <si>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</si>
  <si>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</si>
  <si>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</si>
  <si>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</si>
  <si>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</si>
  <si>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</si>
  <si>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</si>
  <si>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</si>
  <si>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</si>
  <si>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</si>
  <si>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</si>
  <si>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</si>
  <si>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</si>
  <si>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</si>
  <si>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</si>
  <si>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</si>
  <si>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</si>
  <si>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</si>
  <si>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</si>
  <si>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</si>
  <si>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</si>
  <si>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</si>
  <si>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</si>
  <si>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</si>
  <si>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</si>
  <si>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</si>
  <si>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</si>
  <si>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</si>
  <si>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</si>
  <si>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</si>
  <si>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</si>
  <si>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</si>
  <si>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</si>
  <si>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</si>
  <si>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</si>
  <si>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</si>
  <si>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</si>
  <si>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</si>
  <si>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</si>
  <si>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</si>
  <si>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</si>
  <si>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</si>
  <si>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</si>
  <si>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</si>
  <si>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</si>
  <si>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</si>
  <si>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</si>
  <si>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</si>
  <si>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</si>
  <si>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</si>
  <si>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</si>
  <si>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</si>
  <si>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</si>
  <si>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</si>
  <si>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</si>
  <si>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</si>
  <si>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</si>
  <si>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</si>
  <si>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</si>
  <si>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</si>
  <si>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</si>
  <si>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</si>
  <si>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</si>
  <si>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</si>
  <si>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</si>
  <si>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</si>
  <si>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</si>
  <si>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</si>
  <si>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</si>
  <si>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</si>
  <si>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</si>
  <si>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</si>
  <si>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</si>
  <si>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</si>
  <si>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</si>
  <si>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</si>
  <si>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</si>
  <si>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</si>
  <si>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</si>
  <si>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</si>
  <si>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</si>
  <si>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</si>
  <si>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</si>
  <si>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</si>
  <si>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</si>
  <si>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</si>
  <si>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</si>
  <si>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</si>
  <si>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</si>
  <si>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</si>
  <si>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</si>
  <si>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</si>
  <si>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</si>
  <si>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</si>
  <si>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</si>
  <si>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</si>
  <si>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</si>
  <si>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</si>
  <si>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</si>
  <si>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</si>
  <si>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</si>
  <si>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</si>
  <si>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</si>
  <si>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</si>
  <si>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</si>
  <si>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</si>
  <si>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</si>
  <si>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</si>
  <si>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</si>
  <si>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</si>
  <si>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</si>
  <si>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</si>
  <si>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</si>
  <si>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</si>
  <si>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</si>
  <si>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</si>
  <si>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</si>
  <si>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</si>
  <si>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</si>
  <si>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</si>
  <si>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</si>
  <si>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</si>
  <si>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</si>
  <si>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</si>
  <si>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</si>
  <si>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</si>
  <si>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</si>
  <si>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</si>
  <si>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</si>
  <si>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</si>
  <si>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</si>
  <si>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</si>
  <si>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</si>
  <si>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</si>
  <si>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</si>
  <si>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</si>
  <si>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</si>
  <si>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</si>
  <si>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</si>
  <si>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</si>
  <si>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</si>
  <si>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</si>
  <si>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</si>
  <si>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</si>
  <si>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</si>
  <si>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</si>
  <si>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</si>
  <si>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</si>
  <si>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</si>
  <si>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</si>
  <si>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</si>
  <si>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</si>
  <si>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</si>
  <si>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</si>
  <si>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</si>
  <si>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</si>
  <si>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</si>
  <si>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</si>
  <si>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</si>
  <si>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</si>
  <si>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</si>
  <si>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</si>
  <si>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</si>
  <si>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</si>
  <si>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</si>
  <si>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</si>
  <si>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</si>
  <si>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</si>
  <si>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</si>
  <si>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</si>
  <si>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</si>
  <si>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</si>
  <si>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</si>
  <si>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</si>
  <si>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</si>
  <si>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</si>
  <si>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</si>
  <si>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</si>
  <si>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</si>
  <si>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</si>
  <si>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</si>
  <si>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</si>
  <si>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</si>
  <si>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</si>
  <si>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</si>
  <si>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</si>
  <si>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</si>
  <si>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</si>
  <si>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</si>
  <si>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</si>
  <si>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</si>
  <si>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</si>
  <si>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</si>
  <si>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</si>
  <si>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</si>
  <si>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</si>
  <si>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</si>
  <si>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</si>
  <si>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</si>
  <si>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</si>
  <si>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</si>
  <si>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</si>
  <si>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</si>
  <si>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</si>
  <si>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</si>
  <si>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</si>
  <si>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</si>
  <si>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</si>
  <si>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</si>
  <si>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</si>
  <si>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</si>
  <si>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</si>
  <si>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</si>
  <si>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</si>
  <si>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</si>
  <si>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</si>
  <si>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</si>
  <si>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</si>
  <si>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</si>
  <si>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</si>
  <si>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</si>
  <si>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</si>
  <si>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</si>
  <si>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</si>
  <si>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</si>
  <si>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</si>
  <si>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</si>
  <si>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</si>
  <si>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</si>
  <si>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</si>
  <si>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</si>
  <si>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</si>
  <si>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</si>
  <si>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</si>
  <si>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</si>
  <si>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</si>
  <si>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</si>
  <si>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</si>
  <si>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</si>
  <si>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</si>
  <si>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</si>
  <si>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</si>
  <si>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</si>
  <si>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</si>
  <si>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</si>
  <si>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</si>
  <si>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</si>
  <si>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</si>
  <si>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</si>
  <si>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</si>
  <si>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</si>
  <si>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</si>
  <si>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</si>
  <si>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</si>
  <si>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</si>
  <si>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</si>
  <si>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</si>
  <si>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</si>
  <si>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</si>
  <si>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</si>
  <si>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</si>
  <si>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</si>
  <si>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</si>
  <si>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</si>
  <si>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</si>
  <si>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</si>
  <si>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</si>
  <si>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</si>
  <si>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</si>
  <si>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</si>
  <si>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</si>
  <si>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</si>
  <si>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</si>
  <si>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</si>
  <si>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</si>
  <si>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</si>
  <si>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</si>
  <si>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</si>
  <si>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</si>
  <si>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</si>
  <si>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</si>
  <si>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</si>
  <si>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</si>
  <si>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</si>
  <si>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</si>
  <si>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</si>
  <si>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</si>
  <si>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</si>
  <si>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</si>
  <si>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</si>
  <si>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</si>
  <si>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</si>
  <si>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</si>
  <si>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</si>
  <si>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</si>
  <si>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</si>
  <si>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</si>
  <si>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</si>
  <si>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</si>
  <si>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</si>
  <si>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</si>
  <si>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</si>
  <si>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</si>
  <si>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</si>
  <si>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</si>
  <si>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</si>
  <si>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</si>
  <si>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</si>
  <si>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</si>
  <si>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</si>
  <si>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</si>
  <si>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</si>
  <si>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</si>
  <si>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</si>
  <si>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</si>
  <si>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</si>
  <si>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</si>
  <si>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</si>
  <si>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</si>
  <si>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</si>
  <si>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</si>
  <si>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</si>
  <si>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</si>
  <si>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</si>
  <si>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</si>
  <si>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</si>
  <si>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</si>
  <si>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</si>
  <si>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</si>
  <si>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</si>
  <si>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</si>
  <si>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</si>
  <si>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</si>
  <si>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</si>
  <si>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</si>
  <si>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</si>
  <si>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</si>
  <si>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</si>
  <si>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</si>
  <si>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</si>
  <si>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</si>
  <si>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</si>
  <si>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</si>
  <si>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</si>
  <si>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</si>
  <si>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</si>
  <si>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</si>
  <si>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</si>
  <si>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</si>
  <si>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</si>
  <si>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</si>
  <si>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</si>
  <si>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</si>
  <si>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</si>
  <si>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</si>
  <si>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</si>
  <si>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</si>
  <si>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</si>
  <si>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</si>
  <si>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</si>
  <si>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</si>
  <si>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</si>
  <si>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</si>
  <si>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</si>
  <si>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</si>
  <si>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</si>
  <si>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</si>
  <si>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</si>
  <si>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</si>
  <si>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</si>
  <si>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</si>
  <si>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</si>
  <si>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</si>
  <si>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</si>
  <si>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</si>
  <si>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</si>
  <si>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</si>
  <si>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</si>
  <si>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</si>
  <si>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</si>
  <si>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</si>
  <si>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</si>
  <si>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</si>
  <si>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</si>
  <si>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</si>
  <si>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</si>
  <si>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</si>
  <si>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</si>
  <si>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</si>
  <si>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</si>
  <si>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</si>
  <si>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</si>
  <si>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</si>
  <si>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</si>
  <si>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</si>
  <si>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</si>
  <si>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</si>
  <si>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</si>
  <si>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</si>
  <si>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</si>
  <si>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</si>
  <si>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</si>
  <si>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</si>
  <si>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</si>
  <si>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</si>
  <si>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</si>
  <si>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</si>
  <si>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</si>
  <si>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</si>
  <si>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</si>
  <si>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</si>
  <si>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</si>
  <si>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</si>
  <si>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</si>
  <si>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</si>
  <si>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</si>
  <si>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</si>
  <si>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</si>
  <si>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</si>
  <si>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</si>
  <si>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</si>
  <si>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</si>
  <si>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</si>
  <si>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</si>
  <si>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</si>
  <si>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</si>
  <si>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</si>
  <si>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</si>
  <si>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</si>
  <si>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</si>
  <si>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</si>
  <si>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</si>
  <si>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</si>
  <si>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</si>
  <si>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</si>
  <si>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</si>
  <si>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</si>
  <si>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</si>
  <si>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</si>
  <si>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</si>
  <si>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</si>
  <si>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</si>
  <si>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</si>
  <si>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</si>
  <si>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</si>
  <si>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</si>
  <si>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</si>
  <si>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</si>
  <si>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</si>
  <si>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</si>
  <si>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</si>
  <si>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</si>
  <si>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</si>
  <si>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</si>
  <si>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</si>
  <si>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</si>
  <si>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</si>
  <si>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</si>
  <si>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</si>
  <si>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</si>
  <si>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</si>
  <si>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</si>
  <si>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</si>
  <si>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</si>
  <si>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</si>
  <si>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</si>
  <si>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</si>
  <si>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</si>
  <si>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</si>
  <si>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</si>
  <si>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</si>
  <si>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</si>
  <si>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</si>
  <si>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</si>
  <si>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</si>
  <si>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</si>
  <si>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</si>
  <si>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</si>
  <si>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</si>
  <si>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</si>
  <si>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</si>
  <si>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</si>
  <si>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</si>
  <si>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</si>
  <si>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</si>
  <si>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</si>
  <si>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</si>
  <si>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</si>
  <si>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</si>
  <si>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</si>
  <si>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</si>
  <si>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</si>
  <si>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</si>
  <si>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</si>
  <si>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</si>
  <si>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</si>
  <si>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</si>
  <si>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</si>
  <si>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</si>
  <si>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</si>
  <si>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</si>
  <si>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</si>
  <si>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</si>
  <si>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</si>
  <si>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</si>
  <si>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</si>
  <si>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</si>
  <si>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</si>
  <si>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</si>
  <si>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</si>
  <si>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</si>
  <si>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</si>
  <si>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</si>
  <si>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</si>
  <si>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</si>
  <si>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</si>
  <si>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</si>
  <si>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</si>
  <si>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</si>
  <si>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</si>
  <si>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</si>
  <si>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</si>
  <si>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</si>
  <si>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</si>
  <si>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</si>
  <si>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</si>
  <si>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</si>
  <si>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</si>
  <si>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</si>
  <si>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</si>
  <si>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</si>
  <si>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</si>
  <si>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</si>
  <si>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</si>
  <si>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</si>
  <si>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</si>
  <si>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</si>
  <si>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</si>
  <si>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</si>
  <si>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</si>
  <si>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</si>
  <si>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</si>
  <si>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</si>
  <si>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</si>
  <si>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</si>
  <si>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</si>
  <si>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</si>
  <si>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</si>
  <si>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</si>
  <si>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</si>
  <si>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</si>
  <si>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</si>
  <si>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</si>
  <si>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</si>
  <si>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</si>
  <si>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</si>
  <si>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</si>
  <si>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</si>
  <si>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</si>
  <si>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</si>
  <si>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</si>
  <si>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</si>
  <si>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</si>
  <si>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</si>
  <si>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</si>
  <si>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</si>
  <si>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</si>
  <si>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</si>
  <si>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</si>
  <si>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</si>
  <si>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</si>
  <si>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</si>
  <si>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</si>
  <si>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</si>
  <si>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</si>
  <si>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</si>
  <si>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</si>
  <si>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</si>
  <si>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</si>
  <si>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</si>
  <si>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</si>
  <si>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</si>
  <si>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</si>
  <si>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</si>
  <si>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</si>
  <si>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</si>
  <si>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</si>
  <si>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</si>
  <si>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</si>
  <si>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</si>
  <si>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</si>
  <si>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</si>
  <si>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</si>
  <si>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</si>
  <si>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</si>
  <si>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</si>
  <si>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</si>
  <si>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</si>
  <si>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</si>
  <si>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</si>
  <si>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</si>
  <si>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</si>
  <si>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</si>
  <si>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</si>
  <si>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</si>
  <si>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</si>
  <si>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</si>
  <si>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</si>
  <si>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</si>
  <si>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</si>
  <si>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</si>
  <si>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</si>
  <si>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</si>
  <si>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</si>
  <si>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</si>
  <si>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</si>
  <si>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</si>
  <si>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</si>
  <si>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</si>
  <si>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</si>
  <si>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</si>
  <si>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</si>
  <si>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</si>
  <si>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</si>
  <si>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</si>
  <si>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</si>
  <si>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</si>
  <si>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</si>
  <si>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</si>
  <si>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</si>
  <si>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</si>
  <si>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</si>
  <si>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</si>
  <si>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</si>
  <si>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</si>
  <si>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</si>
  <si>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</si>
  <si>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</si>
  <si>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</si>
  <si>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</si>
  <si>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</si>
  <si>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</si>
  <si>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</si>
  <si>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</si>
  <si>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</si>
  <si>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</si>
  <si>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</si>
  <si>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</si>
  <si>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</si>
  <si>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</si>
  <si>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</si>
  <si>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</si>
  <si>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</si>
  <si>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</si>
  <si>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</si>
  <si>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</si>
  <si>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</si>
  <si>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</si>
  <si>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</si>
  <si>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</si>
  <si>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</si>
  <si>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</si>
  <si>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</si>
  <si>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</si>
  <si>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</si>
  <si>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</si>
  <si>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</si>
  <si>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</si>
  <si>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</si>
  <si>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</si>
  <si>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</si>
  <si>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</si>
  <si>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</si>
  <si>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</si>
  <si>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</si>
  <si>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</si>
  <si>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</si>
  <si>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</si>
  <si>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</si>
  <si>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</si>
  <si>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</si>
  <si>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</si>
  <si>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</si>
  <si>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</si>
  <si>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</si>
  <si>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</si>
  <si>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</si>
  <si>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</si>
  <si>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</si>
  <si>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</si>
  <si>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</si>
  <si>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</si>
  <si>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</si>
  <si>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</si>
  <si>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</si>
  <si>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</si>
  <si>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</si>
  <si>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</si>
  <si>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</si>
  <si>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</si>
  <si>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</si>
  <si>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</si>
  <si>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</si>
  <si>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</si>
  <si>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</si>
  <si>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</si>
  <si>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</si>
  <si>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</si>
  <si>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</si>
  <si>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</si>
  <si>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</si>
  <si>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</si>
  <si>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</si>
  <si>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</si>
  <si>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</si>
  <si>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</si>
  <si>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</si>
  <si>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</si>
  <si>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</si>
  <si>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</si>
  <si>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</si>
  <si>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</si>
  <si>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</si>
  <si>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</si>
  <si>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</si>
  <si>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</si>
  <si>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</si>
  <si>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</si>
  <si>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</si>
  <si>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</si>
  <si>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</si>
  <si>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</si>
  <si>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</si>
  <si>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</si>
  <si>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</si>
  <si>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</si>
  <si>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</si>
  <si>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</si>
  <si>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</si>
  <si>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</si>
  <si>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</si>
  <si>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</si>
  <si>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</si>
  <si>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</si>
  <si>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</si>
  <si>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</si>
  <si>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</si>
  <si>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</si>
  <si>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</si>
  <si>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</si>
  <si>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</si>
  <si>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</si>
  <si>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</si>
  <si>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</si>
  <si>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</si>
  <si>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</si>
  <si>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</si>
  <si>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</si>
  <si>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</si>
  <si>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</si>
  <si>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</si>
  <si>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</si>
  <si>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</si>
  <si>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</si>
  <si>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</si>
  <si>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</si>
  <si>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</si>
  <si>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</si>
  <si>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</si>
  <si>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</si>
  <si>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</si>
  <si>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</si>
  <si>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</si>
  <si>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</si>
  <si>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</si>
  <si>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</si>
  <si>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</si>
  <si>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</si>
  <si>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</si>
  <si>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</si>
  <si>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</si>
  <si>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</si>
  <si>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</si>
  <si>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</si>
  <si>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</si>
  <si>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</si>
  <si>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</si>
  <si>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</si>
  <si>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</si>
  <si>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</si>
  <si>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</si>
  <si>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</si>
  <si>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</si>
  <si>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</si>
  <si>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</si>
  <si>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</si>
  <si>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</si>
  <si>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</si>
  <si>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</si>
  <si>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</si>
  <si>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</si>
  <si>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</si>
  <si>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</si>
  <si>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</si>
  <si>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</si>
  <si>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</si>
  <si>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</si>
  <si>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</si>
  <si>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</si>
  <si>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</si>
  <si>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</si>
  <si>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</si>
  <si>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</si>
  <si>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</si>
  <si>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</si>
  <si>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</si>
  <si>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</si>
  <si>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</si>
  <si>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</si>
  <si>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</si>
  <si>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</si>
  <si>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</si>
  <si>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</si>
  <si>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</si>
  <si>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</si>
  <si>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</si>
  <si>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</si>
  <si>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</si>
  <si>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</si>
  <si>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</si>
  <si>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</si>
  <si>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</si>
  <si>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</si>
  <si>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</si>
  <si>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</si>
  <si>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</si>
  <si>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</si>
  <si>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</si>
  <si>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</si>
  <si>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</si>
  <si>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</si>
  <si>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</si>
  <si>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</si>
  <si>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</si>
  <si>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</si>
  <si>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</si>
  <si>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</si>
  <si>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</si>
  <si>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</si>
  <si>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</si>
  <si>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</si>
  <si>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</si>
  <si>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</si>
  <si>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</si>
  <si>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</si>
  <si>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</si>
  <si>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</si>
  <si>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</si>
  <si>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</si>
  <si>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</si>
  <si>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</si>
  <si>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</si>
  <si>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</si>
  <si>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</si>
  <si>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</si>
  <si>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</si>
  <si>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</si>
  <si>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</si>
  <si>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</si>
  <si>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</si>
  <si>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</si>
  <si>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</si>
  <si>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</si>
  <si>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</si>
  <si>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</si>
  <si>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</si>
  <si>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</si>
  <si>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</si>
  <si>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</si>
  <si>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</si>
  <si>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</si>
  <si>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</si>
  <si>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</si>
  <si>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</si>
  <si>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</si>
  <si>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</si>
  <si>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</si>
  <si>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</si>
  <si>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</si>
  <si>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</si>
  <si>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</si>
  <si>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</si>
  <si>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</si>
  <si>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</si>
  <si>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</si>
  <si>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</si>
  <si>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</si>
  <si>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</si>
  <si>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</si>
  <si>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</si>
  <si>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</si>
  <si>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</si>
  <si>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</si>
  <si>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</si>
  <si>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</si>
  <si>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</si>
  <si>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</si>
  <si>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</si>
  <si>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</si>
  <si>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</si>
  <si>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</si>
  <si>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</si>
  <si>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</si>
  <si>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</si>
  <si>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</si>
  <si>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</si>
  <si>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</si>
  <si>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</si>
  <si>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</si>
  <si>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</si>
  <si>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</si>
  <si>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</si>
  <si>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</si>
  <si>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</si>
  <si>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</si>
  <si>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</si>
  <si>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</si>
  <si>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</si>
  <si>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</si>
  <si>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</si>
  <si>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</si>
  <si>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</si>
  <si>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</si>
  <si>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</si>
  <si>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</si>
  <si>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</si>
  <si>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</si>
  <si>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</si>
  <si>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</si>
  <si>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</si>
  <si>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</si>
  <si>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</si>
  <si>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</si>
  <si>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</si>
  <si>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</si>
  <si>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</si>
  <si>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</si>
  <si>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</si>
  <si>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</si>
  <si>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</si>
  <si>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</si>
  <si>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</si>
  <si>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</si>
  <si>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</si>
  <si>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</si>
  <si>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</si>
  <si>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</si>
  <si>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</si>
  <si>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</si>
  <si>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</si>
  <si>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</si>
  <si>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</si>
  <si>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</si>
  <si>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</si>
  <si>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</si>
  <si>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</si>
  <si>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</si>
  <si>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</si>
  <si>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</si>
  <si>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</si>
  <si>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</si>
  <si>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</si>
  <si>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</si>
  <si>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</si>
  <si>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</si>
  <si>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</si>
  <si>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</si>
  <si>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</si>
  <si>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</si>
  <si>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</si>
  <si>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</si>
  <si>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</si>
  <si>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</si>
  <si>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</si>
  <si>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</si>
  <si>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</si>
  <si>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</si>
  <si>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</si>
  <si>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</si>
  <si>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</si>
  <si>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</si>
  <si>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</si>
  <si>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</si>
  <si>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</si>
  <si>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</si>
  <si>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</si>
  <si>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</si>
  <si>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</si>
  <si>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</si>
  <si>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</si>
  <si>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</si>
  <si>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</si>
  <si>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</si>
  <si>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</si>
  <si>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</si>
  <si>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</si>
  <si>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</si>
  <si>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</si>
  <si>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</si>
  <si>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</si>
  <si>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</si>
  <si>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</si>
  <si>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</si>
  <si>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</si>
  <si>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</si>
  <si>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</si>
  <si>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</si>
  <si>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</si>
  <si>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</si>
  <si>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</si>
  <si>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</si>
  <si>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</si>
  <si>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</si>
  <si>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</si>
  <si>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</si>
  <si>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</si>
  <si>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</si>
  <si>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</si>
  <si>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</si>
  <si>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</si>
  <si>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</si>
  <si>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</si>
  <si>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</si>
  <si>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</si>
  <si>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</si>
  <si>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</si>
  <si>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</si>
  <si>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</si>
  <si>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</si>
  <si>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</si>
  <si>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</si>
  <si>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</si>
  <si>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</si>
  <si>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</si>
  <si>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</si>
  <si>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</si>
  <si>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</si>
  <si>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</si>
  <si>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</si>
  <si>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</si>
  <si>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</si>
  <si>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</si>
  <si>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</si>
  <si>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</si>
  <si>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</si>
  <si>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</si>
  <si>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</si>
  <si>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</si>
  <si>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</si>
  <si>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</si>
  <si>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</si>
  <si>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</si>
  <si>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</si>
  <si>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</si>
  <si>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</si>
  <si>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</si>
  <si>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</si>
  <si>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</si>
  <si>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</si>
  <si>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</si>
  <si>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</si>
  <si>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</si>
  <si>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</si>
  <si>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</si>
  <si>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</si>
  <si>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</si>
  <si>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</si>
  <si>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</si>
  <si>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</si>
  <si>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</si>
  <si>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</si>
  <si>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</si>
  <si>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</si>
  <si>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</si>
  <si>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</si>
  <si>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</si>
  <si>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</si>
  <si>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</si>
  <si>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</si>
  <si>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</si>
  <si>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</si>
  <si>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</si>
  <si>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</si>
  <si>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</si>
  <si>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</si>
  <si>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</si>
  <si>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</si>
  <si>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</si>
  <si>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</si>
  <si>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</si>
  <si>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</si>
  <si>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</si>
  <si>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</si>
  <si>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</si>
  <si>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</si>
  <si>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</si>
  <si>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</si>
  <si>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</si>
  <si>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</si>
  <si>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</si>
  <si>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</si>
  <si>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</si>
  <si>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</si>
  <si>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</si>
  <si>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</si>
  <si>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</si>
  <si>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</si>
  <si>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</si>
  <si>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</si>
  <si>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</si>
  <si>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</si>
  <si>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</si>
  <si>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</si>
  <si>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</si>
  <si>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</si>
  <si>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</si>
  <si>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</si>
  <si>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</si>
  <si>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</si>
  <si>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</si>
  <si>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</si>
  <si>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</si>
  <si>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</si>
  <si>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</si>
  <si>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</si>
  <si>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</si>
  <si>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</si>
  <si>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</si>
  <si>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</si>
  <si>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</si>
  <si>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</si>
  <si>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</si>
  <si>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</si>
  <si>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</si>
  <si>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</si>
  <si>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</si>
  <si>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</si>
  <si>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</si>
  <si>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</si>
  <si>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</si>
  <si>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</si>
  <si>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</si>
  <si>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</si>
  <si>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</si>
  <si>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</si>
  <si>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</si>
  <si>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</si>
  <si>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</si>
  <si>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</si>
  <si>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</si>
  <si>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</si>
  <si>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</si>
  <si>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</si>
  <si>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</si>
  <si>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</si>
  <si>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</si>
  <si>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</si>
  <si>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</si>
  <si>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</si>
  <si>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</si>
  <si>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</si>
  <si>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</si>
  <si>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</si>
  <si>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</si>
  <si>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</si>
  <si>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</si>
  <si>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</si>
  <si>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</si>
  <si>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</si>
  <si>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</si>
  <si>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</si>
  <si>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</si>
  <si>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</si>
  <si>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</si>
  <si>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</si>
  <si>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</si>
  <si>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</si>
  <si>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</si>
  <si>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</si>
  <si>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</si>
  <si>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</si>
  <si>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</si>
  <si>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</si>
  <si>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</si>
  <si>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</si>
  <si>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</si>
  <si>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</si>
  <si>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</si>
  <si>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</si>
  <si>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</si>
  <si>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</si>
  <si>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</si>
  <si>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</si>
  <si>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</si>
  <si>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</si>
  <si>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</si>
  <si>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</si>
  <si>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</si>
  <si>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</si>
  <si>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</si>
  <si>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</si>
  <si>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</si>
  <si>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</si>
  <si>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</si>
  <si>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</si>
  <si>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</si>
  <si>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</si>
  <si>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</si>
  <si>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</si>
  <si>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</si>
  <si>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</si>
  <si>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</si>
  <si>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</si>
  <si>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</si>
  <si>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</si>
  <si>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</si>
  <si>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</si>
  <si>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</si>
  <si>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</si>
  <si>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</si>
  <si>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</si>
  <si>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</si>
  <si>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</si>
  <si>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</si>
  <si>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</si>
  <si>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</si>
  <si>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</si>
  <si>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</si>
  <si>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</si>
  <si>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</si>
  <si>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</si>
  <si>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</si>
  <si>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</si>
  <si>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</si>
  <si>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</si>
  <si>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</si>
  <si>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</si>
  <si>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</si>
  <si>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</si>
  <si>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</si>
  <si>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</si>
  <si>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</si>
  <si>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</si>
  <si>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</si>
  <si>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</si>
  <si>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</si>
  <si>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</si>
  <si>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</si>
  <si>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</si>
  <si>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</si>
  <si>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</si>
  <si>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</si>
  <si>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</si>
  <si>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</si>
  <si>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</si>
  <si>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</si>
  <si>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</si>
  <si>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</si>
  <si>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</si>
  <si>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</si>
  <si>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</si>
  <si>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</si>
  <si>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</si>
  <si>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</si>
  <si>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</si>
  <si>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</si>
  <si>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</si>
  <si>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</si>
  <si>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</si>
  <si>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</si>
  <si>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</si>
  <si>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</si>
  <si>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</si>
  <si>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</si>
  <si>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</si>
  <si>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</si>
  <si>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</si>
  <si>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</si>
  <si>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</si>
  <si>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</si>
  <si>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</si>
  <si>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</si>
  <si>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</si>
  <si>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</si>
  <si>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</si>
  <si>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</si>
  <si>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</si>
  <si>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</si>
  <si>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</si>
  <si>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</si>
  <si>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</si>
  <si>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</si>
  <si>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</si>
  <si>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</si>
  <si>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</si>
  <si>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</si>
  <si>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</si>
  <si>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</si>
  <si>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</si>
  <si>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</si>
  <si>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</si>
  <si>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</si>
  <si>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</si>
  <si>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</si>
  <si>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</si>
  <si>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</si>
  <si>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</si>
  <si>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</si>
  <si>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</si>
  <si>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</si>
  <si>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</si>
  <si>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</si>
  <si>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</si>
  <si>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</si>
  <si>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</si>
  <si>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</si>
  <si>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</si>
  <si>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</si>
  <si>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</si>
  <si>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</si>
  <si>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</si>
  <si>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</si>
  <si>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</si>
  <si>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</si>
  <si>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</si>
  <si>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</si>
  <si>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</si>
  <si>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</si>
  <si>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</si>
  <si>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</si>
  <si>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</si>
  <si>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</si>
  <si>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</si>
  <si>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</si>
  <si>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</si>
  <si>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</si>
  <si>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</si>
  <si>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</si>
  <si>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</si>
  <si>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</si>
  <si>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</si>
  <si>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</si>
  <si>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</si>
  <si>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</si>
  <si>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</si>
  <si>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</si>
  <si>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</si>
  <si>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</si>
  <si>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</si>
  <si>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</si>
  <si>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</si>
  <si>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</si>
  <si>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</si>
  <si>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</si>
  <si>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</si>
  <si>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</si>
  <si>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</si>
  <si>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</si>
  <si>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</si>
  <si>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</si>
  <si>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</si>
  <si>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</si>
  <si>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</si>
  <si>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</si>
  <si>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</si>
  <si>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</si>
  <si>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</si>
  <si>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</si>
  <si>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</si>
  <si>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</si>
  <si>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</si>
  <si>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</si>
  <si>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</si>
  <si>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</si>
  <si>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</si>
  <si>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</si>
  <si>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</si>
  <si>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</si>
  <si>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</si>
  <si>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</si>
  <si>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</si>
  <si>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</si>
  <si>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</si>
  <si>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</si>
  <si>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</si>
  <si>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</si>
  <si>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</si>
  <si>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</si>
  <si>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</si>
  <si>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</si>
  <si>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</si>
  <si>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</si>
  <si>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</si>
  <si>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</si>
  <si>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</si>
  <si>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</si>
  <si>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</si>
  <si>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</si>
  <si>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</si>
  <si>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</si>
  <si>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</si>
  <si>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</si>
  <si>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</si>
  <si>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</si>
  <si>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</si>
  <si>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</si>
  <si>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</si>
  <si>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</si>
  <si>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</si>
  <si>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</si>
  <si>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</si>
  <si>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</si>
  <si>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</si>
  <si>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</si>
  <si>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</si>
  <si>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</si>
  <si>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</si>
  <si>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</si>
  <si>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</si>
  <si>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</si>
  <si>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</si>
  <si>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</si>
  <si>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</si>
  <si>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</si>
  <si>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</si>
  <si>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</si>
  <si>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</si>
  <si>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</si>
  <si>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</si>
  <si>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</si>
  <si>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</si>
  <si>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</si>
  <si>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</si>
  <si>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</si>
  <si>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</si>
  <si>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</si>
  <si>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</si>
  <si>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</si>
  <si>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</si>
  <si>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</si>
  <si>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</si>
  <si>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</si>
  <si>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</si>
  <si>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</si>
  <si>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</si>
  <si>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</si>
  <si>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</si>
  <si>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</si>
  <si>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</si>
  <si>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</si>
  <si>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</si>
  <si>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</si>
  <si>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</si>
  <si>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</si>
  <si>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</si>
  <si>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</si>
  <si>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</si>
  <si>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</si>
  <si>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</si>
  <si>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</si>
  <si>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</si>
  <si>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</si>
  <si>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</si>
  <si>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</si>
  <si>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</si>
  <si>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</si>
  <si>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</si>
  <si>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</si>
  <si>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</si>
  <si>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</si>
  <si>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</si>
  <si>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</si>
  <si>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</si>
  <si>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</si>
  <si>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</si>
  <si>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</si>
  <si>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</si>
  <si>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</si>
  <si>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</si>
  <si>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</si>
  <si>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</si>
  <si>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</si>
  <si>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</si>
  <si>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</si>
  <si>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</si>
  <si>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</si>
  <si>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</si>
  <si>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</si>
  <si>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</si>
  <si>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</si>
  <si>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</si>
  <si>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</si>
  <si>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</si>
  <si>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</si>
  <si>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</si>
  <si>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</si>
  <si>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</si>
  <si>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</si>
  <si>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</si>
  <si>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</si>
  <si>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</si>
  <si>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</si>
  <si>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</si>
  <si>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</si>
  <si>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</si>
  <si>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</si>
  <si>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</si>
  <si>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</si>
  <si>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</si>
  <si>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</si>
  <si>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</si>
  <si>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</si>
  <si>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</si>
  <si>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</si>
  <si>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</si>
  <si>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</si>
  <si>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</si>
  <si>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</si>
  <si>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</si>
  <si>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</si>
  <si>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</si>
  <si>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</si>
  <si>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</si>
  <si>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</si>
  <si>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</si>
  <si>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</si>
  <si>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</si>
  <si>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</si>
  <si>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</si>
  <si>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</si>
  <si>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</si>
  <si>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</si>
  <si>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</si>
  <si>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</si>
  <si>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</si>
  <si>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</si>
  <si>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</si>
  <si>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</si>
  <si>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</si>
  <si>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</si>
  <si>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</si>
  <si>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</si>
  <si>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</si>
  <si>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</si>
  <si>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</si>
  <si>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</si>
  <si>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</si>
  <si>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</si>
  <si>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</si>
  <si>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</si>
  <si>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</si>
  <si>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</si>
  <si>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</si>
  <si>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</si>
  <si>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</si>
  <si>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</si>
  <si>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</si>
  <si>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</si>
  <si>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</si>
  <si>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</si>
  <si>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</si>
  <si>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</si>
  <si>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</si>
  <si>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</si>
  <si>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</si>
  <si>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</si>
  <si>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</si>
  <si>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</si>
  <si>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</si>
  <si>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</si>
  <si>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</si>
  <si>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</si>
  <si>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</si>
  <si>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</si>
  <si>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</si>
  <si>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</si>
  <si>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</si>
  <si>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</si>
  <si>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</si>
  <si>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</si>
  <si>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</si>
  <si>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</si>
  <si>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</si>
  <si>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</si>
  <si>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</si>
  <si>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</si>
  <si>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</si>
  <si>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</si>
  <si>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</si>
  <si>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</si>
  <si>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</si>
  <si>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</si>
  <si>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</si>
  <si>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</si>
  <si>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</si>
  <si>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</si>
  <si>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</si>
  <si>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</si>
  <si>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</si>
  <si>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</si>
  <si>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</si>
  <si>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</si>
  <si>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</si>
  <si>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</si>
  <si>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</si>
  <si>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</si>
  <si>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</si>
  <si>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</si>
  <si>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</si>
  <si>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</si>
  <si>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</si>
  <si>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</si>
  <si>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</si>
  <si>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</si>
  <si>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</si>
  <si>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</si>
  <si>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</si>
  <si>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</si>
  <si>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</si>
  <si>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</si>
  <si>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</si>
  <si>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</si>
  <si>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</si>
  <si>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</si>
  <si>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</si>
  <si>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</si>
  <si>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</si>
  <si>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</si>
  <si>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</si>
  <si>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</si>
  <si>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</si>
  <si>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</si>
  <si>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</si>
  <si>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</si>
  <si>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</si>
  <si>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</si>
  <si>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</si>
  <si>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</si>
  <si>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</si>
  <si>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</si>
  <si>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</si>
  <si>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</si>
  <si>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</si>
  <si>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</si>
  <si>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</si>
  <si>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</si>
  <si>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</si>
  <si>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</si>
  <si>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</si>
  <si>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</si>
  <si>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</si>
  <si>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</si>
  <si>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</si>
  <si>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</si>
  <si>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</si>
  <si>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</si>
  <si>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</si>
  <si>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</si>
  <si>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</si>
  <si>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</si>
  <si>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</si>
  <si>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</si>
  <si>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</si>
  <si>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</si>
  <si>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</si>
  <si>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</si>
  <si>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</si>
  <si>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</si>
  <si>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</si>
  <si>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</si>
  <si>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</si>
  <si>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</si>
  <si>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</si>
  <si>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</si>
  <si>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</si>
  <si>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</si>
  <si>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</si>
  <si>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</si>
  <si>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</si>
  <si>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</si>
  <si>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</si>
  <si>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</si>
  <si>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</si>
  <si>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</si>
  <si>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</si>
  <si>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</si>
  <si>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</si>
  <si>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</si>
  <si>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</si>
  <si>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</si>
  <si>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</si>
  <si>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</si>
  <si>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</si>
  <si>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</si>
  <si>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</si>
  <si>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</si>
  <si>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</si>
  <si>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</si>
  <si>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</si>
  <si>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</si>
  <si>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</si>
  <si>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</si>
  <si>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</si>
  <si>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</si>
  <si>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</si>
  <si>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</si>
  <si>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</si>
  <si>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</si>
  <si>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</si>
  <si>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</si>
  <si>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</si>
  <si>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</si>
  <si>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</si>
  <si>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</si>
  <si>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</si>
  <si>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</si>
  <si>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</si>
  <si>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</si>
  <si>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</si>
  <si>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</si>
  <si>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</si>
  <si>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</si>
  <si>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</si>
  <si>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</si>
  <si>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</si>
  <si>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</si>
  <si>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</si>
  <si>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</si>
  <si>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</si>
  <si>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</si>
  <si>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</si>
  <si>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</si>
  <si>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</si>
  <si>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</si>
  <si>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</si>
  <si>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</si>
  <si>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</si>
  <si>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</si>
  <si>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</si>
  <si>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</si>
  <si>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</si>
  <si>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</si>
  <si>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</si>
  <si>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</si>
  <si>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</si>
  <si>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</si>
  <si>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</si>
  <si>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</si>
  <si>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</si>
  <si>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</si>
  <si>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</si>
  <si>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</si>
  <si>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</si>
  <si>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</si>
  <si>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</si>
  <si>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</si>
  <si>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</si>
  <si>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</si>
  <si>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</si>
  <si>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</si>
  <si>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</si>
  <si>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</si>
  <si>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</si>
  <si>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</si>
  <si>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</si>
  <si>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</si>
  <si>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</si>
  <si>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</si>
  <si>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</si>
  <si>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</si>
  <si>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</si>
  <si>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</si>
  <si>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</si>
  <si>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</si>
  <si>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</si>
  <si>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</si>
  <si>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</si>
  <si>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</si>
  <si>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</si>
  <si>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</si>
  <si>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</si>
  <si>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</si>
  <si>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</si>
  <si>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</si>
  <si>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</si>
  <si>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</si>
  <si>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</si>
  <si>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</si>
  <si>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</si>
  <si>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</si>
  <si>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</si>
  <si>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</si>
  <si>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</si>
  <si>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</si>
  <si>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</si>
  <si>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</si>
  <si>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</si>
  <si>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</si>
  <si>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</si>
  <si>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</si>
  <si>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</si>
  <si>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</si>
  <si>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</si>
  <si>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</si>
  <si>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</si>
  <si>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</si>
  <si>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</si>
  <si>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</si>
  <si>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</si>
  <si>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</si>
  <si>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</si>
  <si>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</si>
  <si>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</si>
  <si>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</si>
  <si>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</si>
  <si>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</si>
  <si>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</si>
  <si>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</si>
  <si>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</si>
  <si>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</si>
  <si>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</si>
  <si>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</si>
  <si>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</si>
  <si>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</si>
  <si>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</si>
  <si>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</si>
  <si>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</si>
  <si>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</si>
  <si>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</si>
  <si>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</si>
  <si>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</si>
  <si>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</si>
  <si>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</si>
  <si>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</si>
  <si>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</si>
  <si>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</si>
  <si>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</si>
  <si>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</si>
  <si>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</si>
  <si>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</si>
  <si>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</si>
  <si>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</si>
  <si>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</si>
  <si>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</si>
  <si>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</si>
  <si>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</si>
  <si>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</si>
  <si>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</si>
  <si>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</si>
  <si>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</si>
  <si>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</si>
  <si>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</si>
  <si>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</si>
  <si>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</si>
  <si>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</si>
  <si>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</si>
  <si>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</si>
  <si>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</si>
  <si>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</si>
  <si>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</si>
  <si>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</si>
  <si>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</si>
  <si>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</si>
  <si>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</si>
  <si>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</si>
  <si>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</si>
  <si>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</si>
  <si>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</si>
  <si>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</si>
  <si>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</si>
  <si>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</si>
  <si>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</si>
  <si>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</si>
  <si>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</si>
  <si>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</si>
  <si>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</si>
  <si>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</si>
  <si>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</si>
  <si>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</si>
  <si>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</si>
  <si>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</si>
  <si>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</si>
  <si>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</si>
  <si>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</si>
  <si>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</si>
  <si>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</si>
  <si>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</si>
  <si>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</si>
  <si>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</si>
  <si>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</si>
  <si>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</si>
  <si>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</si>
  <si>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</si>
  <si>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</si>
  <si>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</si>
  <si>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</si>
  <si>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</si>
  <si>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</si>
  <si>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</si>
  <si>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</si>
  <si>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</si>
  <si>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</si>
  <si>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</si>
  <si>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</si>
  <si>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</si>
  <si>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</si>
  <si>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</si>
  <si>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</si>
  <si>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</si>
  <si>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</si>
  <si>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</si>
  <si>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</si>
  <si>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</si>
  <si>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</si>
  <si>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</si>
  <si>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</si>
  <si>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</si>
  <si>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</si>
  <si>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</si>
  <si>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</si>
  <si>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</si>
  <si>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</si>
  <si>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</si>
  <si>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</si>
  <si>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</si>
  <si>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</si>
  <si>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</si>
  <si>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</si>
  <si>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</si>
  <si>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</si>
  <si>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</si>
  <si>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</si>
  <si>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</si>
  <si>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</si>
  <si>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</si>
  <si>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</si>
  <si>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</si>
  <si>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</si>
  <si>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</si>
  <si>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</si>
  <si>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</si>
  <si>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</si>
  <si>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</si>
  <si>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</si>
  <si>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</si>
  <si>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</si>
  <si>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</si>
  <si>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</si>
  <si>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</si>
  <si>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</si>
  <si>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</si>
  <si>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</si>
  <si>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</si>
  <si>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</si>
  <si>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</si>
  <si>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</si>
  <si>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</si>
  <si>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</si>
  <si>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</si>
  <si>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</si>
  <si>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</si>
  <si>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</si>
  <si>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</si>
  <si>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</si>
  <si>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</si>
  <si>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</si>
  <si>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</si>
  <si>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</si>
  <si>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</si>
  <si>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</si>
  <si>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</si>
  <si>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</si>
  <si>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</si>
  <si>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</si>
  <si>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</si>
  <si>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</si>
  <si>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</si>
  <si>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</si>
  <si>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</si>
  <si>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</si>
  <si>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</si>
  <si>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</si>
  <si>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</si>
  <si>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</si>
  <si>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</si>
  <si>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</si>
  <si>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</si>
  <si>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</si>
  <si>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</si>
  <si>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</si>
  <si>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</si>
  <si>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</si>
  <si>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</si>
  <si>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</si>
  <si>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</si>
  <si>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</si>
  <si>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</si>
  <si>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</si>
  <si>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</si>
  <si>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</si>
  <si>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</si>
  <si>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</si>
  <si>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</si>
  <si>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</si>
  <si>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</si>
  <si>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</si>
  <si>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</si>
  <si>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</si>
  <si>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</si>
  <si>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</si>
  <si>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</si>
  <si>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</si>
  <si>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</si>
  <si>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</si>
  <si>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</si>
  <si>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</si>
  <si>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</si>
  <si>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</si>
  <si>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</si>
  <si>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</si>
  <si>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</si>
  <si>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</si>
  <si>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</si>
  <si>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</si>
  <si>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</si>
  <si>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</si>
  <si>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</si>
  <si>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</si>
  <si>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</si>
  <si>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</si>
  <si>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</si>
  <si>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</si>
  <si>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</si>
  <si>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</si>
  <si>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</si>
  <si>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</si>
  <si>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</si>
  <si>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</si>
  <si>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</si>
  <si>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</si>
  <si>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</si>
  <si>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</si>
  <si>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</si>
  <si>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</si>
  <si>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</si>
  <si>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</si>
  <si>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</si>
  <si>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</si>
  <si>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</si>
  <si>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</si>
  <si>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</si>
  <si>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</si>
  <si>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</si>
  <si>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</si>
  <si>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</si>
  <si>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</si>
  <si>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</si>
  <si>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</si>
  <si>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</si>
  <si>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</si>
  <si>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</si>
  <si>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</si>
  <si>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</si>
  <si>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</si>
  <si>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</si>
  <si>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</si>
  <si>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</si>
  <si>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</si>
  <si>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</si>
  <si>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</si>
  <si>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</si>
  <si>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</si>
  <si>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</si>
  <si>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</si>
  <si>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</si>
  <si>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</si>
  <si>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</si>
  <si>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</si>
  <si>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</si>
  <si>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</si>
  <si>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</si>
  <si>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</si>
  <si>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</si>
  <si>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</si>
  <si>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</si>
  <si>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</si>
  <si>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</si>
  <si>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</si>
  <si>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</si>
  <si>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</si>
  <si>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</si>
  <si>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</si>
  <si>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</si>
  <si>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</si>
  <si>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</si>
  <si>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</si>
  <si>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</si>
  <si>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</si>
  <si>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</si>
  <si>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</si>
  <si>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</si>
  <si>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</si>
  <si>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</si>
  <si>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</si>
  <si>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</si>
  <si>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</si>
  <si>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</si>
  <si>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</si>
  <si>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</si>
  <si>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</si>
  <si>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</si>
  <si>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</si>
  <si>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</si>
  <si>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</si>
  <si>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</si>
  <si>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</si>
  <si>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</si>
  <si>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</si>
  <si>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</si>
  <si>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</si>
  <si>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</si>
  <si>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</si>
  <si>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</si>
  <si>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</si>
  <si>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</si>
  <si>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</si>
  <si>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</si>
  <si>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</si>
  <si>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</si>
  <si>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</si>
  <si>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</si>
  <si>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</si>
  <si>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</si>
  <si>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</si>
  <si>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</si>
  <si>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</si>
  <si>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</si>
  <si>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</si>
  <si>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</si>
  <si>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</si>
  <si>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</si>
  <si>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</si>
  <si>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</si>
  <si>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</si>
  <si>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</si>
  <si>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</si>
  <si>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</si>
  <si>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</si>
  <si>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</si>
  <si>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</si>
  <si>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</si>
  <si>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</si>
  <si>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</si>
  <si>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</si>
  <si>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</si>
  <si>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</si>
  <si>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</si>
  <si>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</si>
  <si>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</si>
  <si>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</si>
  <si>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</si>
  <si>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</si>
  <si>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</si>
  <si>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</si>
  <si>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</si>
  <si>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</si>
  <si>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</si>
  <si>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</si>
  <si>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</si>
  <si>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</si>
  <si>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</si>
  <si>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</si>
  <si>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</si>
  <si>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</si>
  <si>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</si>
  <si>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</si>
  <si>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</si>
  <si>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</si>
  <si>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</si>
  <si>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</si>
  <si>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</si>
  <si>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</si>
  <si>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</si>
  <si>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</si>
  <si>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</si>
  <si>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</si>
  <si>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</si>
  <si>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</si>
  <si>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</si>
  <si>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</si>
  <si>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</si>
  <si>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</si>
  <si>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</si>
  <si>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</si>
  <si>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</si>
  <si>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</si>
  <si>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</si>
  <si>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</si>
  <si>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</si>
  <si>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</si>
  <si>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</si>
  <si>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</si>
  <si>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</si>
  <si>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</si>
  <si>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</si>
  <si>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</si>
  <si>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</si>
  <si>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</si>
  <si>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</si>
  <si>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</si>
  <si>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</si>
  <si>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</si>
  <si>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</si>
  <si>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</si>
  <si>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</si>
  <si>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</si>
  <si>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</si>
  <si>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</si>
  <si>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</si>
  <si>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</si>
  <si>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</si>
  <si>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</si>
  <si>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</si>
  <si>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</si>
  <si>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</si>
  <si>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</si>
  <si>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</si>
  <si>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</si>
  <si>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</si>
  <si>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</si>
  <si>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</si>
  <si>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</si>
  <si>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</si>
  <si>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</si>
  <si>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</si>
  <si>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</si>
  <si>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</si>
  <si>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</si>
  <si>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</si>
  <si>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</si>
  <si>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</si>
  <si>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</si>
  <si>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</si>
  <si>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</si>
  <si>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</si>
  <si>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</si>
  <si>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</si>
  <si>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</si>
  <si>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</si>
  <si>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</si>
  <si>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</si>
  <si>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</si>
  <si>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</si>
  <si>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</si>
  <si>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</si>
  <si>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</si>
  <si>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</si>
  <si>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</si>
  <si>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</si>
  <si>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</si>
  <si>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</si>
  <si>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</si>
  <si>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</si>
  <si>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</si>
  <si>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</si>
  <si>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</si>
  <si>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</si>
  <si>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</si>
  <si>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</si>
  <si>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</si>
  <si>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</si>
  <si>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</si>
  <si>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</si>
  <si>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</si>
  <si>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</si>
  <si>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</si>
  <si>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</si>
  <si>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</si>
  <si>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</si>
  <si>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</si>
  <si>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</si>
  <si>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</si>
  <si>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</si>
  <si>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</si>
  <si>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</si>
  <si>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</si>
  <si>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</si>
  <si>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</si>
  <si>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</si>
  <si>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</si>
  <si>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</si>
  <si>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</si>
  <si>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</si>
  <si>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</si>
  <si>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</si>
  <si>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</si>
  <si>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</si>
  <si>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</si>
  <si>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</si>
  <si>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</si>
  <si>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</si>
  <si>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</si>
  <si>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</si>
  <si>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</si>
  <si>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</si>
  <si>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</si>
  <si>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</si>
  <si>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</si>
  <si>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</si>
  <si>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</si>
  <si>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</si>
  <si>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</si>
  <si>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</si>
  <si>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</si>
  <si>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</si>
  <si>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</si>
  <si>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</si>
  <si>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</si>
  <si>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</si>
  <si>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</si>
  <si>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</si>
  <si>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</si>
  <si>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</si>
  <si>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</si>
  <si>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</si>
  <si>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</si>
  <si>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</si>
  <si>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</si>
  <si>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</si>
  <si>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</si>
  <si>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</si>
  <si>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</si>
  <si>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</si>
  <si>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</si>
  <si>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</si>
  <si>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</si>
  <si>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</si>
  <si>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</si>
  <si>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</si>
  <si>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</si>
  <si>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</si>
  <si>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</si>
  <si>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</si>
  <si>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</si>
  <si>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</si>
  <si>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</si>
  <si>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</si>
  <si>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</si>
  <si>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</si>
  <si>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</si>
  <si>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</si>
  <si>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</si>
  <si>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</si>
  <si>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</si>
  <si>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</si>
  <si>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</si>
  <si>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</si>
  <si>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</si>
  <si>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</si>
  <si>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</si>
  <si>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</si>
  <si>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</si>
  <si>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</si>
  <si>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</si>
  <si>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</si>
  <si>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</si>
  <si>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</si>
  <si>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</si>
  <si>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</si>
  <si>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</si>
  <si>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</si>
  <si>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</si>
  <si>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</si>
  <si>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</si>
  <si>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</si>
  <si>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</si>
  <si>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</si>
  <si>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</si>
  <si>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</si>
  <si>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</si>
  <si>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</si>
  <si>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</si>
  <si>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</si>
  <si>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</si>
  <si>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</si>
  <si>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</si>
  <si>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</si>
  <si>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</si>
  <si>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</si>
  <si>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</si>
  <si>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</si>
  <si>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</si>
  <si>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</si>
  <si>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</si>
  <si>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</si>
  <si>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</si>
  <si>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</si>
  <si>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</si>
  <si>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</si>
  <si>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</si>
  <si>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</si>
  <si>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</si>
  <si>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</si>
  <si>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</si>
  <si>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</si>
  <si>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</si>
  <si>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</si>
  <si>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</si>
  <si>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</si>
  <si>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</si>
  <si>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</si>
  <si>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</si>
  <si>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</si>
  <si>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</si>
  <si>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</si>
  <si>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</si>
  <si>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</si>
  <si>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</si>
  <si>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</si>
  <si>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</si>
  <si>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</si>
  <si>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</si>
  <si>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</si>
  <si>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</si>
  <si>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</si>
  <si>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</si>
  <si>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</si>
  <si>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</si>
  <si>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</si>
  <si>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</si>
  <si>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</si>
  <si>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</si>
  <si>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</si>
  <si>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</si>
  <si>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</si>
  <si>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</si>
  <si>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</si>
  <si>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</si>
  <si>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</si>
  <si>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</si>
  <si>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</si>
  <si>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</si>
  <si>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</si>
  <si>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</si>
  <si>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</si>
  <si>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</si>
  <si>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</si>
  <si>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</si>
  <si>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</si>
  <si>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</si>
  <si>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</si>
  <si>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</si>
  <si>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</si>
  <si>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</si>
  <si>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</si>
  <si>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</si>
  <si>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</si>
  <si>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</si>
  <si>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</si>
  <si>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</si>
  <si>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</si>
  <si>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</si>
  <si>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</si>
  <si>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</si>
  <si>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</si>
  <si>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</si>
  <si>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</si>
  <si>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</si>
  <si>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</si>
  <si>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</si>
  <si>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</si>
  <si>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</si>
  <si>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</si>
  <si>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</si>
  <si>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</si>
  <si>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</si>
  <si>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</si>
  <si>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</si>
  <si>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</si>
  <si>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</si>
  <si>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</si>
  <si>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</si>
  <si>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</si>
  <si>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</si>
  <si>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</si>
  <si>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</si>
  <si>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</si>
  <si>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</si>
  <si>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</si>
  <si>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</si>
  <si>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</si>
  <si>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</si>
  <si>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</si>
  <si>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</si>
  <si>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</si>
  <si>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</si>
  <si>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</si>
  <si>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</si>
  <si>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</si>
  <si>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</si>
  <si>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</si>
  <si>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</si>
  <si>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</si>
  <si>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</si>
  <si>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</si>
  <si>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</si>
  <si>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</si>
  <si>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</si>
  <si>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</si>
  <si>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</si>
  <si>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</si>
  <si>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</si>
  <si>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</si>
  <si>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</si>
  <si>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</si>
  <si>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</si>
  <si>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</si>
  <si>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</si>
  <si>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</si>
  <si>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</si>
  <si>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</si>
  <si>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</si>
  <si>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</si>
  <si>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</si>
  <si>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</si>
  <si>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</si>
  <si>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</si>
  <si>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</si>
  <si>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</si>
  <si>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</si>
  <si>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</si>
  <si>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</si>
  <si>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</si>
  <si>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</si>
  <si>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</si>
  <si>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</si>
  <si>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</si>
  <si>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</si>
  <si>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</si>
  <si>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</si>
  <si>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</si>
  <si>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</si>
  <si>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</si>
  <si>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</si>
  <si>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</si>
  <si>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</si>
  <si>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</si>
  <si>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</si>
  <si>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</si>
  <si>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</si>
  <si>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</si>
  <si>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</si>
  <si>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</si>
  <si>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</si>
  <si>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</si>
  <si>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</si>
  <si>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</si>
  <si>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</si>
  <si>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</si>
  <si>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</si>
  <si>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</si>
  <si>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</si>
  <si>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</si>
  <si>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</si>
  <si>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</si>
  <si>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</si>
  <si>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</si>
  <si>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</si>
  <si>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</si>
  <si>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</si>
  <si>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</si>
  <si>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</si>
  <si>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</si>
  <si>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</si>
  <si>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</si>
  <si>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</si>
  <si>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</si>
  <si>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</si>
  <si>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</si>
  <si>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</si>
  <si>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</si>
  <si>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</si>
  <si>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</si>
  <si>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</si>
  <si>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</si>
  <si>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</si>
  <si>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</si>
  <si>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</si>
  <si>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</si>
  <si>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</si>
  <si>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</si>
  <si>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</si>
  <si>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</si>
  <si>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</si>
  <si>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</si>
  <si>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</si>
  <si>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</si>
  <si>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</si>
  <si>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</si>
  <si>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</si>
  <si>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</si>
  <si>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</si>
  <si>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</si>
  <si>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</si>
  <si>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</si>
  <si>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</si>
  <si>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</si>
  <si>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</si>
  <si>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</si>
  <si>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</si>
  <si>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</si>
  <si>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</si>
  <si>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</si>
  <si>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</si>
  <si>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</si>
  <si>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</si>
  <si>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</si>
  <si>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</si>
  <si>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</si>
  <si>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</si>
  <si>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</si>
  <si>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</si>
  <si>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</si>
  <si>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</si>
  <si>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</si>
  <si>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</si>
  <si>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</si>
  <si>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</si>
  <si>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</si>
  <si>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</si>
  <si>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</si>
  <si>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</si>
  <si>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</si>
  <si>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</si>
  <si>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</si>
  <si>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</si>
  <si>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</si>
  <si>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</si>
  <si>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</si>
  <si>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</si>
  <si>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</si>
  <si>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</si>
  <si>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</si>
  <si>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</si>
  <si>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</si>
  <si>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</si>
  <si>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</si>
  <si>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</si>
  <si>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</si>
  <si>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</si>
  <si>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</si>
  <si>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</si>
  <si>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</si>
  <si>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</si>
  <si>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</si>
  <si>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</si>
  <si>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</si>
  <si>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</si>
  <si>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</si>
  <si>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</si>
  <si>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</si>
  <si>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</si>
  <si>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</si>
  <si>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</si>
  <si>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</si>
  <si>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</si>
  <si>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</si>
  <si>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</si>
  <si>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</si>
  <si>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</si>
  <si>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</si>
  <si>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</si>
  <si>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</si>
  <si>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</si>
  <si>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</si>
  <si>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</si>
  <si>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</si>
  <si>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</si>
  <si>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</si>
  <si>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</si>
  <si>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</si>
  <si>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</si>
  <si>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</si>
  <si>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</si>
  <si>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</si>
  <si>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</si>
  <si>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</si>
  <si>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</si>
  <si>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</si>
  <si>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</si>
  <si>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</si>
  <si>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</si>
  <si>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</si>
  <si>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</si>
  <si>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</si>
  <si>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</si>
  <si>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</si>
  <si>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</si>
  <si>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</si>
  <si>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</si>
  <si>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</si>
  <si>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</si>
  <si>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</si>
  <si>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</si>
  <si>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</si>
  <si>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</si>
  <si>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</si>
  <si>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</si>
  <si>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</si>
  <si>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</si>
  <si>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</si>
  <si>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</si>
  <si>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</si>
  <si>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</si>
  <si>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</si>
  <si>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</si>
  <si>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</si>
  <si>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</si>
  <si>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</si>
  <si>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</si>
  <si>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</si>
  <si>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</si>
  <si>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</si>
  <si>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</si>
  <si>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</si>
  <si>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</si>
  <si>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</si>
  <si>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</si>
  <si>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</si>
  <si>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</si>
  <si>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</si>
  <si>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</si>
  <si>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</si>
  <si>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</si>
  <si>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</si>
  <si>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</si>
  <si>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</si>
  <si>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</si>
  <si>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</si>
  <si>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</si>
  <si>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</si>
  <si>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</si>
  <si>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</si>
  <si>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</si>
  <si>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</si>
  <si>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</si>
  <si>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</si>
  <si>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</si>
  <si>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</si>
  <si>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</si>
  <si>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</si>
  <si>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</si>
  <si>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</si>
  <si>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</si>
  <si>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</si>
  <si>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</si>
  <si>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</si>
  <si>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</si>
  <si>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</si>
  <si>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</si>
  <si>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</si>
  <si>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</si>
  <si>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</si>
  <si>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</si>
  <si>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</si>
  <si>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</si>
  <si>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</si>
  <si>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</si>
  <si>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</si>
  <si>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</si>
  <si>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</si>
  <si>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</si>
  <si>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</si>
  <si>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</si>
  <si>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</si>
  <si>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</si>
  <si>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</si>
  <si>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</si>
  <si>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</si>
  <si>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</si>
  <si>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</si>
  <si>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</si>
  <si>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</si>
  <si>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</si>
  <si>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</si>
  <si>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</si>
  <si>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</si>
  <si>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</si>
  <si>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</si>
  <si>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</si>
  <si>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</si>
  <si>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</si>
  <si>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</si>
  <si>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</si>
  <si>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</si>
  <si>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</si>
  <si>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</si>
  <si>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</si>
  <si>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</si>
  <si>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</si>
  <si>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</si>
  <si>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</si>
  <si>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</si>
  <si>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</si>
  <si>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</si>
  <si>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</si>
  <si>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</si>
  <si>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</si>
  <si>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</si>
  <si>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</si>
  <si>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</si>
  <si>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</si>
  <si>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</si>
  <si>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</si>
  <si>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</si>
  <si>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</si>
  <si>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</si>
  <si>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</si>
  <si>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</si>
  <si>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</si>
  <si>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</si>
  <si>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</si>
  <si>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</si>
  <si>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</si>
  <si>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</si>
  <si>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</si>
  <si>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</si>
  <si>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</si>
  <si>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</si>
  <si>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</si>
  <si>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</si>
  <si>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</si>
  <si>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</si>
  <si>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</si>
  <si>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</si>
  <si>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</si>
  <si>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</si>
  <si>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</si>
  <si>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</si>
  <si>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</si>
  <si>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</si>
  <si>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</si>
  <si>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</si>
  <si>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</si>
  <si>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</si>
  <si>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</si>
  <si>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</si>
  <si>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</si>
  <si>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</si>
  <si>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</si>
  <si>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</si>
  <si>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</si>
  <si>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</si>
  <si>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</si>
  <si>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</si>
  <si>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</si>
  <si>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</si>
  <si>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</si>
  <si>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</si>
  <si>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</si>
  <si>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</si>
  <si>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</si>
  <si>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</si>
  <si>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</si>
  <si>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</si>
  <si>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</si>
  <si>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</si>
  <si>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</si>
  <si>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</si>
  <si>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</si>
  <si>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</si>
  <si>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</si>
  <si>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</si>
  <si>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</si>
  <si>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</si>
  <si>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</si>
  <si>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</si>
  <si>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</si>
  <si>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</si>
  <si>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</si>
  <si>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</si>
  <si>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</si>
  <si>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</si>
  <si>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</si>
  <si>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</si>
  <si>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</si>
  <si>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</si>
  <si>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</si>
  <si>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</si>
  <si>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</si>
  <si>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</si>
  <si>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</si>
  <si>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</si>
  <si>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</si>
  <si>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</si>
  <si>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</si>
  <si>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</si>
  <si>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</si>
  <si>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</si>
  <si>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</si>
  <si>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</si>
  <si>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</si>
  <si>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</si>
  <si>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</si>
  <si>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</si>
  <si>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</si>
  <si>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</si>
  <si>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</si>
  <si>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</si>
  <si>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</si>
  <si>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</si>
  <si>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</si>
  <si>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</si>
  <si>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</si>
  <si>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</si>
  <si>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</si>
  <si>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</si>
  <si>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</si>
  <si>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</si>
  <si>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</si>
  <si>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</si>
  <si>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</si>
  <si>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</si>
  <si>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</si>
  <si>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</si>
  <si>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</si>
  <si>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</si>
  <si>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</si>
  <si>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</si>
  <si>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</si>
  <si>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</si>
  <si>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</si>
  <si>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</si>
  <si>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</si>
  <si>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</si>
  <si>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</si>
  <si>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</si>
  <si>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</si>
  <si>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</si>
  <si>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</si>
  <si>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</si>
  <si>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</si>
  <si>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</si>
  <si>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</si>
  <si>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</si>
  <si>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</si>
  <si>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</si>
  <si>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</si>
  <si>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</si>
  <si>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</si>
  <si>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</si>
  <si>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</si>
  <si>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</si>
  <si>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</si>
  <si>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</si>
  <si>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</si>
  <si>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</si>
  <si>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</si>
  <si>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</si>
  <si>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</si>
  <si>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</si>
  <si>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</si>
  <si>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</si>
  <si>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</si>
  <si>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</si>
  <si>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</si>
  <si>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</si>
  <si>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</si>
  <si>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</si>
  <si>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</si>
  <si>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</si>
  <si>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</si>
  <si>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</si>
  <si>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</si>
  <si>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</si>
  <si>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</si>
  <si>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</si>
  <si>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</si>
  <si>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</si>
  <si>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</si>
  <si>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</si>
  <si>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</si>
  <si>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</si>
  <si>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</si>
  <si>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</si>
  <si>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</si>
  <si>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</si>
  <si>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</si>
  <si>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</si>
  <si>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</si>
  <si>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</si>
  <si>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</si>
  <si>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</si>
  <si>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</si>
  <si>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</si>
  <si>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</si>
  <si>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</si>
  <si>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</si>
  <si>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</si>
  <si>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</si>
  <si>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</si>
  <si>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</si>
  <si>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</si>
  <si>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</si>
  <si>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</si>
  <si>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</si>
  <si>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</si>
  <si>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</si>
  <si>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</si>
  <si>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</si>
  <si>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</si>
  <si>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</si>
  <si>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</si>
  <si>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</si>
  <si>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</si>
  <si>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</si>
  <si>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</si>
  <si>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</si>
  <si>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</si>
  <si>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</si>
  <si>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</si>
  <si>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元</t>
    <phoneticPr fontId="1" type="noConversion"/>
  </si>
  <si>
    <t>array</t>
    <phoneticPr fontId="1" type="noConversion"/>
  </si>
  <si>
    <t>内部变量区</t>
    <phoneticPr fontId="1" type="noConversion"/>
  </si>
  <si>
    <t>采购</t>
    <phoneticPr fontId="1" type="noConversion"/>
  </si>
  <si>
    <t>汇总</t>
    <phoneticPr fontId="1" type="noConversion"/>
  </si>
  <si>
    <t>产品</t>
    <phoneticPr fontId="1" type="noConversion"/>
  </si>
  <si>
    <t>指定一次性费用</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</si>
  <si>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</si>
  <si>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</si>
  <si>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</si>
  <si>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</si>
  <si>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</si>
  <si>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</si>
  <si>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</si>
  <si>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</si>
  <si>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</si>
  <si>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</si>
  <si>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</si>
  <si>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指定价(优先覆盖其他价格)</t>
    <phoneticPr fontId="1" type="noConversion"/>
  </si>
  <si>
    <t>产品参数</t>
    <phoneticPr fontId="1" type="noConversion"/>
  </si>
  <si>
    <t>折后价</t>
    <phoneticPr fontId="1" type="noConversion"/>
  </si>
  <si>
    <t>产品规格列表</t>
    <phoneticPr fontId="1" type="noConversion"/>
  </si>
  <si>
    <t>数据库 只读组</t>
    <phoneticPr fontId="1" type="noConversion"/>
  </si>
  <si>
    <t>服务费用</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</si>
  <si>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</si>
  <si>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</si>
  <si>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</si>
  <si>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</si>
  <si>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</si>
  <si>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</si>
  <si>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</si>
  <si>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</si>
  <si>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</si>
  <si>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</si>
  <si>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</si>
  <si>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</si>
  <si>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</si>
  <si>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</si>
  <si>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</si>
  <si>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</si>
  <si>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</si>
  <si>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</si>
  <si>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</si>
  <si>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</si>
  <si>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</si>
  <si>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</si>
  <si>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</si>
  <si>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</si>
  <si>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</si>
  <si>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</si>
  <si>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</si>
  <si>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</si>
  <si>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</si>
  <si>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</si>
  <si>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</si>
  <si>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</si>
  <si>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</si>
  <si>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</si>
  <si>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</si>
  <si>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</si>
  <si>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</si>
  <si>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</si>
  <si>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</si>
  <si>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可手工输入</t>
  </si>
  <si>
    <t>单元测试用例</t>
  </si>
  <si>
    <t>单元测试用例</t>
    <phoneticPr fontId="1" type="noConversion"/>
  </si>
  <si>
    <t>总和:折后价</t>
  </si>
  <si>
    <t>采购月数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</si>
</sst>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804]* #,##0.00_ ;_ [$¥-804]* \-#,##0.00_ ;_ [$¥-804]* &quot;-&quot;??_ ;_ @_ "/>
    <numFmt numFmtId="178" formatCode="_ &quot;¥&quot;* #,##0.00_ ;_ &quot;¥&quot;* \-#,##0.00_ ;_ &quot;¥&quot;* &quot;-&quot;_ ;_ @_ "/>
    <numFmt numFmtId="179" formatCode="_ &quot;¥&quot;* #,##0_ ;_ &quot;¥&quot;* \-#,##0_ ;_ &quot;¥&quot;* &quot;-&quot;??_ ;_ @_ "/>
    <numFmt numFmtId="180"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11">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177" fontId="4" fillId="0" borderId="0" xfId="0" applyNumberFormat="1" applyFont="1"/>
    <xf numFmtId="178" fontId="4" fillId="0" borderId="0" xfId="0" applyNumberFormat="1" applyFont="1"/>
    <xf numFmtId="178" fontId="11" fillId="0" borderId="0" xfId="0" applyNumberFormat="1" applyFont="1"/>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49" fontId="0" fillId="0" borderId="0" xfId="3" applyNumberFormat="1" applyFont="1" applyFill="1" applyAlignment="1"/>
    <xf numFmtId="0" fontId="5" fillId="0" borderId="0" xfId="2" applyFill="1"/>
    <xf numFmtId="177" fontId="4" fillId="0" borderId="0" xfId="0" applyNumberFormat="1" applyFont="1" applyFill="1"/>
    <xf numFmtId="0" fontId="11" fillId="0" borderId="0" xfId="0" applyNumberFormat="1" applyFont="1" applyFill="1" applyAlignment="1">
      <alignment horizontal="left"/>
    </xf>
    <xf numFmtId="178" fontId="11" fillId="0" borderId="0" xfId="0" applyNumberFormat="1" applyFont="1" applyFill="1"/>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178" fontId="4" fillId="0" borderId="0" xfId="0" applyNumberFormat="1" applyFont="1" applyFill="1"/>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177" fontId="19" fillId="0" borderId="0" xfId="0" applyNumberFormat="1" applyFont="1"/>
    <xf numFmtId="177" fontId="19" fillId="0" borderId="0" xfId="3" applyNumberFormat="1" applyFont="1" applyAlignment="1"/>
    <xf numFmtId="0" fontId="19" fillId="0" borderId="0" xfId="0" applyFont="1" applyFill="1" applyAlignment="1"/>
    <xf numFmtId="177" fontId="19" fillId="0" borderId="0" xfId="0" applyNumberFormat="1" applyFont="1" applyFill="1" applyAlignment="1"/>
    <xf numFmtId="177" fontId="19" fillId="0" borderId="0" xfId="3" applyNumberFormat="1" applyFont="1" applyFill="1" applyAlignment="1"/>
    <xf numFmtId="3" fontId="18" fillId="0" borderId="0" xfId="0" applyNumberFormat="1" applyFont="1" applyFill="1"/>
    <xf numFmtId="177" fontId="19"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2" fillId="8"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0" fontId="0" fillId="0" borderId="0" xfId="0" applyAlignment="1"/>
    <xf numFmtId="179" fontId="0" fillId="0" borderId="0" xfId="0" applyNumberFormat="1"/>
    <xf numFmtId="180" fontId="4" fillId="0" borderId="0" xfId="3" applyNumberFormat="1" applyFont="1" applyAlignment="1"/>
    <xf numFmtId="180"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5" borderId="0" xfId="1" applyFill="1" applyAlignment="1">
      <alignment horizontal="center"/>
    </xf>
    <xf numFmtId="0" fontId="2" fillId="4" borderId="0" xfId="1" applyFill="1" applyAlignment="1">
      <alignment horizontal="center"/>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strike val="0"/>
        <outline val="0"/>
        <shadow val="0"/>
        <u val="none"/>
        <vertAlign val="baseline"/>
        <sz val="11"/>
        <color theme="4" tint="-0.249977111117893"/>
        <name val="等线"/>
        <scheme val="minor"/>
      </font>
      <numFmt numFmtId="177"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177"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177"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4"/>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80"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80"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80"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family val="3"/>
        <charset val="134"/>
        <scheme val="minor"/>
      </font>
      <numFmt numFmtId="177"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78" formatCode="_ &quot;¥&quot;* #,##0.00_ ;_ &quot;¥&quot;* \-#,##0.00_ ;_ &quot;¥&quot;* &quot;-&quot;_ ;_ @_ "/>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9"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1010272</xdr:colOff>
      <xdr:row>0</xdr:row>
      <xdr:rowOff>0</xdr:rowOff>
    </xdr:from>
    <xdr:to>
      <xdr:col>3</xdr:col>
      <xdr:colOff>1605643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1624691</xdr:colOff>
      <xdr:row>0</xdr:row>
      <xdr:rowOff>0</xdr:rowOff>
    </xdr:from>
    <xdr:to>
      <xdr:col>22</xdr:col>
      <xdr:colOff>639535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786670601854"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6" level="32767"/>
    <cacheField name="[Measures].[以下项目的总和:数量]" caption="以下项目的总和:数量" numFmtId="0" hierarchy="57" level="32767"/>
    <cacheField name="[price].[产品名].[产品名]" caption="产品名" numFmtId="0" hierarchy="29" level="1">
      <sharedItems count="10">
        <s v="NAT 网关"/>
        <s v="VPN 连接"/>
        <s v="负载均衡"/>
        <s v="共享带宽包"/>
        <s v="某线下服务费用 线下结算"/>
        <s v="腾讯数字农村"/>
        <s v="云服务器"/>
        <s v="云数据库 MySQL"/>
        <s v="云数据库 Redis"/>
        <s v="专线接入-高速上云"/>
      </sharedItems>
    </cacheField>
    <cacheField name="[Measures].[以下项目的总和:折后价]" caption="以下项目的总和:折后价" numFmtId="0" hierarchy="63" level="32767"/>
    <cacheField name="[price].[项目].[项目]" caption="项目" numFmtId="0" level="1">
      <sharedItems count="1">
        <s v="单元测试用例"/>
      </sharedItems>
    </cacheField>
    <cacheField name="[price].[采购月数].[采购月数]" caption="采购月数" numFmtId="0" hierarchy="20" level="1">
      <sharedItems containsSemiMixedTypes="0" containsString="0" containsNumber="1" containsInteger="1" minValue="12" maxValue="12" count="1">
        <n v="12"/>
      </sharedItems>
      <extLst>
        <ext xmlns:x15="http://schemas.microsoft.com/office/spreadsheetml/2010/11/main" uri="{4F2E5C28-24EA-4eb8-9CBF-B6C8F9C3D259}">
          <x15:cachedUniqueNames>
            <x15:cachedUniqueName index="0" name="[price].[采购月数].&amp;[12]"/>
          </x15:cachedUniqueNames>
        </ext>
      </extLst>
    </cacheField>
  </cacheFields>
  <cacheHierarchies count="64">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月单价]" caption="指定月单价" attribute="1" defaultMemberUniqueName="[price].[指定月单价].[All]" allUniqueName="[price].[指定月单价].[All]" dimensionUniqueName="[price]" displayFolder="" count="0" memberValueDatatype="20" unbalanced="0"/>
    <cacheHierarchy uniqueName="[price].[指定一次性费用]" caption="指定一次性费用" attribute="1" defaultMemberUniqueName="[price].[指定一次性费用].[All]" allUniqueName="[price].[指定一次性费用].[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采购月数]" caption="采购月数" attribute="1" defaultMemberUniqueName="[price].[采购月数].[All]" allUniqueName="[price].[采购月数].[All]" dimensionUniqueName="[price]" displayFolder="" count="2" memberValueDatatype="20" unbalanced="0">
      <fieldsUsage count="2">
        <fieldUsage x="-1"/>
        <fieldUsage x="5"/>
      </fieldsUsage>
    </cacheHierarchy>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9"/>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8"/>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5"/>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5"/>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1">
        <item s="1" x="0"/>
      </items>
    </pivotField>
  </pivotFields>
  <rowFields count="3">
    <field x="4"/>
    <field x="2"/>
    <field x="5"/>
  </rowFields>
  <rowItems count="11">
    <i>
      <x/>
      <x/>
      <x/>
    </i>
    <i r="1">
      <x v="1"/>
      <x/>
    </i>
    <i r="1">
      <x v="2"/>
      <x/>
    </i>
    <i r="1">
      <x v="3"/>
      <x/>
    </i>
    <i r="1">
      <x v="4"/>
      <x/>
    </i>
    <i r="1">
      <x v="5"/>
      <x/>
    </i>
    <i r="1">
      <x v="6"/>
      <x/>
    </i>
    <i r="1">
      <x v="7"/>
      <x/>
    </i>
    <i r="1">
      <x v="8"/>
      <x/>
    </i>
    <i r="1">
      <x v="9"/>
      <x/>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9"/>
  </dataFields>
  <formats count="1">
    <format dxfId="106">
      <pivotArea outline="0" fieldPosition="0">
        <references count="1">
          <reference field="4294967294" count="1" selected="0">
            <x v="2"/>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2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P60" headerRowDxfId="103" dataDxfId="101" headerRowBorderDxfId="102" tableBorderDxfId="100" totalsRowBorderDxfId="99">
  <autoFilter ref="A7:AP60"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autoFilter>
  <tableColumns count="42">
    <tableColumn id="64" xr3:uid="{FA998A86-9008-4040-831C-86A097187BC5}" name="项目" dataDxfId="98" totalsRowDxfId="97"/>
    <tableColumn id="63" xr3:uid="{960EED0A-522F-4BB5-88F8-C675EFE9A5FD}" name="模块" dataDxfId="96" totalsRowDxfId="95"/>
    <tableColumn id="5" xr3:uid="{C94D7A1B-D3CF-4BDE-990E-158121AFD4DF}" name="选择产品" dataDxfId="94"/>
    <tableColumn id="3" xr3:uid="{D9AEB3CA-F5D7-49DC-9425-DAC1B646750B}" name="规格" dataDxfId="93" totalsRowDxfId="92"/>
    <tableColumn id="54" xr3:uid="{D4C362AD-C05E-4006-AD54-BD5D46463CFE}" name="指定月单价" dataDxfId="91"/>
    <tableColumn id="59" xr3:uid="{32CA9C38-1467-4324-AA52-7B4D7A7A0599}" name="指定一次性费用" dataDxfId="90"/>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4" xr3:uid="{7AF8639B-5CD6-4543-B4E3-CF6170573DAE}" name="采购月数" dataDxfId="69" dataCellStyle="千位分隔"/>
    <tableColumn id="20" xr3:uid="{CF679477-25F7-5A4A-8EB0-9CF6DF208A8D}" name="产品链接" dataDxfId="68" dataCellStyle="超链接">
      <calculatedColumnFormula array="1">IF(price[[#This Row],[选择产品]]="", "-",  HYPERLINK(
        _xlfn.SINGLE(IFERROR(_FV(price[[#This Row],[产品]],"产品URL"),"https://cloud.tencent.com/product")),
        price[[#This Row],[产品]]
    )
)</calculatedColumnFormula>
    </tableColumn>
    <tableColumn id="17" xr3:uid="{59489BD5-3EFA-224A-BD0E-597292048958}" name="产品参数" dataDxfId="67">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9" xr3:uid="{80427AFD-CF3E-4D44-90CB-FBA3CA784192}" name="折前月单价" dataDxfId="66">
      <calculatedColumnFormula array="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5">
      <calculatedColumnFormula array="1">IF(ISNUMBER(price[[#This Row],[指定一次性费用]]),
    price[[#This Row],[指定一次性费用]],
    _xlfn.SWITCH(price[[#This Row],[产品标识]],
        "自定义", price[[#This Row],[指定一次性费用]],
    0)
)</calculatedColumnFormula>
    </tableColumn>
    <tableColumn id="53" xr3:uid="{213735D2-0556-411E-B3AB-0E77670D9151}" name="折后价" totalsRowFunction="sum" dataDxfId="64">
      <calculatedColumnFormula>IFERROR(
    (price[[#This Row],[折前月单价]] * price[[#This Row],[采购月数]] + price[[#This Row],[折前一次性费用单价]]) * price[[#This Row],[数量]] * price[[#This Row],[折扣率]],
    0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3" totalsRowShown="0" dataDxfId="33">
  <autoFilter ref="A1:B3" xr:uid="{C34ADEC8-D3E4-49A1-8866-98E4FC46E4DB}">
    <filterColumn colId="0" hiddenButton="1"/>
    <filterColumn colId="1" hiddenButton="1"/>
  </autoFilter>
  <tableColumns count="2">
    <tableColumn id="1" xr3:uid="{02945AA4-1910-4E85-8E96-53A2905FDD76}" name="报价工具属性" dataDxfId="32"/>
    <tableColumn id="2" xr3:uid="{230E9CBA-AAA7-4281-A756-A0C597935D77}" name="值" dataDxfId="3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chen56/qcloud-price"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7"/>
  <sheetViews>
    <sheetView workbookViewId="0">
      <selection activeCell="D8" sqref="D8"/>
    </sheetView>
  </sheetViews>
  <sheetFormatPr defaultRowHeight="13.9"/>
  <cols>
    <col min="1" max="1" width="12.86328125" bestFit="1" customWidth="1"/>
    <col min="2" max="2" width="23.6640625" bestFit="1" customWidth="1"/>
    <col min="3" max="3" width="13.1992187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82" t="s">
        <v>3346</v>
      </c>
      <c r="B3" s="82" t="s">
        <v>66</v>
      </c>
      <c r="C3" s="82" t="s">
        <v>3370</v>
      </c>
      <c r="D3" s="88" t="s">
        <v>3351</v>
      </c>
      <c r="E3" s="88" t="s">
        <v>3352</v>
      </c>
      <c r="F3" s="88" t="s">
        <v>3369</v>
      </c>
    </row>
    <row r="4" spans="1:6">
      <c r="A4" s="100" t="s">
        <v>3367</v>
      </c>
      <c r="B4" s="87" t="s">
        <v>1</v>
      </c>
      <c r="C4" s="87">
        <v>12</v>
      </c>
      <c r="D4" s="50">
        <v>1</v>
      </c>
      <c r="E4" s="50">
        <v>1</v>
      </c>
      <c r="F4" s="97">
        <v>13140</v>
      </c>
    </row>
    <row r="5" spans="1:6">
      <c r="A5" s="101"/>
      <c r="B5" s="87" t="s">
        <v>2</v>
      </c>
      <c r="C5" s="87">
        <v>12</v>
      </c>
      <c r="D5" s="50">
        <v>1</v>
      </c>
      <c r="E5" s="50">
        <v>1</v>
      </c>
      <c r="F5" s="97">
        <v>10560</v>
      </c>
    </row>
    <row r="6" spans="1:6">
      <c r="A6" s="101"/>
      <c r="B6" s="87" t="s">
        <v>3</v>
      </c>
      <c r="C6" s="87">
        <v>12</v>
      </c>
      <c r="D6" s="50">
        <v>1</v>
      </c>
      <c r="E6" s="50">
        <v>1</v>
      </c>
      <c r="F6" s="97">
        <v>1752.0000000000005</v>
      </c>
    </row>
    <row r="7" spans="1:6">
      <c r="A7" s="101"/>
      <c r="B7" s="87" t="s">
        <v>4</v>
      </c>
      <c r="C7" s="87">
        <v>12</v>
      </c>
      <c r="D7" s="50">
        <v>1</v>
      </c>
      <c r="E7" s="50">
        <v>1</v>
      </c>
      <c r="F7" s="97">
        <v>129600</v>
      </c>
    </row>
    <row r="8" spans="1:6">
      <c r="A8" s="101"/>
      <c r="B8" s="87" t="s">
        <v>3342</v>
      </c>
      <c r="C8" s="87">
        <v>12</v>
      </c>
      <c r="D8" s="50">
        <v>1</v>
      </c>
      <c r="E8" s="50">
        <v>1</v>
      </c>
      <c r="F8" s="97">
        <v>50000</v>
      </c>
    </row>
    <row r="9" spans="1:6">
      <c r="A9" s="101"/>
      <c r="B9" s="87" t="s">
        <v>5</v>
      </c>
      <c r="C9" s="87">
        <v>12</v>
      </c>
      <c r="D9" s="50">
        <v>1</v>
      </c>
      <c r="E9" s="50">
        <v>1</v>
      </c>
      <c r="F9" s="97">
        <v>12000</v>
      </c>
    </row>
    <row r="10" spans="1:6">
      <c r="A10" s="101"/>
      <c r="B10" s="87" t="s">
        <v>6</v>
      </c>
      <c r="C10" s="87">
        <v>12</v>
      </c>
      <c r="D10" s="50">
        <v>1</v>
      </c>
      <c r="E10" s="50">
        <v>1</v>
      </c>
      <c r="F10" s="97">
        <v>15925.199999999999</v>
      </c>
    </row>
    <row r="11" spans="1:6">
      <c r="A11" s="101"/>
      <c r="B11" s="87" t="s">
        <v>7</v>
      </c>
      <c r="C11" s="87">
        <v>12</v>
      </c>
      <c r="D11" s="50">
        <v>1</v>
      </c>
      <c r="E11" s="50">
        <v>2</v>
      </c>
      <c r="F11" s="97">
        <v>23040</v>
      </c>
    </row>
    <row r="12" spans="1:6">
      <c r="A12" s="101"/>
      <c r="B12" s="87" t="s">
        <v>8</v>
      </c>
      <c r="C12" s="87">
        <v>12</v>
      </c>
      <c r="D12" s="50">
        <v>1</v>
      </c>
      <c r="E12" s="50">
        <v>1</v>
      </c>
      <c r="F12" s="97">
        <v>32256</v>
      </c>
    </row>
    <row r="13" spans="1:6">
      <c r="A13" s="101"/>
      <c r="B13" s="87" t="s">
        <v>9</v>
      </c>
      <c r="C13" s="87">
        <v>12</v>
      </c>
      <c r="D13" s="50">
        <v>1</v>
      </c>
      <c r="E13" s="50">
        <v>1</v>
      </c>
      <c r="F13" s="97">
        <v>969600</v>
      </c>
    </row>
    <row r="14" spans="1:6">
      <c r="A14" s="100" t="s">
        <v>0</v>
      </c>
      <c r="B14" s="101"/>
      <c r="C14" s="101"/>
      <c r="D14" s="50">
        <v>1</v>
      </c>
      <c r="E14" s="50">
        <v>11</v>
      </c>
      <c r="F14" s="97">
        <v>1257873.2</v>
      </c>
    </row>
    <row r="17" ht="12.75" customHeight="1"/>
  </sheetData>
  <mergeCells count="2">
    <mergeCell ref="A4:A13"/>
    <mergeCell ref="A14:C14"/>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
  <sheetViews>
    <sheetView showGridLines="0" tabSelected="1" zoomScale="70" zoomScaleNormal="70" workbookViewId="0">
      <selection activeCell="D16" sqref="D16"/>
    </sheetView>
  </sheetViews>
  <sheetFormatPr defaultColWidth="9.33203125" defaultRowHeight="13.9" outlineLevelCol="1"/>
  <cols>
    <col min="1" max="1" width="15.73046875" customWidth="1"/>
    <col min="2" max="2" width="14.265625" customWidth="1"/>
    <col min="3" max="3" width="41.6640625" customWidth="1"/>
    <col min="4" max="4" width="30.265625" customWidth="1" outlineLevel="1"/>
    <col min="5" max="5" width="11" customWidth="1" outlineLevel="1"/>
    <col min="6" max="6" width="12.796875" customWidth="1" outlineLevel="1"/>
    <col min="7" max="7" width="11.3984375" customWidth="1" outlineLevel="1"/>
    <col min="8" max="18" width="5.59765625" customWidth="1" outlineLevel="1"/>
    <col min="19" max="19" width="5.59765625" customWidth="1"/>
    <col min="20" max="20" width="4.1328125" customWidth="1"/>
    <col min="21" max="21" width="5.796875" customWidth="1"/>
    <col min="22" max="22" width="4.6640625" customWidth="1"/>
    <col min="23" max="23" width="66.59765625" style="96" customWidth="1"/>
    <col min="24" max="24" width="11.59765625" customWidth="1"/>
    <col min="25" max="25" width="12.3984375" customWidth="1"/>
    <col min="26" max="26" width="13.86328125" customWidth="1"/>
    <col min="27" max="27" width="13.06640625" customWidth="1" outlineLevel="1"/>
    <col min="28" max="28" width="21.59765625" customWidth="1" outlineLevel="1"/>
    <col min="29" max="29" width="11.796875" customWidth="1" outlineLevel="1"/>
    <col min="30" max="31" width="10.33203125" customWidth="1" outlineLevel="1"/>
    <col min="32" max="32" width="22.265625" customWidth="1" outlineLevel="1"/>
    <col min="33" max="33" width="14.33203125" customWidth="1" outlineLevel="1"/>
    <col min="34" max="34" width="12.3984375" customWidth="1" outlineLevel="1"/>
    <col min="35" max="35" width="7.86328125" customWidth="1" outlineLevel="1"/>
    <col min="36" max="36" width="8" customWidth="1" outlineLevel="1"/>
    <col min="37" max="37" width="10.265625" customWidth="1" outlineLevel="1"/>
    <col min="38" max="38" width="10.06640625" customWidth="1" outlineLevel="1"/>
    <col min="39" max="39" width="9.73046875" customWidth="1" outlineLevel="1"/>
    <col min="40" max="40" width="33.3984375" customWidth="1" outlineLevel="1"/>
    <col min="41" max="41" width="17.19921875" customWidth="1" outlineLevel="1"/>
    <col min="42" max="42" width="18.1328125" customWidth="1" outlineLevel="1"/>
    <col min="43" max="43" width="7" customWidth="1" outlineLevel="1"/>
    <col min="44" max="44" width="7.06640625" customWidth="1" outlineLevel="1"/>
  </cols>
  <sheetData>
    <row r="1" spans="1:42">
      <c r="A1" s="89" t="s">
        <v>10</v>
      </c>
      <c r="B1" s="94" t="s">
        <v>11</v>
      </c>
      <c r="C1" s="92"/>
    </row>
    <row r="2" spans="1:42" ht="13.9" customHeight="1">
      <c r="A2" s="90" t="s">
        <v>3365</v>
      </c>
      <c r="B2" s="91" t="s">
        <v>3356</v>
      </c>
      <c r="C2" s="92" t="str" cm="1">
        <f t="array" ref="C2">_xlfn._xlws.FILTER(产品过滤器表[产品列表],产品过滤器表[产品过滤器]=可选产品)</f>
        <v>产品!$S$2#</v>
      </c>
    </row>
    <row r="3" spans="1:42" ht="60.75" customHeight="1"/>
    <row r="4" spans="1:42">
      <c r="A4" s="102" t="s">
        <v>16</v>
      </c>
      <c r="B4" s="102"/>
      <c r="C4" s="59"/>
      <c r="D4" s="52"/>
      <c r="E4" s="109" t="s">
        <v>3321</v>
      </c>
      <c r="F4" s="109"/>
      <c r="G4" s="110" t="s">
        <v>3318</v>
      </c>
      <c r="H4" s="110"/>
      <c r="I4" s="110"/>
      <c r="J4" s="110"/>
      <c r="K4" s="110"/>
      <c r="L4" s="110"/>
      <c r="M4" s="108" t="s">
        <v>3319</v>
      </c>
      <c r="N4" s="108"/>
      <c r="O4" s="108"/>
      <c r="P4" s="107" t="s">
        <v>3320</v>
      </c>
      <c r="Q4" s="107"/>
      <c r="R4" s="107"/>
      <c r="S4" s="105" t="s">
        <v>3306</v>
      </c>
      <c r="T4" s="105"/>
      <c r="U4" s="105"/>
      <c r="V4" s="106" t="s">
        <v>3307</v>
      </c>
      <c r="W4" s="106"/>
      <c r="X4" s="106"/>
      <c r="Y4" s="106"/>
      <c r="Z4" s="106"/>
      <c r="AA4" s="103" t="s">
        <v>3305</v>
      </c>
      <c r="AB4" s="103"/>
      <c r="AC4" s="103"/>
      <c r="AD4" s="103"/>
      <c r="AE4" s="103"/>
      <c r="AF4" s="103"/>
      <c r="AG4" s="103"/>
      <c r="AH4" s="103"/>
      <c r="AI4" s="103"/>
      <c r="AJ4" s="103"/>
      <c r="AK4" s="103"/>
      <c r="AL4" s="103"/>
      <c r="AM4" s="103"/>
      <c r="AN4" s="104"/>
      <c r="AO4" s="104"/>
      <c r="AP4" s="104"/>
    </row>
    <row r="5" spans="1:42" s="19" customFormat="1" ht="14.1" customHeight="1">
      <c r="A5" s="30"/>
      <c r="B5" s="30"/>
      <c r="C5" s="31"/>
      <c r="D5" s="43"/>
      <c r="E5" s="32" t="s">
        <v>12</v>
      </c>
      <c r="F5" s="32" t="s">
        <v>12</v>
      </c>
      <c r="G5" s="43" t="s">
        <v>13</v>
      </c>
      <c r="H5" s="43" t="s">
        <v>13</v>
      </c>
      <c r="I5" s="43" t="s">
        <v>13</v>
      </c>
      <c r="J5" s="43" t="s">
        <v>13</v>
      </c>
      <c r="K5" s="43" t="s">
        <v>13</v>
      </c>
      <c r="L5" s="43" t="s">
        <v>13</v>
      </c>
      <c r="M5" s="32" t="s">
        <v>14</v>
      </c>
      <c r="N5" s="32" t="s">
        <v>14</v>
      </c>
      <c r="O5" s="32" t="s">
        <v>14</v>
      </c>
      <c r="P5" s="43" t="s">
        <v>15</v>
      </c>
      <c r="Q5" s="43" t="s">
        <v>15</v>
      </c>
      <c r="R5" s="43" t="s">
        <v>15</v>
      </c>
      <c r="S5" s="45"/>
      <c r="T5" s="45"/>
      <c r="U5" s="45"/>
      <c r="V5" s="44"/>
      <c r="W5" s="44"/>
      <c r="X5" s="44"/>
      <c r="Y5" s="44"/>
      <c r="Z5" s="44"/>
      <c r="AA5" s="33"/>
      <c r="AB5" s="33"/>
      <c r="AC5" s="33"/>
      <c r="AD5" s="33"/>
      <c r="AE5" s="33" t="s">
        <v>13</v>
      </c>
      <c r="AF5" s="33" t="s">
        <v>13</v>
      </c>
      <c r="AG5" s="33" t="s">
        <v>13</v>
      </c>
      <c r="AH5" s="33" t="s">
        <v>13</v>
      </c>
      <c r="AI5" s="33" t="s">
        <v>13</v>
      </c>
      <c r="AJ5" s="33" t="s">
        <v>13</v>
      </c>
      <c r="AK5" s="33" t="s">
        <v>15</v>
      </c>
      <c r="AL5" s="33" t="s">
        <v>15</v>
      </c>
      <c r="AM5" s="47"/>
      <c r="AN5" s="61"/>
      <c r="AO5" s="61"/>
      <c r="AP5" s="61"/>
    </row>
    <row r="6" spans="1:42" ht="14.1" customHeight="1">
      <c r="A6" s="13"/>
      <c r="B6" s="13"/>
      <c r="C6" s="60"/>
      <c r="D6" s="14"/>
      <c r="E6" s="4" t="s">
        <v>3302</v>
      </c>
      <c r="F6" s="4" t="s">
        <v>3303</v>
      </c>
      <c r="G6" s="3" t="s">
        <v>17</v>
      </c>
      <c r="H6" s="3" t="s">
        <v>18</v>
      </c>
      <c r="I6" s="3" t="s">
        <v>18</v>
      </c>
      <c r="J6" s="3" t="s">
        <v>19</v>
      </c>
      <c r="K6" s="3" t="s">
        <v>18</v>
      </c>
      <c r="L6" s="3" t="s">
        <v>18</v>
      </c>
      <c r="M6" s="4"/>
      <c r="N6" s="4"/>
      <c r="O6" s="4" t="s">
        <v>19</v>
      </c>
      <c r="P6" s="14" t="s">
        <v>19</v>
      </c>
      <c r="Q6" s="14"/>
      <c r="R6" s="14"/>
      <c r="S6" s="42"/>
      <c r="T6" s="42"/>
      <c r="U6" s="42"/>
      <c r="V6" s="10"/>
      <c r="W6" s="10"/>
      <c r="X6" s="10"/>
      <c r="Y6" s="10"/>
      <c r="Z6" s="51"/>
      <c r="AA6" s="16"/>
      <c r="AB6" s="16"/>
      <c r="AC6" s="16"/>
      <c r="AD6" s="16"/>
      <c r="AE6" s="83" t="s">
        <v>20</v>
      </c>
      <c r="AF6" s="83" t="s">
        <v>3304</v>
      </c>
      <c r="AG6" s="83"/>
      <c r="AH6" s="83"/>
      <c r="AI6" s="83"/>
      <c r="AJ6" s="83"/>
      <c r="AK6" s="83" t="s">
        <v>20</v>
      </c>
      <c r="AL6" s="83" t="s">
        <v>20</v>
      </c>
      <c r="AM6" s="46"/>
      <c r="AN6" s="62"/>
      <c r="AO6" s="62"/>
      <c r="AP6" s="62"/>
    </row>
    <row r="7" spans="1:42" ht="41.1" customHeight="1">
      <c r="A7" s="11" t="s">
        <v>21</v>
      </c>
      <c r="B7" s="11" t="s">
        <v>22</v>
      </c>
      <c r="C7" s="12" t="s">
        <v>23</v>
      </c>
      <c r="D7" s="15" t="s">
        <v>3328</v>
      </c>
      <c r="E7" s="2" t="s">
        <v>29</v>
      </c>
      <c r="F7" s="2" t="s">
        <v>3309</v>
      </c>
      <c r="G7" s="1" t="s">
        <v>30</v>
      </c>
      <c r="H7" s="1" t="s">
        <v>31</v>
      </c>
      <c r="I7" s="1" t="s">
        <v>32</v>
      </c>
      <c r="J7" s="1" t="s">
        <v>33</v>
      </c>
      <c r="K7" s="1" t="s">
        <v>34</v>
      </c>
      <c r="L7" s="1" t="s">
        <v>35</v>
      </c>
      <c r="M7" s="2" t="s">
        <v>3300</v>
      </c>
      <c r="N7" s="2" t="s">
        <v>3301</v>
      </c>
      <c r="O7" s="2" t="s">
        <v>36</v>
      </c>
      <c r="P7" s="15" t="s">
        <v>37</v>
      </c>
      <c r="Q7" s="15" t="s">
        <v>3316</v>
      </c>
      <c r="R7" s="15" t="s">
        <v>3315</v>
      </c>
      <c r="S7" s="12" t="s">
        <v>25</v>
      </c>
      <c r="T7" s="12" t="s">
        <v>26</v>
      </c>
      <c r="U7" s="12" t="s">
        <v>27</v>
      </c>
      <c r="V7" s="11" t="s">
        <v>24</v>
      </c>
      <c r="W7" s="86" t="s">
        <v>3322</v>
      </c>
      <c r="X7" s="11" t="s">
        <v>28</v>
      </c>
      <c r="Y7" s="11" t="s">
        <v>3310</v>
      </c>
      <c r="Z7" s="11" t="s">
        <v>3323</v>
      </c>
      <c r="AA7" s="17" t="s">
        <v>38</v>
      </c>
      <c r="AB7" s="17" t="s">
        <v>39</v>
      </c>
      <c r="AC7" s="17" t="s">
        <v>3308</v>
      </c>
      <c r="AD7" s="17" t="s">
        <v>1895</v>
      </c>
      <c r="AE7" s="18" t="s">
        <v>40</v>
      </c>
      <c r="AF7" s="18" t="s">
        <v>41</v>
      </c>
      <c r="AG7" s="18" t="s">
        <v>3347</v>
      </c>
      <c r="AH7" s="18" t="s">
        <v>3348</v>
      </c>
      <c r="AI7" s="18" t="s">
        <v>3349</v>
      </c>
      <c r="AJ7" s="18" t="s">
        <v>3350</v>
      </c>
      <c r="AK7" s="18" t="s">
        <v>42</v>
      </c>
      <c r="AL7" s="18" t="s">
        <v>43</v>
      </c>
      <c r="AM7" s="18" t="s">
        <v>3324</v>
      </c>
      <c r="AN7" s="63" t="s">
        <v>3338</v>
      </c>
      <c r="AO7" s="63" t="s">
        <v>3330</v>
      </c>
      <c r="AP7" s="63" t="s">
        <v>1912</v>
      </c>
    </row>
    <row r="8" spans="1:42">
      <c r="A8" s="7" t="s">
        <v>3368</v>
      </c>
      <c r="B8" s="7" t="s">
        <v>44</v>
      </c>
      <c r="C8" s="21" t="s">
        <v>45</v>
      </c>
      <c r="D8" s="7" t="s">
        <v>1962</v>
      </c>
      <c r="E8" s="28"/>
      <c r="F8" s="27"/>
      <c r="G8" s="7">
        <v>8</v>
      </c>
      <c r="H8" s="7">
        <v>16</v>
      </c>
      <c r="I8" s="25">
        <v>50</v>
      </c>
      <c r="J8" s="7"/>
      <c r="K8" s="7"/>
      <c r="L8" s="7">
        <v>500</v>
      </c>
      <c r="M8" s="7"/>
      <c r="N8" s="7"/>
      <c r="O8" s="7"/>
      <c r="P8" s="8"/>
      <c r="Q8" s="8"/>
      <c r="R8" s="8"/>
      <c r="S8" s="98">
        <v>1</v>
      </c>
      <c r="T8" s="98">
        <v>1</v>
      </c>
      <c r="U8" s="98">
        <v>12</v>
      </c>
      <c r="V8" s="20" t="str" cm="1">
        <f t="array" ref="V8">IF(price[[#This Row],[选择产品]]="", "-",  HYPERLINK(
        _xlfn.SINGLE(IFERROR(_FV(price[[#This Row],[产品]],"产品URL"),"https://cloud.tencent.com/product")),
        price[[#This Row],[产品]]
    )
)</f>
        <v>cvm</v>
      </c>
      <c r="W8" s="71" t="str" cm="1">
        <f t="array" ref="W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X8" s="72" cm="1">
        <f t="array" ref="X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Y8" s="72" cm="1">
        <f t="array" ref="Y8">IF(ISNUMBER(price[[#This Row],[指定一次性费用]]),
    price[[#This Row],[指定一次性费用]],
    _xlfn.SWITCH(price[[#This Row],[产品标识]],
        "自定义", price[[#This Row],[指定一次性费用]],
    0)
)</f>
        <v>0</v>
      </c>
      <c r="Z8" s="73">
        <f>IFERROR(
    (price[[#This Row],[折前月单价]] * price[[#This Row],[采购月数]] + price[[#This Row],[折前一次性费用单价]]) * price[[#This Row],[数量]] * price[[#This Row],[折扣率]],
    0
)</f>
        <v>15925.199999999999</v>
      </c>
      <c r="AA8" s="69" t="str" cm="1">
        <f t="array" ref="AA8" xml:space="preserve"> IF(
    ISBLANK(price[[#This Row],[选择产品]]), "-",IFERROR(_xlfn._xlws.FILTER(产品[产品标识],产品[产品选项名]=_xlfn.VALUETOTEXT(price[[#This Row],[选择产品]])), "自定义")
)</f>
        <v>cvm</v>
      </c>
      <c r="AB8" s="64" t="str" cm="1">
        <f t="array" ref="AB8" xml:space="preserve"> IF(
    ISBLANK(price[[#This Row],[选择产品]]), "-",
    IFERROR(_xlfn.SINGLE(_xlfn._xlws.FILTER(产品[产品标识],(产品[产品标识]=price[[#This Row],[产品标识]]) * (产品[报价器]="自动") )), "指定价")
)</f>
        <v>cvm</v>
      </c>
      <c r="AC8" s="64" t="str" cm="1">
        <f t="array" ref="AC8" xml:space="preserve"> IF(
    ISBLANK(price[[#This Row],[选择产品]]), "-",IFERROR(_xlfn._xlws.FILTER(产品[产品标识],产品[产品选项名]=_xlfn.VALUETOTEXT(price[[#This Row],[选择产品]])), price[[#This Row],[产品标识]])
)</f>
        <v>cvm</v>
      </c>
      <c r="AD8" s="65" t="str" cm="1">
        <f t="array" ref="AD8" xml:space="preserve"> IF(
    ISBLANK(price[[#This Row],[选择产品]]), "-",IFERROR(_xlfn._xlws.FILTER(产品[产品名],产品[产品选项名]=_xlfn.VALUETOTEXT(price[[#This Row],[选择产品]])), price[[#This Row],[选择产品]])
)</f>
        <v>云服务器</v>
      </c>
      <c r="AE8" s="66" t="str" cm="1">
        <f t="array" ref="AE8">IF(price[[#This Row],[产品标识]]="cvm",
      _xlfn._xlws.FILTER(cvmCpu选项表[cpu列表], (cvmCpu选项表[地域]=报价地域)
                                                                        * (cvmCpu选项表[机型]=price[[#This Row],[规格]])
                                                                        * (cvmCpu选项表[内存]=price[[#This Row],[CVM内存]]) ),
       "-"
)</f>
        <v>cvm!$DK$695#</v>
      </c>
      <c r="AF8" s="66" t="str" cm="1">
        <f t="array" ref="AF8">IF(price[[#This Row],[产品标识]]="cvm",
      _xlfn._xlws.FILTER(cvm内存选项表[内存列表], (cvm内存选项表[地域]=报价地域)
                                                                        * (cvm内存选项表[机型]=price[[#This Row],[规格]])
                                                                        * (cvm内存选项表[CPU]=price[[#This Row],[CVMCPU]]) ),
       "-"
)</f>
        <v>cvm!$FW$849#</v>
      </c>
      <c r="AG8" s="66">
        <f>price[[#This Row],[CVMCPU]]*price[[#This Row],[数量]]</f>
        <v>8</v>
      </c>
      <c r="AH8" s="66">
        <f>price[[#This Row],[CVM内存]]*price[[#This Row],[数量]]</f>
        <v>16</v>
      </c>
      <c r="AI8" s="66">
        <f>(price[[#This Row],[CVM系统盘HDD]]+price[[#This Row],[CVM数据盘HDD]])*price[[#This Row],[数量]]</f>
        <v>50</v>
      </c>
      <c r="AJ8" s="66">
        <f>(price[[#This Row],[CVM系统盘SSD]]+price[[#This Row],[CVM系统盘SSD]])*price[[#This Row],[数量]]</f>
        <v>0</v>
      </c>
      <c r="AK8" s="66" t="str" cm="1">
        <f t="array" ref="AK8">IF(price[[#This Row],[产品标识]]="crs",_xlfn._xlws.FILTER(crs架构表[分片数量地址],crs架构表[架构]=price[[#This Row],[规格]]),"-")</f>
        <v>-</v>
      </c>
      <c r="AL8" s="66" t="str" cm="1">
        <f t="array" ref="AL8">IF(price[[#This Row],[产品标识]]="crs",_xlfn._xlws.FILTER(crs架构表[分片容量地址],crs架构表[架构]=price[[#This Row],[规格]]),"-")</f>
        <v>-</v>
      </c>
      <c r="AM8" s="67" t="str" cm="1">
        <f t="array" ref="AM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N8" s="68" t="s">
        <v>3329</v>
      </c>
      <c r="AO8" s="84">
        <v>15925.2</v>
      </c>
      <c r="AP8" s="80" t="str" cm="1">
        <f t="array" ref="AP8">_xlfn.IFS(
    price[[#This Row],[项目]]&lt;&gt;"单元测试用例",       "-",
    price[[#This Row],[期望价格]]=price[[#This Row],[折后价]],         "ok",
    TRUE,                                            "error:" &amp; ADDRESS(ROW(price[[#This Row],[自检]]),COLUMN(price[[#This Row],[自检]]))
)</f>
        <v>ok</v>
      </c>
    </row>
    <row r="9" spans="1:42">
      <c r="A9" s="7" t="s">
        <v>3368</v>
      </c>
      <c r="B9" s="7" t="s">
        <v>47</v>
      </c>
      <c r="C9" s="21" t="s">
        <v>48</v>
      </c>
      <c r="D9" s="7" t="s">
        <v>3183</v>
      </c>
      <c r="E9" s="28"/>
      <c r="F9" s="27"/>
      <c r="G9" s="7"/>
      <c r="H9" s="7"/>
      <c r="I9" s="25"/>
      <c r="J9" s="7"/>
      <c r="K9" s="7"/>
      <c r="L9" s="7"/>
      <c r="M9" s="7">
        <v>3</v>
      </c>
      <c r="N9" s="7"/>
      <c r="O9" s="7">
        <v>500</v>
      </c>
      <c r="P9" s="8"/>
      <c r="Q9" s="8"/>
      <c r="R9" s="8"/>
      <c r="S9" s="98">
        <v>1</v>
      </c>
      <c r="T9" s="98">
        <v>1</v>
      </c>
      <c r="U9" s="98">
        <v>12</v>
      </c>
      <c r="V9" s="20" t="str" cm="1">
        <f t="array" ref="V9">IF(price[[#This Row],[选择产品]]="", "-",  HYPERLINK(
        _xlfn.SINGLE(IFERROR(_FV(price[[#This Row],[产品]],"产品URL"),"https://cloud.tencent.com/product")),
        price[[#This Row],[产品]]
    )
)</f>
        <v>cdb</v>
      </c>
      <c r="W9" s="74" t="str" cm="1">
        <f t="array" ref="W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X9" s="72" cm="1">
        <f t="array" ref="X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Y9" s="72" cm="1">
        <f t="array" ref="Y9">IF(ISNUMBER(price[[#This Row],[指定一次性费用]]),
    price[[#This Row],[指定一次性费用]],
    _xlfn.SWITCH(price[[#This Row],[产品标识]],
        "自定义", price[[#This Row],[指定一次性费用]],
    0)
)</f>
        <v>0</v>
      </c>
      <c r="Z9" s="73">
        <f>IFERROR(
    (price[[#This Row],[折前月单价]] * price[[#This Row],[采购月数]] + price[[#This Row],[折前一次性费用单价]]) * price[[#This Row],[数量]] * price[[#This Row],[折扣率]],
    0
)</f>
        <v>13824</v>
      </c>
      <c r="AA9" s="69" t="str" cm="1">
        <f t="array" ref="AA9" xml:space="preserve"> IF(
    ISBLANK(price[[#This Row],[选择产品]]), "-",IFERROR(_xlfn._xlws.FILTER(产品[产品标识],产品[产品选项名]=_xlfn.VALUETOTEXT(price[[#This Row],[选择产品]])), "自定义")
)</f>
        <v>cdb</v>
      </c>
      <c r="AB9" s="69" t="str" cm="1">
        <f t="array" ref="AB9" xml:space="preserve"> IF(
    ISBLANK(price[[#This Row],[选择产品]]), "-",
    IFERROR(_xlfn.SINGLE(_xlfn._xlws.FILTER(产品[产品标识],(产品[产品标识]=price[[#This Row],[产品标识]]) * (产品[报价器]="自动") )), "指定价")
)</f>
        <v>cdb</v>
      </c>
      <c r="AC9" s="69" t="str" cm="1">
        <f t="array" ref="AC9" xml:space="preserve"> IF(
    ISBLANK(price[[#This Row],[选择产品]]), "-",IFERROR(_xlfn._xlws.FILTER(产品[产品标识],产品[产品选项名]=_xlfn.VALUETOTEXT(price[[#This Row],[选择产品]])), price[[#This Row],[产品标识]])
)</f>
        <v>cdb</v>
      </c>
      <c r="AD9" s="70" t="str" cm="1">
        <f t="array" ref="AD9" xml:space="preserve"> IF(
    ISBLANK(price[[#This Row],[选择产品]]), "-",IFERROR(_xlfn._xlws.FILTER(产品[产品名],产品[产品选项名]=_xlfn.VALUETOTEXT(price[[#This Row],[选择产品]])), price[[#This Row],[选择产品]])
)</f>
        <v>云数据库 MySQL</v>
      </c>
      <c r="AE9" s="66" t="str" cm="1">
        <f t="array" ref="AE9">IF(price[[#This Row],[产品标识]]="cvm",
      _xlfn._xlws.FILTER(cvmCpu选项表[cpu列表], (cvmCpu选项表[地域]=报价地域)
                                                                        * (cvmCpu选项表[机型]=price[[#This Row],[规格]])
                                                                        * (cvmCpu选项表[内存]=price[[#This Row],[CVM内存]]) ),
       "-"
)</f>
        <v>-</v>
      </c>
      <c r="AF9" s="66" t="str" cm="1">
        <f t="array" ref="AF9">IF(price[[#This Row],[产品标识]]="cvm",
      _xlfn._xlws.FILTER(cvm内存选项表[内存列表], (cvm内存选项表[地域]=报价地域)
                                                                        * (cvm内存选项表[机型]=price[[#This Row],[规格]])
                                                                        * (cvm内存选项表[CPU]=price[[#This Row],[CVMCPU]]) ),
       "-"
)</f>
        <v>-</v>
      </c>
      <c r="AG9" s="66">
        <f>price[[#This Row],[CVMCPU]]*price[[#This Row],[数量]]</f>
        <v>0</v>
      </c>
      <c r="AH9" s="66">
        <f>price[[#This Row],[CVM内存]]*price[[#This Row],[数量]]</f>
        <v>0</v>
      </c>
      <c r="AI9" s="66">
        <f>(price[[#This Row],[CVM系统盘HDD]]+price[[#This Row],[CVM数据盘HDD]])*price[[#This Row],[数量]]</f>
        <v>0</v>
      </c>
      <c r="AJ9" s="66">
        <f>(price[[#This Row],[CVM系统盘SSD]]+price[[#This Row],[CVM系统盘SSD]])*price[[#This Row],[数量]]</f>
        <v>0</v>
      </c>
      <c r="AK9" s="66" t="str" cm="1">
        <f t="array" ref="AK9">IF(price[[#This Row],[产品标识]]="crs",_xlfn._xlws.FILTER(crs架构表[分片数量地址],crs架构表[架构]=price[[#This Row],[规格]]),"-")</f>
        <v>-</v>
      </c>
      <c r="AL9" s="66" t="str" cm="1">
        <f t="array" ref="AL9">IF(price[[#This Row],[产品标识]]="crs",_xlfn._xlws.FILTER(crs架构表[分片容量地址],crs架构表[架构]=price[[#This Row],[规格]]),"-")</f>
        <v>-</v>
      </c>
      <c r="AM9" s="67" t="str" cm="1">
        <f t="array" ref="AM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N9" s="67" t="s">
        <v>3331</v>
      </c>
      <c r="AO9" s="84">
        <v>13824</v>
      </c>
      <c r="AP9" s="80" t="str" cm="1">
        <f t="array" ref="AP9">_xlfn.IFS(
    price[[#This Row],[项目]]&lt;&gt;"单元测试用例",       "-",
    price[[#This Row],[期望价格]]=price[[#This Row],[折后价]],         "ok",
    TRUE,                                            "error:" &amp; ADDRESS(ROW(price[[#This Row],[自检]]),COLUMN(price[[#This Row],[自检]]))
)</f>
        <v>ok</v>
      </c>
    </row>
    <row r="10" spans="1:42">
      <c r="A10" s="7" t="s">
        <v>3368</v>
      </c>
      <c r="B10" s="7" t="s">
        <v>3325</v>
      </c>
      <c r="C10" s="21" t="s">
        <v>48</v>
      </c>
      <c r="D10" s="7" t="s">
        <v>3183</v>
      </c>
      <c r="E10" s="28"/>
      <c r="F10" s="27"/>
      <c r="G10" s="7"/>
      <c r="H10" s="7"/>
      <c r="I10" s="25"/>
      <c r="J10" s="7"/>
      <c r="K10" s="7"/>
      <c r="L10" s="7"/>
      <c r="M10" s="7"/>
      <c r="N10" s="7">
        <v>2</v>
      </c>
      <c r="O10" s="7">
        <v>500</v>
      </c>
      <c r="P10" s="8"/>
      <c r="Q10" s="8"/>
      <c r="R10" s="8"/>
      <c r="S10" s="98">
        <v>1</v>
      </c>
      <c r="T10" s="98">
        <v>1</v>
      </c>
      <c r="U10" s="98">
        <v>12</v>
      </c>
      <c r="V10" s="20" t="str" cm="1">
        <f t="array" ref="V10">IF(price[[#This Row],[选择产品]]="", "-",  HYPERLINK(
        _xlfn.SINGLE(IFERROR(_FV(price[[#This Row],[产品]],"产品URL"),"https://cloud.tencent.com/product")),
        price[[#This Row],[产品]]
    )
)</f>
        <v>cdb</v>
      </c>
      <c r="W10" s="74" t="str" cm="1">
        <f t="array" ref="W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X10" s="72" cm="1">
        <f t="array" ref="X1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Y10" s="72" cm="1">
        <f t="array" ref="Y10">IF(ISNUMBER(price[[#This Row],[指定一次性费用]]),
    price[[#This Row],[指定一次性费用]],
    _xlfn.SWITCH(price[[#This Row],[产品标识]],
        "自定义", price[[#This Row],[指定一次性费用]],
    0)
)</f>
        <v>0</v>
      </c>
      <c r="Z10" s="73">
        <f>IFERROR(
    (price[[#This Row],[折前月单价]] * price[[#This Row],[采购月数]] + price[[#This Row],[折前一次性费用单价]]) * price[[#This Row],[数量]] * price[[#This Row],[折扣率]],
    0
)</f>
        <v>9216</v>
      </c>
      <c r="AA10" s="69" t="str" cm="1">
        <f t="array" ref="AA10" xml:space="preserve"> IF(
    ISBLANK(price[[#This Row],[选择产品]]), "-",IFERROR(_xlfn._xlws.FILTER(产品[产品标识],产品[产品选项名]=_xlfn.VALUETOTEXT(price[[#This Row],[选择产品]])), "自定义")
)</f>
        <v>cdb</v>
      </c>
      <c r="AB10" s="69" t="str" cm="1">
        <f t="array" ref="AB10" xml:space="preserve"> IF(
    ISBLANK(price[[#This Row],[选择产品]]), "-",
    IFERROR(_xlfn.SINGLE(_xlfn._xlws.FILTER(产品[产品标识],(产品[产品标识]=price[[#This Row],[产品标识]]) * (产品[报价器]="自动") )), "指定价")
)</f>
        <v>cdb</v>
      </c>
      <c r="AC10" s="69" t="str" cm="1">
        <f t="array" ref="AC10" xml:space="preserve"> IF(
    ISBLANK(price[[#This Row],[选择产品]]), "-",IFERROR(_xlfn._xlws.FILTER(产品[产品标识],产品[产品选项名]=_xlfn.VALUETOTEXT(price[[#This Row],[选择产品]])), price[[#This Row],[产品标识]])
)</f>
        <v>cdb</v>
      </c>
      <c r="AD10" s="70" t="str" cm="1">
        <f t="array" ref="AD10" xml:space="preserve"> IF(
    ISBLANK(price[[#This Row],[选择产品]]), "-",IFERROR(_xlfn._xlws.FILTER(产品[产品名],产品[产品选项名]=_xlfn.VALUETOTEXT(price[[#This Row],[选择产品]])), price[[#This Row],[选择产品]])
)</f>
        <v>云数据库 MySQL</v>
      </c>
      <c r="AE10" s="66" t="str" cm="1">
        <f t="array" ref="AE10">IF(price[[#This Row],[产品标识]]="cvm",
      _xlfn._xlws.FILTER(cvmCpu选项表[cpu列表], (cvmCpu选项表[地域]=报价地域)
                                                                        * (cvmCpu选项表[机型]=price[[#This Row],[规格]])
                                                                        * (cvmCpu选项表[内存]=price[[#This Row],[CVM内存]]) ),
       "-"
)</f>
        <v>-</v>
      </c>
      <c r="AF10" s="66" t="str" cm="1">
        <f t="array" ref="AF10">IF(price[[#This Row],[产品标识]]="cvm",
      _xlfn._xlws.FILTER(cvm内存选项表[内存列表], (cvm内存选项表[地域]=报价地域)
                                                                        * (cvm内存选项表[机型]=price[[#This Row],[规格]])
                                                                        * (cvm内存选项表[CPU]=price[[#This Row],[CVMCPU]]) ),
       "-"
)</f>
        <v>-</v>
      </c>
      <c r="AG10" s="66">
        <f>price[[#This Row],[CVMCPU]]*price[[#This Row],[数量]]</f>
        <v>0</v>
      </c>
      <c r="AH10" s="66">
        <f>price[[#This Row],[CVM内存]]*price[[#This Row],[数量]]</f>
        <v>0</v>
      </c>
      <c r="AI10" s="66">
        <f>(price[[#This Row],[CVM系统盘HDD]]+price[[#This Row],[CVM数据盘HDD]])*price[[#This Row],[数量]]</f>
        <v>0</v>
      </c>
      <c r="AJ10" s="66">
        <f>(price[[#This Row],[CVM系统盘SSD]]+price[[#This Row],[CVM系统盘SSD]])*price[[#This Row],[数量]]</f>
        <v>0</v>
      </c>
      <c r="AK10" s="66" t="str" cm="1">
        <f t="array" ref="AK10">IF(price[[#This Row],[产品标识]]="crs",_xlfn._xlws.FILTER(crs架构表[分片数量地址],crs架构表[架构]=price[[#This Row],[规格]]),"-")</f>
        <v>-</v>
      </c>
      <c r="AL10" s="66" t="str" cm="1">
        <f t="array" ref="AL10">IF(price[[#This Row],[产品标识]]="crs",_xlfn._xlws.FILTER(crs架构表[分片容量地址],crs架构表[架构]=price[[#This Row],[规格]]),"-")</f>
        <v>-</v>
      </c>
      <c r="AM10" s="67" t="str" cm="1">
        <f t="array" ref="AM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N10" s="67" t="s">
        <v>3332</v>
      </c>
      <c r="AO10" s="84">
        <v>9216</v>
      </c>
      <c r="AP10" s="80" t="str" cm="1">
        <f t="array" ref="AP10">_xlfn.IFS(
    price[[#This Row],[项目]]&lt;&gt;"单元测试用例",       "-",
    price[[#This Row],[期望价格]]=price[[#This Row],[折后价]],         "ok",
    TRUE,                                            "error:" &amp; ADDRESS(ROW(price[[#This Row],[自检]]),COLUMN(price[[#This Row],[自检]]))
)</f>
        <v>ok</v>
      </c>
    </row>
    <row r="11" spans="1:42">
      <c r="A11" s="7" t="s">
        <v>3368</v>
      </c>
      <c r="B11" s="7" t="s">
        <v>47</v>
      </c>
      <c r="C11" s="21" t="s">
        <v>50</v>
      </c>
      <c r="D11" s="7" t="s">
        <v>3207</v>
      </c>
      <c r="E11" s="28"/>
      <c r="F11" s="27"/>
      <c r="G11" s="7"/>
      <c r="H11" s="7"/>
      <c r="I11" s="25"/>
      <c r="J11" s="7"/>
      <c r="K11" s="7"/>
      <c r="L11" s="7"/>
      <c r="M11" s="7"/>
      <c r="N11" s="7"/>
      <c r="O11" s="7"/>
      <c r="P11" s="8">
        <v>4</v>
      </c>
      <c r="Q11" s="8">
        <v>8</v>
      </c>
      <c r="R11" s="8">
        <v>1</v>
      </c>
      <c r="S11" s="98">
        <v>1</v>
      </c>
      <c r="T11" s="98">
        <v>1</v>
      </c>
      <c r="U11" s="98">
        <v>12</v>
      </c>
      <c r="V11" s="20" t="str" cm="1">
        <f t="array" ref="V11">IF(price[[#This Row],[选择产品]]="", "-",  HYPERLINK(
        _xlfn.SINGLE(IFERROR(_FV(price[[#This Row],[产品]],"产品URL"),"https://cloud.tencent.com/product")),
        price[[#This Row],[产品]]
    )
)</f>
        <v>crs</v>
      </c>
      <c r="W11" s="74" t="str" cm="1">
        <f t="array" ref="W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X11" s="72" cm="1">
        <f t="array" ref="X1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Y11" s="72" cm="1">
        <f t="array" ref="Y11">IF(ISNUMBER(price[[#This Row],[指定一次性费用]]),
    price[[#This Row],[指定一次性费用]],
    _xlfn.SWITCH(price[[#This Row],[产品标识]],
        "自定义", price[[#This Row],[指定一次性费用]],
    0)
)</f>
        <v>0</v>
      </c>
      <c r="Z11" s="73">
        <f>IFERROR(
    (price[[#This Row],[折前月单价]] * price[[#This Row],[采购月数]] + price[[#This Row],[折前一次性费用单价]]) * price[[#This Row],[数量]] * price[[#This Row],[折扣率]],
    0
)</f>
        <v>32256</v>
      </c>
      <c r="AA11" s="69" t="str" cm="1">
        <f t="array" ref="AA11" xml:space="preserve"> IF(
    ISBLANK(price[[#This Row],[选择产品]]), "-",IFERROR(_xlfn._xlws.FILTER(产品[产品标识],产品[产品选项名]=_xlfn.VALUETOTEXT(price[[#This Row],[选择产品]])), "自定义")
)</f>
        <v>crs</v>
      </c>
      <c r="AB11" s="69" t="str" cm="1">
        <f t="array" ref="AB11" xml:space="preserve"> IF(
    ISBLANK(price[[#This Row],[选择产品]]), "-",
    IFERROR(_xlfn.SINGLE(_xlfn._xlws.FILTER(产品[产品标识],(产品[产品标识]=price[[#This Row],[产品标识]]) * (产品[报价器]="自动") )), "指定价")
)</f>
        <v>crs</v>
      </c>
      <c r="AC11" s="69" t="str" cm="1">
        <f t="array" ref="AC11" xml:space="preserve"> IF(
    ISBLANK(price[[#This Row],[选择产品]]), "-",IFERROR(_xlfn._xlws.FILTER(产品[产品标识],产品[产品选项名]=_xlfn.VALUETOTEXT(price[[#This Row],[选择产品]])), price[[#This Row],[产品标识]])
)</f>
        <v>crs</v>
      </c>
      <c r="AD11" s="70" t="str" cm="1">
        <f t="array" ref="AD11" xml:space="preserve"> IF(
    ISBLANK(price[[#This Row],[选择产品]]), "-",IFERROR(_xlfn._xlws.FILTER(产品[产品名],产品[产品选项名]=_xlfn.VALUETOTEXT(price[[#This Row],[选择产品]])), price[[#This Row],[选择产品]])
)</f>
        <v>云数据库 Redis</v>
      </c>
      <c r="AE11" s="66" t="str" cm="1">
        <f t="array" ref="AE11">IF(price[[#This Row],[产品标识]]="cvm",
      _xlfn._xlws.FILTER(cvmCpu选项表[cpu列表], (cvmCpu选项表[地域]=报价地域)
                                                                        * (cvmCpu选项表[机型]=price[[#This Row],[规格]])
                                                                        * (cvmCpu选项表[内存]=price[[#This Row],[CVM内存]]) ),
       "-"
)</f>
        <v>-</v>
      </c>
      <c r="AF11" s="66" t="str" cm="1">
        <f t="array" ref="AF11">IF(price[[#This Row],[产品标识]]="cvm",
      _xlfn._xlws.FILTER(cvm内存选项表[内存列表], (cvm内存选项表[地域]=报价地域)
                                                                        * (cvm内存选项表[机型]=price[[#This Row],[规格]])
                                                                        * (cvm内存选项表[CPU]=price[[#This Row],[CVMCPU]]) ),
       "-"
)</f>
        <v>-</v>
      </c>
      <c r="AG11" s="66">
        <f>price[[#This Row],[CVMCPU]]*price[[#This Row],[数量]]</f>
        <v>0</v>
      </c>
      <c r="AH11" s="66">
        <f>price[[#This Row],[CVM内存]]*price[[#This Row],[数量]]</f>
        <v>0</v>
      </c>
      <c r="AI11" s="66">
        <f>(price[[#This Row],[CVM系统盘HDD]]+price[[#This Row],[CVM数据盘HDD]])*price[[#This Row],[数量]]</f>
        <v>0</v>
      </c>
      <c r="AJ11" s="66">
        <f>(price[[#This Row],[CVM系统盘SSD]]+price[[#This Row],[CVM系统盘SSD]])*price[[#This Row],[数量]]</f>
        <v>0</v>
      </c>
      <c r="AK11" s="66" t="str" cm="1">
        <f t="array" ref="AK11">IF(price[[#This Row],[产品标识]]="crs",_xlfn._xlws.FILTER(crs架构表[分片数量地址],crs架构表[架构]=price[[#This Row],[规格]]),"-")</f>
        <v>crs!$AJ$4#</v>
      </c>
      <c r="AL11" s="66" t="str" cm="1">
        <f t="array" ref="AL11">IF(price[[#This Row],[产品标识]]="crs",_xlfn._xlws.FILTER(crs架构表[分片容量地址],crs架构表[架构]=price[[#This Row],[规格]]),"-")</f>
        <v>crs!$S$4#</v>
      </c>
      <c r="AM11" s="67" t="str" cm="1">
        <f t="array" ref="AM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N11" s="67" t="s">
        <v>3333</v>
      </c>
      <c r="AO11" s="84">
        <v>32256</v>
      </c>
      <c r="AP11" s="80" t="str" cm="1">
        <f t="array" ref="AP11">_xlfn.IFS(
    price[[#This Row],[项目]]&lt;&gt;"单元测试用例",       "-",
    price[[#This Row],[期望价格]]=price[[#This Row],[折后价]],         "ok",
    TRUE,                                            "error:" &amp; ADDRESS(ROW(price[[#This Row],[自检]]),COLUMN(price[[#This Row],[自检]]))
)</f>
        <v>ok</v>
      </c>
    </row>
    <row r="12" spans="1:42">
      <c r="A12" s="7" t="s">
        <v>3368</v>
      </c>
      <c r="B12" s="7" t="s">
        <v>52</v>
      </c>
      <c r="C12" s="21" t="s">
        <v>53</v>
      </c>
      <c r="D12" s="7" t="s">
        <v>3317</v>
      </c>
      <c r="E12" s="28"/>
      <c r="F12" s="27"/>
      <c r="G12" s="7"/>
      <c r="H12" s="7"/>
      <c r="I12" s="25"/>
      <c r="J12" s="7"/>
      <c r="K12" s="7"/>
      <c r="L12" s="7"/>
      <c r="M12" s="7"/>
      <c r="N12" s="7"/>
      <c r="O12" s="7"/>
      <c r="P12" s="8"/>
      <c r="Q12" s="8"/>
      <c r="R12" s="8"/>
      <c r="S12" s="98">
        <v>1</v>
      </c>
      <c r="T12" s="98">
        <v>1</v>
      </c>
      <c r="U12" s="98">
        <v>12</v>
      </c>
      <c r="V12" s="20" t="str" cm="1">
        <f t="array" ref="V12">IF(price[[#This Row],[选择产品]]="", "-",  HYPERLINK(
        _xlfn.SINGLE(IFERROR(_FV(price[[#This Row],[产品]],"产品URL"),"https://cloud.tencent.com/product")),
        price[[#This Row],[产品]]
    )
)</f>
        <v>clb</v>
      </c>
      <c r="W12" s="74" t="str" cm="1">
        <f t="array" ref="W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X12" s="72" cm="1">
        <f t="array" ref="X1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Y12" s="72" cm="1">
        <f t="array" ref="Y12">IF(ISNUMBER(price[[#This Row],[指定一次性费用]]),
    price[[#This Row],[指定一次性费用]],
    _xlfn.SWITCH(price[[#This Row],[产品标识]],
        "自定义", price[[#This Row],[指定一次性费用]],
    0)
)</f>
        <v>0</v>
      </c>
      <c r="Z12" s="73">
        <f>IFERROR(
    (price[[#This Row],[折前月单价]] * price[[#This Row],[采购月数]] + price[[#This Row],[折前一次性费用单价]]) * price[[#This Row],[数量]] * price[[#This Row],[折扣率]],
    0
)</f>
        <v>1752.0000000000005</v>
      </c>
      <c r="AA12" s="69" t="str" cm="1">
        <f t="array" ref="AA12" xml:space="preserve"> IF(
    ISBLANK(price[[#This Row],[选择产品]]), "-",IFERROR(_xlfn._xlws.FILTER(产品[产品标识],产品[产品选项名]=_xlfn.VALUETOTEXT(price[[#This Row],[选择产品]])), "自定义")
)</f>
        <v>clb</v>
      </c>
      <c r="AB12" s="69" t="str" cm="1">
        <f t="array" ref="AB12" xml:space="preserve"> IF(
    ISBLANK(price[[#This Row],[选择产品]]), "-",
    IFERROR(_xlfn.SINGLE(_xlfn._xlws.FILTER(产品[产品标识],(产品[产品标识]=price[[#This Row],[产品标识]]) * (产品[报价器]="自动") )), "指定价")
)</f>
        <v>clb</v>
      </c>
      <c r="AC12" s="69" t="str" cm="1">
        <f t="array" ref="AC12" xml:space="preserve"> IF(
    ISBLANK(price[[#This Row],[选择产品]]), "-",IFERROR(_xlfn._xlws.FILTER(产品[产品标识],产品[产品选项名]=_xlfn.VALUETOTEXT(price[[#This Row],[选择产品]])), price[[#This Row],[产品标识]])
)</f>
        <v>clb</v>
      </c>
      <c r="AD12" s="70" t="str" cm="1">
        <f t="array" ref="AD12" xml:space="preserve"> IF(
    ISBLANK(price[[#This Row],[选择产品]]), "-",IFERROR(_xlfn._xlws.FILTER(产品[产品名],产品[产品选项名]=_xlfn.VALUETOTEXT(price[[#This Row],[选择产品]])), price[[#This Row],[选择产品]])
)</f>
        <v>负载均衡</v>
      </c>
      <c r="AE12" s="66" t="str" cm="1">
        <f t="array" ref="AE12">IF(price[[#This Row],[产品标识]]="cvm",
      _xlfn._xlws.FILTER(cvmCpu选项表[cpu列表], (cvmCpu选项表[地域]=报价地域)
                                                                        * (cvmCpu选项表[机型]=price[[#This Row],[规格]])
                                                                        * (cvmCpu选项表[内存]=price[[#This Row],[CVM内存]]) ),
       "-"
)</f>
        <v>-</v>
      </c>
      <c r="AF12" s="66" t="str" cm="1">
        <f t="array" ref="AF12">IF(price[[#This Row],[产品标识]]="cvm",
      _xlfn._xlws.FILTER(cvm内存选项表[内存列表], (cvm内存选项表[地域]=报价地域)
                                                                        * (cvm内存选项表[机型]=price[[#This Row],[规格]])
                                                                        * (cvm内存选项表[CPU]=price[[#This Row],[CVMCPU]]) ),
       "-"
)</f>
        <v>-</v>
      </c>
      <c r="AG12" s="66">
        <f>price[[#This Row],[CVMCPU]]*price[[#This Row],[数量]]</f>
        <v>0</v>
      </c>
      <c r="AH12" s="66">
        <f>price[[#This Row],[CVM内存]]*price[[#This Row],[数量]]</f>
        <v>0</v>
      </c>
      <c r="AI12" s="66">
        <f>(price[[#This Row],[CVM系统盘HDD]]+price[[#This Row],[CVM数据盘HDD]])*price[[#This Row],[数量]]</f>
        <v>0</v>
      </c>
      <c r="AJ12" s="66">
        <f>(price[[#This Row],[CVM系统盘SSD]]+price[[#This Row],[CVM系统盘SSD]])*price[[#This Row],[数量]]</f>
        <v>0</v>
      </c>
      <c r="AK12" s="66" t="str" cm="1">
        <f t="array" ref="AK12">IF(price[[#This Row],[产品标识]]="crs",_xlfn._xlws.FILTER(crs架构表[分片数量地址],crs架构表[架构]=price[[#This Row],[规格]]),"-")</f>
        <v>-</v>
      </c>
      <c r="AL12" s="66" t="str" cm="1">
        <f t="array" ref="AL12">IF(price[[#This Row],[产品标识]]="crs",_xlfn._xlws.FILTER(crs架构表[分片容量地址],crs架构表[架构]=price[[#This Row],[规格]]),"-")</f>
        <v>-</v>
      </c>
      <c r="AM12" s="67" t="str" cm="1">
        <f t="array" ref="AM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N12" s="67" t="s">
        <v>3334</v>
      </c>
      <c r="AO12" s="84">
        <f>price[[#This Row],[数量]]*price[[#This Row],[采购月数]]*0.2*24*365/12</f>
        <v>1752.0000000000002</v>
      </c>
      <c r="AP12" s="80" t="str" cm="1">
        <f t="array" ref="AP12">_xlfn.IFS(
    price[[#This Row],[项目]]&lt;&gt;"单元测试用例",       "-",
    price[[#This Row],[期望价格]]=price[[#This Row],[折后价]],         "ok",
    TRUE,                                            "error:" &amp; ADDRESS(ROW(price[[#This Row],[自检]]),COLUMN(price[[#This Row],[自检]]))
)</f>
        <v>ok</v>
      </c>
    </row>
    <row r="13" spans="1:42">
      <c r="A13" s="7" t="s">
        <v>3368</v>
      </c>
      <c r="B13" s="7" t="s">
        <v>52</v>
      </c>
      <c r="C13" s="21" t="s">
        <v>54</v>
      </c>
      <c r="D13" s="7" t="s">
        <v>3291</v>
      </c>
      <c r="E13" s="28"/>
      <c r="F13" s="27"/>
      <c r="G13" s="7"/>
      <c r="H13" s="7"/>
      <c r="I13" s="25"/>
      <c r="J13" s="7"/>
      <c r="K13" s="7"/>
      <c r="L13" s="7"/>
      <c r="M13" s="7"/>
      <c r="N13" s="7"/>
      <c r="O13" s="7"/>
      <c r="P13" s="8"/>
      <c r="Q13" s="8"/>
      <c r="R13" s="8"/>
      <c r="S13" s="98">
        <v>1</v>
      </c>
      <c r="T13" s="98">
        <v>1</v>
      </c>
      <c r="U13" s="98">
        <v>12</v>
      </c>
      <c r="V13" s="20" t="str" cm="1">
        <f t="array" ref="V13">IF(price[[#This Row],[选择产品]]="", "-",  HYPERLINK(
        _xlfn.SINGLE(IFERROR(_FV(price[[#This Row],[产品]],"产品URL"),"https://cloud.tencent.com/product")),
        price[[#This Row],[产品]]
    )
)</f>
        <v>vpn</v>
      </c>
      <c r="W13" s="74" t="str" cm="1">
        <f t="array" ref="W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X13" s="72" cm="1">
        <f t="array" ref="X1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Y13" s="72" cm="1">
        <f t="array" ref="Y13">IF(ISNUMBER(price[[#This Row],[指定一次性费用]]),
    price[[#This Row],[指定一次性费用]],
    _xlfn.SWITCH(price[[#This Row],[产品标识]],
        "自定义", price[[#This Row],[指定一次性费用]],
    0)
)</f>
        <v>0</v>
      </c>
      <c r="Z13" s="73">
        <f>IFERROR(
    (price[[#This Row],[折前月单价]] * price[[#This Row],[采购月数]] + price[[#This Row],[折前一次性费用单价]]) * price[[#This Row],[数量]] * price[[#This Row],[折扣率]],
    0
)</f>
        <v>10560</v>
      </c>
      <c r="AA13" s="69" t="str" cm="1">
        <f t="array" ref="AA13" xml:space="preserve"> IF(
    ISBLANK(price[[#This Row],[选择产品]]), "-",IFERROR(_xlfn._xlws.FILTER(产品[产品标识],产品[产品选项名]=_xlfn.VALUETOTEXT(price[[#This Row],[选择产品]])), "自定义")
)</f>
        <v>vpn</v>
      </c>
      <c r="AB13" s="69" t="str" cm="1">
        <f t="array" ref="AB13" xml:space="preserve"> IF(
    ISBLANK(price[[#This Row],[选择产品]]), "-",
    IFERROR(_xlfn.SINGLE(_xlfn._xlws.FILTER(产品[产品标识],(产品[产品标识]=price[[#This Row],[产品标识]]) * (产品[报价器]="自动") )), "指定价")
)</f>
        <v>vpn</v>
      </c>
      <c r="AC13" s="69" t="str" cm="1">
        <f t="array" ref="AC13" xml:space="preserve"> IF(
    ISBLANK(price[[#This Row],[选择产品]]), "-",IFERROR(_xlfn._xlws.FILTER(产品[产品标识],产品[产品选项名]=_xlfn.VALUETOTEXT(price[[#This Row],[选择产品]])), price[[#This Row],[产品标识]])
)</f>
        <v>vpn</v>
      </c>
      <c r="AD13" s="70" t="str" cm="1">
        <f t="array" ref="AD13" xml:space="preserve"> IF(
    ISBLANK(price[[#This Row],[选择产品]]), "-",IFERROR(_xlfn._xlws.FILTER(产品[产品名],产品[产品选项名]=_xlfn.VALUETOTEXT(price[[#This Row],[选择产品]])), price[[#This Row],[选择产品]])
)</f>
        <v>VPN 连接</v>
      </c>
      <c r="AE13" s="66" t="str" cm="1">
        <f t="array" ref="AE13">IF(price[[#This Row],[产品标识]]="cvm",
      _xlfn._xlws.FILTER(cvmCpu选项表[cpu列表], (cvmCpu选项表[地域]=报价地域)
                                                                        * (cvmCpu选项表[机型]=price[[#This Row],[规格]])
                                                                        * (cvmCpu选项表[内存]=price[[#This Row],[CVM内存]]) ),
       "-"
)</f>
        <v>-</v>
      </c>
      <c r="AF13" s="66" t="str" cm="1">
        <f t="array" ref="AF13">IF(price[[#This Row],[产品标识]]="cvm",
      _xlfn._xlws.FILTER(cvm内存选项表[内存列表], (cvm内存选项表[地域]=报价地域)
                                                                        * (cvm内存选项表[机型]=price[[#This Row],[规格]])
                                                                        * (cvm内存选项表[CPU]=price[[#This Row],[CVMCPU]]) ),
       "-"
)</f>
        <v>-</v>
      </c>
      <c r="AG13" s="66">
        <f>price[[#This Row],[CVMCPU]]*price[[#This Row],[数量]]</f>
        <v>0</v>
      </c>
      <c r="AH13" s="66">
        <f>price[[#This Row],[CVM内存]]*price[[#This Row],[数量]]</f>
        <v>0</v>
      </c>
      <c r="AI13" s="66">
        <f>(price[[#This Row],[CVM系统盘HDD]]+price[[#This Row],[CVM数据盘HDD]])*price[[#This Row],[数量]]</f>
        <v>0</v>
      </c>
      <c r="AJ13" s="66">
        <f>(price[[#This Row],[CVM系统盘SSD]]+price[[#This Row],[CVM系统盘SSD]])*price[[#This Row],[数量]]</f>
        <v>0</v>
      </c>
      <c r="AK13" s="66" t="str" cm="1">
        <f t="array" ref="AK13">IF(price[[#This Row],[产品标识]]="crs",_xlfn._xlws.FILTER(crs架构表[分片数量地址],crs架构表[架构]=price[[#This Row],[规格]]),"-")</f>
        <v>-</v>
      </c>
      <c r="AL13" s="66" t="str" cm="1">
        <f t="array" ref="AL13">IF(price[[#This Row],[产品标识]]="crs",_xlfn._xlws.FILTER(crs架构表[分片容量地址],crs架构表[架构]=price[[#This Row],[规格]]),"-")</f>
        <v>-</v>
      </c>
      <c r="AM13" s="67" t="str" cm="1">
        <f t="array" ref="AM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N13" s="67" t="s">
        <v>3335</v>
      </c>
      <c r="AO13" s="84">
        <v>10560</v>
      </c>
      <c r="AP13" s="80" t="str" cm="1">
        <f t="array" ref="AP13">_xlfn.IFS(
    price[[#This Row],[项目]]&lt;&gt;"单元测试用例",       "-",
    price[[#This Row],[期望价格]]=price[[#This Row],[折后价]],         "ok",
    TRUE,                                            "error:" &amp; ADDRESS(ROW(price[[#This Row],[自检]]),COLUMN(price[[#This Row],[自检]]))
)</f>
        <v>ok</v>
      </c>
    </row>
    <row r="14" spans="1:42">
      <c r="A14" s="7" t="s">
        <v>3368</v>
      </c>
      <c r="B14" s="7" t="s">
        <v>52</v>
      </c>
      <c r="C14" s="21" t="s">
        <v>56</v>
      </c>
      <c r="D14" s="7" t="s">
        <v>57</v>
      </c>
      <c r="E14" s="28"/>
      <c r="F14" s="27"/>
      <c r="G14" s="7"/>
      <c r="H14" s="7"/>
      <c r="I14" s="25"/>
      <c r="J14" s="7"/>
      <c r="K14" s="7"/>
      <c r="L14" s="7"/>
      <c r="M14" s="7"/>
      <c r="N14" s="7"/>
      <c r="O14" s="7"/>
      <c r="P14" s="8"/>
      <c r="Q14" s="8"/>
      <c r="R14" s="8"/>
      <c r="S14" s="98">
        <v>1</v>
      </c>
      <c r="T14" s="98">
        <v>1</v>
      </c>
      <c r="U14" s="98">
        <v>12</v>
      </c>
      <c r="V14" s="20" t="str" cm="1">
        <f t="array" ref="V14">IF(price[[#This Row],[选择产品]]="", "-",  HYPERLINK(
        _xlfn.SINGLE(IFERROR(_FV(price[[#This Row],[产品]],"产品URL"),"https://cloud.tencent.com/product")),
        price[[#This Row],[产品]]
    )
)</f>
        <v>nat</v>
      </c>
      <c r="W14" s="74" t="str" cm="1">
        <f t="array" ref="W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X14" s="72" cm="1">
        <f t="array" ref="X1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Y14" s="72" cm="1">
        <f t="array" ref="Y14">IF(ISNUMBER(price[[#This Row],[指定一次性费用]]),
    price[[#This Row],[指定一次性费用]],
    _xlfn.SWITCH(price[[#This Row],[产品标识]],
        "自定义", price[[#This Row],[指定一次性费用]],
    0)
)</f>
        <v>0</v>
      </c>
      <c r="Z14" s="73">
        <f>IFERROR(
    (price[[#This Row],[折前月单价]] * price[[#This Row],[采购月数]] + price[[#This Row],[折前一次性费用单价]]) * price[[#This Row],[数量]] * price[[#This Row],[折扣率]],
    0
)</f>
        <v>13140</v>
      </c>
      <c r="AA14" s="69" t="str" cm="1">
        <f t="array" ref="AA14" xml:space="preserve"> IF(
    ISBLANK(price[[#This Row],[选择产品]]), "-",IFERROR(_xlfn._xlws.FILTER(产品[产品标识],产品[产品选项名]=_xlfn.VALUETOTEXT(price[[#This Row],[选择产品]])), "自定义")
)</f>
        <v>nat</v>
      </c>
      <c r="AB14" s="69" t="str" cm="1">
        <f t="array" ref="AB14" xml:space="preserve"> IF(
    ISBLANK(price[[#This Row],[选择产品]]), "-",
    IFERROR(_xlfn.SINGLE(_xlfn._xlws.FILTER(产品[产品标识],(产品[产品标识]=price[[#This Row],[产品标识]]) * (产品[报价器]="自动") )), "指定价")
)</f>
        <v>nat</v>
      </c>
      <c r="AC14" s="69" t="str" cm="1">
        <f t="array" ref="AC14" xml:space="preserve"> IF(
    ISBLANK(price[[#This Row],[选择产品]]), "-",IFERROR(_xlfn._xlws.FILTER(产品[产品标识],产品[产品选项名]=_xlfn.VALUETOTEXT(price[[#This Row],[选择产品]])), price[[#This Row],[产品标识]])
)</f>
        <v>nat</v>
      </c>
      <c r="AD14" s="70" t="str" cm="1">
        <f t="array" ref="AD14" xml:space="preserve"> IF(
    ISBLANK(price[[#This Row],[选择产品]]), "-",IFERROR(_xlfn._xlws.FILTER(产品[产品名],产品[产品选项名]=_xlfn.VALUETOTEXT(price[[#This Row],[选择产品]])), price[[#This Row],[选择产品]])
)</f>
        <v>NAT 网关</v>
      </c>
      <c r="AE14" s="66" t="str" cm="1">
        <f t="array" ref="AE14">IF(price[[#This Row],[产品标识]]="cvm",
      _xlfn._xlws.FILTER(cvmCpu选项表[cpu列表], (cvmCpu选项表[地域]=报价地域)
                                                                        * (cvmCpu选项表[机型]=price[[#This Row],[规格]])
                                                                        * (cvmCpu选项表[内存]=price[[#This Row],[CVM内存]]) ),
       "-"
)</f>
        <v>-</v>
      </c>
      <c r="AF14" s="66" t="str" cm="1">
        <f t="array" ref="AF14">IF(price[[#This Row],[产品标识]]="cvm",
      _xlfn._xlws.FILTER(cvm内存选项表[内存列表], (cvm内存选项表[地域]=报价地域)
                                                                        * (cvm内存选项表[机型]=price[[#This Row],[规格]])
                                                                        * (cvm内存选项表[CPU]=price[[#This Row],[CVMCPU]]) ),
       "-"
)</f>
        <v>-</v>
      </c>
      <c r="AG14" s="66">
        <f>price[[#This Row],[CVMCPU]]*price[[#This Row],[数量]]</f>
        <v>0</v>
      </c>
      <c r="AH14" s="66">
        <f>price[[#This Row],[CVM内存]]*price[[#This Row],[数量]]</f>
        <v>0</v>
      </c>
      <c r="AI14" s="66">
        <f>(price[[#This Row],[CVM系统盘HDD]]+price[[#This Row],[CVM数据盘HDD]])*price[[#This Row],[数量]]</f>
        <v>0</v>
      </c>
      <c r="AJ14" s="66">
        <f>(price[[#This Row],[CVM系统盘SSD]]+price[[#This Row],[CVM系统盘SSD]])*price[[#This Row],[数量]]</f>
        <v>0</v>
      </c>
      <c r="AK14" s="66" t="str" cm="1">
        <f t="array" ref="AK14">IF(price[[#This Row],[产品标识]]="crs",_xlfn._xlws.FILTER(crs架构表[分片数量地址],crs架构表[架构]=price[[#This Row],[规格]]),"-")</f>
        <v>-</v>
      </c>
      <c r="AL14" s="66" t="str" cm="1">
        <f t="array" ref="AL14">IF(price[[#This Row],[产品标识]]="crs",_xlfn._xlws.FILTER(crs架构表[分片容量地址],crs架构表[架构]=price[[#This Row],[规格]]),"-")</f>
        <v>-</v>
      </c>
      <c r="AM14" s="67" t="str" cm="1">
        <f t="array" ref="AM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N14" s="67" t="s">
        <v>3336</v>
      </c>
      <c r="AO14" s="84">
        <f>price[[#This Row],[数量]]*price[[#This Row],[采购月数]]*1.5*24*365/12</f>
        <v>13140</v>
      </c>
      <c r="AP14" s="80" t="str" cm="1">
        <f t="array" ref="AP14">_xlfn.IFS(
    price[[#This Row],[项目]]&lt;&gt;"单元测试用例",       "-",
    price[[#This Row],[期望价格]]=price[[#This Row],[折后价]],         "ok",
    TRUE,                                            "error:" &amp; ADDRESS(ROW(price[[#This Row],[自检]]),COLUMN(price[[#This Row],[自检]]))
)</f>
        <v>ok</v>
      </c>
    </row>
    <row r="15" spans="1:42">
      <c r="A15" s="7" t="s">
        <v>3368</v>
      </c>
      <c r="B15" s="7" t="s">
        <v>3362</v>
      </c>
      <c r="C15" s="21" t="s">
        <v>58</v>
      </c>
      <c r="D15" s="7" t="s">
        <v>3231</v>
      </c>
      <c r="E15" s="28"/>
      <c r="F15" s="27"/>
      <c r="G15" s="7"/>
      <c r="H15" s="7"/>
      <c r="I15" s="25"/>
      <c r="J15" s="7"/>
      <c r="K15" s="7"/>
      <c r="L15" s="7"/>
      <c r="M15" s="7"/>
      <c r="N15" s="7"/>
      <c r="O15" s="7"/>
      <c r="P15" s="8"/>
      <c r="Q15" s="8"/>
      <c r="R15" s="8"/>
      <c r="S15" s="98">
        <v>1</v>
      </c>
      <c r="T15" s="98">
        <v>1</v>
      </c>
      <c r="U15" s="98">
        <v>12</v>
      </c>
      <c r="V15" s="20" t="str" cm="1">
        <f t="array" ref="V15">IF(price[[#This Row],[选择产品]]="", "-",  HYPERLINK(
        _xlfn.SINGLE(IFERROR(_FV(price[[#This Row],[产品]],"产品URL"),"https://cloud.tencent.com/product")),
        price[[#This Row],[产品]]
    )
)</f>
        <v>dc/cas</v>
      </c>
      <c r="W15" s="74" t="str" cm="1">
        <f t="array" ref="W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X15" s="72" cm="1">
        <f t="array" ref="X1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Y15" s="72" cm="1">
        <f t="array" ref="Y15">IF(ISNUMBER(price[[#This Row],[指定一次性费用]]),
    price[[#This Row],[指定一次性费用]],
    _xlfn.SWITCH(price[[#This Row],[产品标识]],
        "自定义", price[[#This Row],[指定一次性费用]],
    0)
)</f>
        <v>0</v>
      </c>
      <c r="Z15" s="73">
        <f>IFERROR(
    (price[[#This Row],[折前月单价]] * price[[#This Row],[采购月数]] + price[[#This Row],[折前一次性费用单价]]) * price[[#This Row],[数量]] * price[[#This Row],[折扣率]],
    0
)</f>
        <v>969600</v>
      </c>
      <c r="AA15" s="69" t="str" cm="1">
        <f t="array" ref="AA15" xml:space="preserve"> IF(
    ISBLANK(price[[#This Row],[选择产品]]), "-",IFERROR(_xlfn._xlws.FILTER(产品[产品标识],产品[产品选项名]=_xlfn.VALUETOTEXT(price[[#This Row],[选择产品]])), "自定义")
)</f>
        <v>dc/cas</v>
      </c>
      <c r="AB15" s="69" t="str" cm="1">
        <f t="array" ref="AB15" xml:space="preserve"> IF(
    ISBLANK(price[[#This Row],[选择产品]]), "-",
    IFERROR(_xlfn.SINGLE(_xlfn._xlws.FILTER(产品[产品标识],(产品[产品标识]=price[[#This Row],[产品标识]]) * (产品[报价器]="自动") )), "指定价")
)</f>
        <v>dc/cas</v>
      </c>
      <c r="AC15" s="69" t="str" cm="1">
        <f t="array" ref="AC15" xml:space="preserve"> IF(
    ISBLANK(price[[#This Row],[选择产品]]), "-",IFERROR(_xlfn._xlws.FILTER(产品[产品标识],产品[产品选项名]=_xlfn.VALUETOTEXT(price[[#This Row],[选择产品]])), price[[#This Row],[产品标识]])
)</f>
        <v>dc/cas</v>
      </c>
      <c r="AD15" s="70" t="str" cm="1">
        <f t="array" ref="AD15" xml:space="preserve"> IF(
    ISBLANK(price[[#This Row],[选择产品]]), "-",IFERROR(_xlfn._xlws.FILTER(产品[产品名],产品[产品选项名]=_xlfn.VALUETOTEXT(price[[#This Row],[选择产品]])), price[[#This Row],[选择产品]])
)</f>
        <v>专线接入-高速上云</v>
      </c>
      <c r="AE15" s="66" t="str" cm="1">
        <f t="array" ref="AE15">IF(price[[#This Row],[产品标识]]="cvm",
      _xlfn._xlws.FILTER(cvmCpu选项表[cpu列表], (cvmCpu选项表[地域]=报价地域)
                                                                        * (cvmCpu选项表[机型]=price[[#This Row],[规格]])
                                                                        * (cvmCpu选项表[内存]=price[[#This Row],[CVM内存]]) ),
       "-"
)</f>
        <v>-</v>
      </c>
      <c r="AF15" s="66" t="str" cm="1">
        <f t="array" ref="AF15">IF(price[[#This Row],[产品标识]]="cvm",
      _xlfn._xlws.FILTER(cvm内存选项表[内存列表], (cvm内存选项表[地域]=报价地域)
                                                                        * (cvm内存选项表[机型]=price[[#This Row],[规格]])
                                                                        * (cvm内存选项表[CPU]=price[[#This Row],[CVMCPU]]) ),
       "-"
)</f>
        <v>-</v>
      </c>
      <c r="AG15" s="66">
        <f>price[[#This Row],[CVMCPU]]*price[[#This Row],[数量]]</f>
        <v>0</v>
      </c>
      <c r="AH15" s="66">
        <f>price[[#This Row],[CVM内存]]*price[[#This Row],[数量]]</f>
        <v>0</v>
      </c>
      <c r="AI15" s="66">
        <f>(price[[#This Row],[CVM系统盘HDD]]+price[[#This Row],[CVM数据盘HDD]])*price[[#This Row],[数量]]</f>
        <v>0</v>
      </c>
      <c r="AJ15" s="66">
        <f>(price[[#This Row],[CVM系统盘SSD]]+price[[#This Row],[CVM系统盘SSD]])*price[[#This Row],[数量]]</f>
        <v>0</v>
      </c>
      <c r="AK15" s="66" t="str" cm="1">
        <f t="array" ref="AK15">IF(price[[#This Row],[产品标识]]="crs",_xlfn._xlws.FILTER(crs架构表[分片数量地址],crs架构表[架构]=price[[#This Row],[规格]]),"-")</f>
        <v>-</v>
      </c>
      <c r="AL15" s="66" t="str" cm="1">
        <f t="array" ref="AL15">IF(price[[#This Row],[产品标识]]="crs",_xlfn._xlws.FILTER(crs架构表[分片容量地址],crs架构表[架构]=price[[#This Row],[规格]]),"-")</f>
        <v>-</v>
      </c>
      <c r="AM15" s="67" t="str" cm="1">
        <f t="array" ref="AM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N15" s="67" t="s">
        <v>3339</v>
      </c>
      <c r="AO15" s="84">
        <f>80800*12</f>
        <v>969600</v>
      </c>
      <c r="AP15" s="80" t="str" cm="1">
        <f t="array" ref="AP15">_xlfn.IFS(
    price[[#This Row],[项目]]&lt;&gt;"单元测试用例",       "-",
    price[[#This Row],[期望价格]]=price[[#This Row],[折后价]],         "ok",
    TRUE,                                            "error:" &amp; ADDRESS(ROW(price[[#This Row],[自检]]),COLUMN(price[[#This Row],[自检]]))
)</f>
        <v>ok</v>
      </c>
    </row>
    <row r="16" spans="1:42">
      <c r="A16" s="7" t="s">
        <v>3368</v>
      </c>
      <c r="B16" s="7" t="s">
        <v>60</v>
      </c>
      <c r="C16" s="23" t="s">
        <v>61</v>
      </c>
      <c r="D16" s="7">
        <v>100</v>
      </c>
      <c r="E16" s="29"/>
      <c r="F16" s="27"/>
      <c r="G16" s="7"/>
      <c r="H16" s="22"/>
      <c r="I16" s="25"/>
      <c r="J16" s="22"/>
      <c r="K16" s="22"/>
      <c r="L16" s="22"/>
      <c r="M16" s="22"/>
      <c r="N16" s="22"/>
      <c r="O16" s="22"/>
      <c r="P16" s="24"/>
      <c r="Q16" s="24"/>
      <c r="R16" s="24"/>
      <c r="S16" s="98">
        <v>1</v>
      </c>
      <c r="T16" s="98">
        <v>1</v>
      </c>
      <c r="U16" s="98">
        <v>12</v>
      </c>
      <c r="V16" s="26" t="str" cm="1">
        <f t="array" ref="V16">IF(price[[#This Row],[选择产品]]="", "-",  HYPERLINK(
        _xlfn.SINGLE(IFERROR(_FV(price[[#This Row],[产品]],"产品URL"),"https://cloud.tencent.com/product")),
        price[[#This Row],[产品]]
    )
)</f>
        <v>bwp</v>
      </c>
      <c r="W16" s="74" t="str" cm="1">
        <f t="array" ref="W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X16" s="72" cm="1">
        <f t="array" ref="X1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Y16" s="72" cm="1">
        <f t="array" ref="Y16">IF(ISNUMBER(price[[#This Row],[指定一次性费用]]),
    price[[#This Row],[指定一次性费用]],
    _xlfn.SWITCH(price[[#This Row],[产品标识]],
        "自定义", price[[#This Row],[指定一次性费用]],
    0)
)</f>
        <v>0</v>
      </c>
      <c r="Z16" s="73">
        <f>IFERROR(
    (price[[#This Row],[折前月单价]] * price[[#This Row],[采购月数]] + price[[#This Row],[折前一次性费用单价]]) * price[[#This Row],[数量]] * price[[#This Row],[折扣率]],
    0
)</f>
        <v>129600</v>
      </c>
      <c r="AA16" s="69" t="str" cm="1">
        <f t="array" ref="AA16" xml:space="preserve"> IF(
    ISBLANK(price[[#This Row],[选择产品]]), "-",IFERROR(_xlfn._xlws.FILTER(产品[产品标识],产品[产品选项名]=_xlfn.VALUETOTEXT(price[[#This Row],[选择产品]])), "自定义")
)</f>
        <v>bwp</v>
      </c>
      <c r="AB16" s="69" t="str" cm="1">
        <f t="array" ref="AB16" xml:space="preserve"> IF(
    ISBLANK(price[[#This Row],[选择产品]]), "-",
    IFERROR(_xlfn.SINGLE(_xlfn._xlws.FILTER(产品[产品标识],(产品[产品标识]=price[[#This Row],[产品标识]]) * (产品[报价器]="自动") )), "指定价")
)</f>
        <v>bwp</v>
      </c>
      <c r="AC16" s="69" t="str" cm="1">
        <f t="array" ref="AC16" xml:space="preserve"> IF(
    ISBLANK(price[[#This Row],[选择产品]]), "-",IFERROR(_xlfn._xlws.FILTER(产品[产品标识],产品[产品选项名]=_xlfn.VALUETOTEXT(price[[#This Row],[选择产品]])), price[[#This Row],[产品标识]])
)</f>
        <v>bwp</v>
      </c>
      <c r="AD16" s="70" t="str" cm="1">
        <f t="array" ref="AD16" xml:space="preserve"> IF(
    ISBLANK(price[[#This Row],[选择产品]]), "-",IFERROR(_xlfn._xlws.FILTER(产品[产品名],产品[产品选项名]=_xlfn.VALUETOTEXT(price[[#This Row],[选择产品]])), price[[#This Row],[选择产品]])
)</f>
        <v>共享带宽包</v>
      </c>
      <c r="AE16" s="66" t="str" cm="1">
        <f t="array" ref="AE16">IF(price[[#This Row],[产品标识]]="cvm",
      _xlfn._xlws.FILTER(cvmCpu选项表[cpu列表], (cvmCpu选项表[地域]=报价地域)
                                                                        * (cvmCpu选项表[机型]=price[[#This Row],[规格]])
                                                                        * (cvmCpu选项表[内存]=price[[#This Row],[CVM内存]]) ),
       "-"
)</f>
        <v>-</v>
      </c>
      <c r="AF16" s="66" t="str" cm="1">
        <f t="array" ref="AF16">IF(price[[#This Row],[产品标识]]="cvm",
      _xlfn._xlws.FILTER(cvm内存选项表[内存列表], (cvm内存选项表[地域]=报价地域)
                                                                        * (cvm内存选项表[机型]=price[[#This Row],[规格]])
                                                                        * (cvm内存选项表[CPU]=price[[#This Row],[CVMCPU]]) ),
       "-"
)</f>
        <v>-</v>
      </c>
      <c r="AG16" s="66">
        <f>price[[#This Row],[CVMCPU]]*price[[#This Row],[数量]]</f>
        <v>0</v>
      </c>
      <c r="AH16" s="66">
        <f>price[[#This Row],[CVM内存]]*price[[#This Row],[数量]]</f>
        <v>0</v>
      </c>
      <c r="AI16" s="66">
        <f>(price[[#This Row],[CVM系统盘HDD]]+price[[#This Row],[CVM数据盘HDD]])*price[[#This Row],[数量]]</f>
        <v>0</v>
      </c>
      <c r="AJ16" s="66">
        <f>(price[[#This Row],[CVM系统盘SSD]]+price[[#This Row],[CVM系统盘SSD]])*price[[#This Row],[数量]]</f>
        <v>0</v>
      </c>
      <c r="AK16" s="66" t="str" cm="1">
        <f t="array" ref="AK16">IF(price[[#This Row],[产品标识]]="crs",_xlfn._xlws.FILTER(crs架构表[分片数量地址],crs架构表[架构]=price[[#This Row],[规格]]),"-")</f>
        <v>-</v>
      </c>
      <c r="AL16" s="66" t="str" cm="1">
        <f t="array" ref="AL16">IF(price[[#This Row],[产品标识]]="crs",_xlfn._xlws.FILTER(crs架构表[分片容量地址],crs架构表[架构]=price[[#This Row],[规格]]),"-")</f>
        <v>-</v>
      </c>
      <c r="AM16" s="67" t="str" cm="1">
        <f t="array" ref="AM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N16" s="67" t="s">
        <v>3337</v>
      </c>
      <c r="AO16" s="84">
        <f>price[[#This Row],[数量]]*price[[#This Row],[采购月数]]*100*108</f>
        <v>129600</v>
      </c>
      <c r="AP16" s="80" t="str" cm="1">
        <f t="array" ref="AP16">_xlfn.IFS(
    price[[#This Row],[项目]]&lt;&gt;"单元测试用例",       "-",
    price[[#This Row],[期望价格]]=price[[#This Row],[折后价]],         "ok",
    TRUE,                                            "error:" &amp; ADDRESS(ROW(price[[#This Row],[自检]]),COLUMN(price[[#This Row],[自检]]))
)</f>
        <v>ok</v>
      </c>
    </row>
    <row r="17" spans="1:42">
      <c r="A17" s="7" t="s">
        <v>3368</v>
      </c>
      <c r="B17" s="7" t="s">
        <v>3364</v>
      </c>
      <c r="C17" s="53" t="s">
        <v>62</v>
      </c>
      <c r="D17" s="7" t="s">
        <v>3366</v>
      </c>
      <c r="E17" s="54">
        <v>1000</v>
      </c>
      <c r="F17" s="36"/>
      <c r="G17" s="7"/>
      <c r="H17" s="55"/>
      <c r="I17" s="25"/>
      <c r="J17" s="55"/>
      <c r="K17" s="56"/>
      <c r="L17" s="56"/>
      <c r="M17" s="55"/>
      <c r="N17" s="55"/>
      <c r="O17" s="55"/>
      <c r="P17" s="57"/>
      <c r="Q17" s="57"/>
      <c r="R17" s="57"/>
      <c r="S17" s="98">
        <v>1</v>
      </c>
      <c r="T17" s="98">
        <v>1</v>
      </c>
      <c r="U17" s="98">
        <v>12</v>
      </c>
      <c r="V17" s="26" t="str" cm="1">
        <f t="array" ref="V17">IF(price[[#This Row],[选择产品]]="", "-",  HYPERLINK(
        _xlfn.SINGLE(IFERROR(_FV(price[[#This Row],[产品]],"产品URL"),"https://cloud.tencent.com/product")),
        price[[#This Row],[产品]]
    )
)</f>
        <v>tdc</v>
      </c>
      <c r="W17" s="74" t="str" cm="1">
        <f t="array" ref="W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v>
      </c>
      <c r="X17" s="72" cm="1">
        <f t="array" ref="X1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Y17" s="75" cm="1">
        <f t="array" ref="Y17">IF(ISNUMBER(price[[#This Row],[指定一次性费用]]),
    price[[#This Row],[指定一次性费用]],
    _xlfn.SWITCH(price[[#This Row],[产品标识]],
        "自定义", price[[#This Row],[指定一次性费用]],
    0)
)</f>
        <v>0</v>
      </c>
      <c r="Z17" s="76">
        <f>IFERROR(
    (price[[#This Row],[折前月单价]] * price[[#This Row],[采购月数]] + price[[#This Row],[折前一次性费用单价]]) * price[[#This Row],[数量]] * price[[#This Row],[折扣率]],
    0
)</f>
        <v>12000</v>
      </c>
      <c r="AA17" s="77" t="str" cm="1">
        <f t="array" ref="AA17" xml:space="preserve"> IF(
    ISBLANK(price[[#This Row],[选择产品]]), "-",IFERROR(_xlfn._xlws.FILTER(产品[产品标识],产品[产品选项名]=_xlfn.VALUETOTEXT(price[[#This Row],[选择产品]])), "自定义")
)</f>
        <v>tdc</v>
      </c>
      <c r="AB17" s="69" t="str" cm="1">
        <f t="array" ref="AB17" xml:space="preserve"> IF(
    ISBLANK(price[[#This Row],[选择产品]]), "-",
    IFERROR(_xlfn.SINGLE(_xlfn._xlws.FILTER(产品[产品标识],(产品[产品标识]=price[[#This Row],[产品标识]]) * (产品[报价器]="自动") )), "指定价")
)</f>
        <v>指定价</v>
      </c>
      <c r="AC17" s="69" t="str" cm="1">
        <f t="array" ref="AC17" xml:space="preserve"> IF(
    ISBLANK(price[[#This Row],[选择产品]]), "-",IFERROR(_xlfn._xlws.FILTER(产品[产品标识],产品[产品选项名]=_xlfn.VALUETOTEXT(price[[#This Row],[选择产品]])), price[[#This Row],[产品标识]])
)</f>
        <v>tdc</v>
      </c>
      <c r="AD17" s="70" t="str" cm="1">
        <f t="array" ref="AD17" xml:space="preserve"> IF(
    ISBLANK(price[[#This Row],[选择产品]]), "-",IFERROR(_xlfn._xlws.FILTER(产品[产品名],产品[产品选项名]=_xlfn.VALUETOTEXT(price[[#This Row],[选择产品]])), price[[#This Row],[选择产品]])
)</f>
        <v>腾讯数字农村</v>
      </c>
      <c r="AE17" s="66" t="str" cm="1">
        <f t="array" ref="AE17">IF(price[[#This Row],[产品标识]]="cvm",
      _xlfn._xlws.FILTER(cvmCpu选项表[cpu列表], (cvmCpu选项表[地域]=报价地域)
                                                                        * (cvmCpu选项表[机型]=price[[#This Row],[规格]])
                                                                        * (cvmCpu选项表[内存]=price[[#This Row],[CVM内存]]) ),
       "-"
)</f>
        <v>-</v>
      </c>
      <c r="AF17" s="66" t="str" cm="1">
        <f t="array" ref="AF17">IF(price[[#This Row],[产品标识]]="cvm",
      _xlfn._xlws.FILTER(cvm内存选项表[内存列表], (cvm内存选项表[地域]=报价地域)
                                                                        * (cvm内存选项表[机型]=price[[#This Row],[规格]])
                                                                        * (cvm内存选项表[CPU]=price[[#This Row],[CVMCPU]]) ),
       "-"
)</f>
        <v>-</v>
      </c>
      <c r="AG17" s="66">
        <f>price[[#This Row],[CVMCPU]]*price[[#This Row],[数量]]</f>
        <v>0</v>
      </c>
      <c r="AH17" s="66">
        <f>price[[#This Row],[CVM内存]]*price[[#This Row],[数量]]</f>
        <v>0</v>
      </c>
      <c r="AI17" s="66">
        <f>(price[[#This Row],[CVM系统盘HDD]]+price[[#This Row],[CVM数据盘HDD]])*price[[#This Row],[数量]]</f>
        <v>0</v>
      </c>
      <c r="AJ17" s="66">
        <f>(price[[#This Row],[CVM系统盘SSD]]+price[[#This Row],[CVM系统盘SSD]])*price[[#This Row],[数量]]</f>
        <v>0</v>
      </c>
      <c r="AK17" s="66" t="str" cm="1">
        <f t="array" ref="AK17">IF(price[[#This Row],[产品标识]]="crs",_xlfn._xlws.FILTER(crs架构表[分片数量地址],crs架构表[架构]=price[[#This Row],[规格]]),"-")</f>
        <v>-</v>
      </c>
      <c r="AL17" s="66" t="str" cm="1">
        <f t="array" ref="AL17">IF(price[[#This Row],[产品标识]]="crs",_xlfn._xlws.FILTER(crs架构表[分片容量地址],crs架构表[架构]=price[[#This Row],[规格]]),"-")</f>
        <v>-</v>
      </c>
      <c r="AM17" s="67" t="str" cm="1">
        <f t="array" ref="AM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17" s="67" t="s">
        <v>3340</v>
      </c>
      <c r="AO17" s="84">
        <f>price[[#This Row],[数量]]*price[[#This Row],[采购月数]]*1000</f>
        <v>12000</v>
      </c>
      <c r="AP17" s="80" t="str" cm="1">
        <f t="array" ref="AP17">_xlfn.IFS(
    price[[#This Row],[项目]]&lt;&gt;"单元测试用例",       "-",
    price[[#This Row],[期望价格]]=price[[#This Row],[折后价]],         "ok",
    TRUE,                                            "error:" &amp; ADDRESS(ROW(price[[#This Row],[自检]]),COLUMN(price[[#This Row],[自检]]))
)</f>
        <v>ok</v>
      </c>
    </row>
    <row r="18" spans="1:42">
      <c r="A18" s="7" t="s">
        <v>3368</v>
      </c>
      <c r="B18" s="7" t="s">
        <v>3363</v>
      </c>
      <c r="C18" s="37" t="s">
        <v>3327</v>
      </c>
      <c r="D18" s="7" t="s">
        <v>3326</v>
      </c>
      <c r="E18" s="38"/>
      <c r="F18" s="36">
        <v>50000</v>
      </c>
      <c r="G18" s="7"/>
      <c r="H18" s="39"/>
      <c r="I18" s="25"/>
      <c r="J18" s="39"/>
      <c r="K18" s="40"/>
      <c r="L18" s="40"/>
      <c r="M18" s="39"/>
      <c r="N18" s="39"/>
      <c r="O18" s="39"/>
      <c r="P18" s="41"/>
      <c r="Q18" s="41"/>
      <c r="R18" s="41"/>
      <c r="S18" s="98">
        <v>1</v>
      </c>
      <c r="T18" s="98">
        <v>1</v>
      </c>
      <c r="U18" s="98">
        <v>12</v>
      </c>
      <c r="V18" s="26" t="str" cm="1">
        <f t="array" ref="V18">IF(price[[#This Row],[选择产品]]="", "-",  HYPERLINK(
        _xlfn.SINGLE(IFERROR(_FV(price[[#This Row],[产品]],"产品URL"),"https://cloud.tencent.com/product")),
        price[[#This Row],[产品]]
    )
)</f>
        <v>自定义</v>
      </c>
      <c r="W18" s="71" t="str" cm="1">
        <f t="array" ref="W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v>
      </c>
      <c r="X18" s="72" cm="1">
        <f t="array" ref="X1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18" s="72" cm="1">
        <f t="array" ref="Y18">IF(ISNUMBER(price[[#This Row],[指定一次性费用]]),
    price[[#This Row],[指定一次性费用]],
    _xlfn.SWITCH(price[[#This Row],[产品标识]],
        "自定义", price[[#This Row],[指定一次性费用]],
    0)
)</f>
        <v>50000</v>
      </c>
      <c r="Z18" s="78">
        <f>IFERROR(
    (price[[#This Row],[折前月单价]] * price[[#This Row],[采购月数]] + price[[#This Row],[折前一次性费用单价]]) * price[[#This Row],[数量]] * price[[#This Row],[折扣率]],
    0
)</f>
        <v>50000</v>
      </c>
      <c r="AA18" s="77" t="str" cm="1">
        <f t="array" ref="AA18" xml:space="preserve"> IF(
    ISBLANK(price[[#This Row],[选择产品]]), "-",IFERROR(_xlfn._xlws.FILTER(产品[产品标识],产品[产品选项名]=_xlfn.VALUETOTEXT(price[[#This Row],[选择产品]])), "自定义")
)</f>
        <v>自定义</v>
      </c>
      <c r="AB18" s="69" t="str" cm="1">
        <f t="array" ref="AB18" xml:space="preserve"> IF(
    ISBLANK(price[[#This Row],[选择产品]]), "-",
    IFERROR(_xlfn.SINGLE(_xlfn._xlws.FILTER(产品[产品标识],(产品[产品标识]=price[[#This Row],[产品标识]]) * (产品[报价器]="自动") )), "指定价")
)</f>
        <v>指定价</v>
      </c>
      <c r="AC18" s="69" t="str" cm="1">
        <f t="array" ref="AC18" xml:space="preserve"> IF(
    ISBLANK(price[[#This Row],[选择产品]]), "-",IFERROR(_xlfn._xlws.FILTER(产品[产品标识],产品[产品选项名]=_xlfn.VALUETOTEXT(price[[#This Row],[选择产品]])), price[[#This Row],[产品标识]])
)</f>
        <v>自定义</v>
      </c>
      <c r="AD18" s="70" t="str" cm="1">
        <f t="array" ref="AD18" xml:space="preserve"> IF(
    ISBLANK(price[[#This Row],[选择产品]]), "-",IFERROR(_xlfn._xlws.FILTER(产品[产品名],产品[产品选项名]=_xlfn.VALUETOTEXT(price[[#This Row],[选择产品]])), price[[#This Row],[选择产品]])
)</f>
        <v>某线下服务费用 线下结算</v>
      </c>
      <c r="AE18" s="66" t="str" cm="1">
        <f t="array" ref="AE18">IF(price[[#This Row],[产品标识]]="cvm",
      _xlfn._xlws.FILTER(cvmCpu选项表[cpu列表], (cvmCpu选项表[地域]=报价地域)
                                                                        * (cvmCpu选项表[机型]=price[[#This Row],[规格]])
                                                                        * (cvmCpu选项表[内存]=price[[#This Row],[CVM内存]]) ),
       "-"
)</f>
        <v>-</v>
      </c>
      <c r="AF18" s="66" t="str" cm="1">
        <f t="array" ref="AF18">IF(price[[#This Row],[产品标识]]="cvm",
      _xlfn._xlws.FILTER(cvm内存选项表[内存列表], (cvm内存选项表[地域]=报价地域)
                                                                        * (cvm内存选项表[机型]=price[[#This Row],[规格]])
                                                                        * (cvm内存选项表[CPU]=price[[#This Row],[CVMCPU]]) ),
       "-"
)</f>
        <v>-</v>
      </c>
      <c r="AG18" s="66">
        <f>price[[#This Row],[CVMCPU]]*price[[#This Row],[数量]]</f>
        <v>0</v>
      </c>
      <c r="AH18" s="66">
        <f>price[[#This Row],[CVM内存]]*price[[#This Row],[数量]]</f>
        <v>0</v>
      </c>
      <c r="AI18" s="66">
        <f>(price[[#This Row],[CVM系统盘HDD]]+price[[#This Row],[CVM数据盘HDD]])*price[[#This Row],[数量]]</f>
        <v>0</v>
      </c>
      <c r="AJ18" s="66">
        <f>(price[[#This Row],[CVM系统盘SSD]]+price[[#This Row],[CVM系统盘SSD]])*price[[#This Row],[数量]]</f>
        <v>0</v>
      </c>
      <c r="AK18" s="66" t="str" cm="1">
        <f t="array" ref="AK18">IF(price[[#This Row],[产品标识]]="crs",_xlfn._xlws.FILTER(crs架构表[分片数量地址],crs架构表[架构]=price[[#This Row],[规格]]),"-")</f>
        <v>-</v>
      </c>
      <c r="AL18" s="66" t="str" cm="1">
        <f t="array" ref="AL18">IF(price[[#This Row],[产品标识]]="crs",_xlfn._xlws.FILTER(crs架构表[分片容量地址],crs架构表[架构]=price[[#This Row],[规格]]),"-")</f>
        <v>-</v>
      </c>
      <c r="AM18" s="67" t="str" cm="1">
        <f t="array" ref="AM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18" s="67" t="s">
        <v>3341</v>
      </c>
      <c r="AO18" s="84">
        <v>50000</v>
      </c>
      <c r="AP18" s="80" t="str" cm="1">
        <f t="array" ref="AP18">_xlfn.IFS(
    price[[#This Row],[项目]]&lt;&gt;"单元测试用例",       "-",
    price[[#This Row],[期望价格]]=price[[#This Row],[折后价]],         "ok",
    TRUE,                                            "error:" &amp; ADDRESS(ROW(price[[#This Row],[自检]]),COLUMN(price[[#This Row],[自检]]))
)</f>
        <v>ok</v>
      </c>
    </row>
    <row r="19" spans="1:42">
      <c r="A19" s="7"/>
      <c r="B19" s="7"/>
      <c r="C19" s="53"/>
      <c r="D19" s="58"/>
      <c r="E19" s="54"/>
      <c r="F19" s="36"/>
      <c r="G19" s="7"/>
      <c r="H19" s="55"/>
      <c r="I19" s="25"/>
      <c r="J19" s="55"/>
      <c r="K19" s="56"/>
      <c r="L19" s="56"/>
      <c r="M19" s="55"/>
      <c r="N19" s="55"/>
      <c r="O19" s="55"/>
      <c r="P19" s="57"/>
      <c r="Q19" s="57"/>
      <c r="R19" s="57"/>
      <c r="S19" s="99"/>
      <c r="T19" s="99"/>
      <c r="U19" s="99"/>
      <c r="V19" s="26" t="str" cm="1">
        <f t="array" ref="V19">IF(price[[#This Row],[选择产品]]="", "-",  HYPERLINK(
        _xlfn.SINGLE(IFERROR(_FV(price[[#This Row],[产品]],"产品URL"),"https://cloud.tencent.com/product")),
        price[[#This Row],[产品]]
    )
)</f>
        <v>-</v>
      </c>
      <c r="W19" s="79" t="str" cm="1">
        <f t="array" ref="W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19" s="75" cm="1">
        <f t="array" ref="X1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19" s="75" cm="1">
        <f t="array" ref="Y19">IF(ISNUMBER(price[[#This Row],[指定一次性费用]]),
    price[[#This Row],[指定一次性费用]],
    _xlfn.SWITCH(price[[#This Row],[产品标识]],
        "自定义", price[[#This Row],[指定一次性费用]],
    0)
)</f>
        <v>0</v>
      </c>
      <c r="Z19" s="75">
        <f>IFERROR(
    (price[[#This Row],[折前月单价]] * price[[#This Row],[采购月数]] + price[[#This Row],[折前一次性费用单价]]) * price[[#This Row],[数量]] * price[[#This Row],[折扣率]],
    0
)</f>
        <v>0</v>
      </c>
      <c r="AA19" s="77" t="str" cm="1">
        <f t="array" ref="AA19" xml:space="preserve"> IF(
    ISBLANK(price[[#This Row],[选择产品]]), "-",IFERROR(_xlfn._xlws.FILTER(产品[产品标识],产品[产品选项名]=_xlfn.VALUETOTEXT(price[[#This Row],[选择产品]])), "自定义")
)</f>
        <v>-</v>
      </c>
      <c r="AB19" s="69" t="str" cm="1">
        <f t="array" ref="AB19" xml:space="preserve"> IF(
    ISBLANK(price[[#This Row],[选择产品]]), "-",
    IFERROR(_xlfn.SINGLE(_xlfn._xlws.FILTER(产品[产品标识],(产品[产品标识]=price[[#This Row],[产品标识]]) * (产品[报价器]="自动") )), "指定价")
)</f>
        <v>-</v>
      </c>
      <c r="AC19" s="69" t="str" cm="1">
        <f t="array" ref="AC19" xml:space="preserve"> IF(
    ISBLANK(price[[#This Row],[选择产品]]), "-",IFERROR(_xlfn._xlws.FILTER(产品[产品标识],产品[产品选项名]=_xlfn.VALUETOTEXT(price[[#This Row],[选择产品]])), price[[#This Row],[产品标识]])
)</f>
        <v>-</v>
      </c>
      <c r="AD19" s="70" t="str" cm="1">
        <f t="array" ref="AD19" xml:space="preserve"> IF(
    ISBLANK(price[[#This Row],[选择产品]]), "-",IFERROR(_xlfn._xlws.FILTER(产品[产品名],产品[产品选项名]=_xlfn.VALUETOTEXT(price[[#This Row],[选择产品]])), price[[#This Row],[选择产品]])
)</f>
        <v>-</v>
      </c>
      <c r="AE19" s="67" t="str" cm="1">
        <f t="array" ref="AE19">IF(price[[#This Row],[产品标识]]="cvm",
      _xlfn._xlws.FILTER(cvmCpu选项表[cpu列表], (cvmCpu选项表[地域]=报价地域)
                                                                        * (cvmCpu选项表[机型]=price[[#This Row],[规格]])
                                                                        * (cvmCpu选项表[内存]=price[[#This Row],[CVM内存]]) ),
       "-"
)</f>
        <v>-</v>
      </c>
      <c r="AF19" s="67" t="str" cm="1">
        <f t="array" ref="AF19">IF(price[[#This Row],[产品标识]]="cvm",
      _xlfn._xlws.FILTER(cvm内存选项表[内存列表], (cvm内存选项表[地域]=报价地域)
                                                                        * (cvm内存选项表[机型]=price[[#This Row],[规格]])
                                                                        * (cvm内存选项表[CPU]=price[[#This Row],[CVMCPU]]) ),
       "-"
)</f>
        <v>-</v>
      </c>
      <c r="AG19" s="67">
        <f>price[[#This Row],[CVMCPU]]*price[[#This Row],[数量]]</f>
        <v>0</v>
      </c>
      <c r="AH19" s="67">
        <f>price[[#This Row],[CVM内存]]*price[[#This Row],[数量]]</f>
        <v>0</v>
      </c>
      <c r="AI19" s="67">
        <f>(price[[#This Row],[CVM系统盘HDD]]+price[[#This Row],[CVM数据盘HDD]])*price[[#This Row],[数量]]</f>
        <v>0</v>
      </c>
      <c r="AJ19" s="67">
        <f>(price[[#This Row],[CVM系统盘SSD]]+price[[#This Row],[CVM系统盘SSD]])*price[[#This Row],[数量]]</f>
        <v>0</v>
      </c>
      <c r="AK19" s="67" t="str" cm="1">
        <f t="array" ref="AK19">IF(price[[#This Row],[产品标识]]="crs",_xlfn._xlws.FILTER(crs架构表[分片数量地址],crs架构表[架构]=price[[#This Row],[规格]]),"-")</f>
        <v>-</v>
      </c>
      <c r="AL19" s="67" t="str" cm="1">
        <f t="array" ref="AL19">IF(price[[#This Row],[产品标识]]="crs",_xlfn._xlws.FILTER(crs架构表[分片容量地址],crs架构表[架构]=price[[#This Row],[规格]]),"-")</f>
        <v>-</v>
      </c>
      <c r="AM19" s="67" t="str" cm="1">
        <f t="array" ref="AM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19" s="67"/>
      <c r="AO19" s="84"/>
      <c r="AP19" s="80" t="str" cm="1">
        <f t="array" ref="AP19">_xlfn.IFS(
    price[[#This Row],[项目]]&lt;&gt;"单元测试用例",       "-",
    price[[#This Row],[期望价格]]=price[[#This Row],[折后价]],         "ok",
    TRUE,                                            "error:" &amp; ADDRESS(ROW(price[[#This Row],[自检]]),COLUMN(price[[#This Row],[自检]]))
)</f>
        <v>-</v>
      </c>
    </row>
    <row r="20" spans="1:42">
      <c r="A20" s="7"/>
      <c r="B20" s="7"/>
      <c r="C20" s="53"/>
      <c r="D20" s="58"/>
      <c r="E20" s="54"/>
      <c r="F20" s="36"/>
      <c r="G20" s="7"/>
      <c r="H20" s="55"/>
      <c r="I20" s="25"/>
      <c r="J20" s="55"/>
      <c r="K20" s="56"/>
      <c r="L20" s="56"/>
      <c r="M20" s="55"/>
      <c r="N20" s="55"/>
      <c r="O20" s="55"/>
      <c r="P20" s="57"/>
      <c r="Q20" s="57"/>
      <c r="R20" s="57"/>
      <c r="S20" s="99"/>
      <c r="T20" s="99"/>
      <c r="U20" s="99"/>
      <c r="V20" s="26" t="str" cm="1">
        <f t="array" ref="V20">IF(price[[#This Row],[选择产品]]="", "-",  HYPERLINK(
        _xlfn.SINGLE(IFERROR(_FV(price[[#This Row],[产品]],"产品URL"),"https://cloud.tencent.com/product")),
        price[[#This Row],[产品]]
    )
)</f>
        <v>-</v>
      </c>
      <c r="W20" s="79" t="str" cm="1">
        <f t="array" ref="W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20" s="75" cm="1">
        <f t="array" ref="X2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0" s="75" cm="1">
        <f t="array" ref="Y20">IF(ISNUMBER(price[[#This Row],[指定一次性费用]]),
    price[[#This Row],[指定一次性费用]],
    _xlfn.SWITCH(price[[#This Row],[产品标识]],
        "自定义", price[[#This Row],[指定一次性费用]],
    0)
)</f>
        <v>0</v>
      </c>
      <c r="Z20" s="75">
        <f>IFERROR(
    (price[[#This Row],[折前月单价]] * price[[#This Row],[采购月数]] + price[[#This Row],[折前一次性费用单价]]) * price[[#This Row],[数量]] * price[[#This Row],[折扣率]],
    0
)</f>
        <v>0</v>
      </c>
      <c r="AA20" s="77" t="str" cm="1">
        <f t="array" ref="AA20" xml:space="preserve"> IF(
    ISBLANK(price[[#This Row],[选择产品]]), "-",IFERROR(_xlfn._xlws.FILTER(产品[产品标识],产品[产品选项名]=_xlfn.VALUETOTEXT(price[[#This Row],[选择产品]])), "自定义")
)</f>
        <v>-</v>
      </c>
      <c r="AB20" s="69" t="str" cm="1">
        <f t="array" ref="AB20" xml:space="preserve"> IF(
    ISBLANK(price[[#This Row],[选择产品]]), "-",
    IFERROR(_xlfn.SINGLE(_xlfn._xlws.FILTER(产品[产品标识],(产品[产品标识]=price[[#This Row],[产品标识]]) * (产品[报价器]="自动") )), "指定价")
)</f>
        <v>-</v>
      </c>
      <c r="AC20" s="69" t="str" cm="1">
        <f t="array" ref="AC20" xml:space="preserve"> IF(
    ISBLANK(price[[#This Row],[选择产品]]), "-",IFERROR(_xlfn._xlws.FILTER(产品[产品标识],产品[产品选项名]=_xlfn.VALUETOTEXT(price[[#This Row],[选择产品]])), price[[#This Row],[产品标识]])
)</f>
        <v>-</v>
      </c>
      <c r="AD20" s="70" t="str" cm="1">
        <f t="array" ref="AD20" xml:space="preserve"> IF(
    ISBLANK(price[[#This Row],[选择产品]]), "-",IFERROR(_xlfn._xlws.FILTER(产品[产品名],产品[产品选项名]=_xlfn.VALUETOTEXT(price[[#This Row],[选择产品]])), price[[#This Row],[选择产品]])
)</f>
        <v>-</v>
      </c>
      <c r="AE20" s="67" t="str" cm="1">
        <f t="array" ref="AE20">IF(price[[#This Row],[产品标识]]="cvm",
      _xlfn._xlws.FILTER(cvmCpu选项表[cpu列表], (cvmCpu选项表[地域]=报价地域)
                                                                        * (cvmCpu选项表[机型]=price[[#This Row],[规格]])
                                                                        * (cvmCpu选项表[内存]=price[[#This Row],[CVM内存]]) ),
       "-"
)</f>
        <v>-</v>
      </c>
      <c r="AF20" s="67" t="str" cm="1">
        <f t="array" ref="AF20">IF(price[[#This Row],[产品标识]]="cvm",
      _xlfn._xlws.FILTER(cvm内存选项表[内存列表], (cvm内存选项表[地域]=报价地域)
                                                                        * (cvm内存选项表[机型]=price[[#This Row],[规格]])
                                                                        * (cvm内存选项表[CPU]=price[[#This Row],[CVMCPU]]) ),
       "-"
)</f>
        <v>-</v>
      </c>
      <c r="AG20" s="67">
        <f>price[[#This Row],[CVMCPU]]*price[[#This Row],[数量]]</f>
        <v>0</v>
      </c>
      <c r="AH20" s="67">
        <f>price[[#This Row],[CVM内存]]*price[[#This Row],[数量]]</f>
        <v>0</v>
      </c>
      <c r="AI20" s="67">
        <f>(price[[#This Row],[CVM系统盘HDD]]+price[[#This Row],[CVM数据盘HDD]])*price[[#This Row],[数量]]</f>
        <v>0</v>
      </c>
      <c r="AJ20" s="67">
        <f>(price[[#This Row],[CVM系统盘SSD]]+price[[#This Row],[CVM系统盘SSD]])*price[[#This Row],[数量]]</f>
        <v>0</v>
      </c>
      <c r="AK20" s="67" t="str" cm="1">
        <f t="array" ref="AK20">IF(price[[#This Row],[产品标识]]="crs",_xlfn._xlws.FILTER(crs架构表[分片数量地址],crs架构表[架构]=price[[#This Row],[规格]]),"-")</f>
        <v>-</v>
      </c>
      <c r="AL20" s="67" t="str" cm="1">
        <f t="array" ref="AL20">IF(price[[#This Row],[产品标识]]="crs",_xlfn._xlws.FILTER(crs架构表[分片容量地址],crs架构表[架构]=price[[#This Row],[规格]]),"-")</f>
        <v>-</v>
      </c>
      <c r="AM20" s="67" t="str" cm="1">
        <f t="array" ref="AM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20" s="67"/>
      <c r="AO20" s="84"/>
      <c r="AP20" s="80" t="str" cm="1">
        <f t="array" ref="AP20">_xlfn.IFS(
    price[[#This Row],[项目]]&lt;&gt;"单元测试用例",       "-",
    price[[#This Row],[期望价格]]=price[[#This Row],[折后价]],         "ok",
    TRUE,                                            "error:" &amp; ADDRESS(ROW(price[[#This Row],[自检]]),COLUMN(price[[#This Row],[自检]]))
)</f>
        <v>-</v>
      </c>
    </row>
    <row r="21" spans="1:42">
      <c r="A21" s="7"/>
      <c r="B21" s="7"/>
      <c r="C21" s="53"/>
      <c r="D21" s="58"/>
      <c r="E21" s="54"/>
      <c r="F21" s="36"/>
      <c r="G21" s="7"/>
      <c r="H21" s="55"/>
      <c r="I21" s="25"/>
      <c r="J21" s="55"/>
      <c r="K21" s="56"/>
      <c r="L21" s="56"/>
      <c r="M21" s="55"/>
      <c r="N21" s="55"/>
      <c r="O21" s="55"/>
      <c r="P21" s="57"/>
      <c r="Q21" s="57"/>
      <c r="R21" s="57"/>
      <c r="S21" s="99"/>
      <c r="T21" s="99"/>
      <c r="U21" s="99"/>
      <c r="V21" s="26" t="str" cm="1">
        <f t="array" ref="V21">IF(price[[#This Row],[选择产品]]="", "-",  HYPERLINK(
        _xlfn.SINGLE(IFERROR(_FV(price[[#This Row],[产品]],"产品URL"),"https://cloud.tencent.com/product")),
        price[[#This Row],[产品]]
    )
)</f>
        <v>-</v>
      </c>
      <c r="W21" s="79" t="str" cm="1">
        <f t="array" ref="W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21" s="75" cm="1">
        <f t="array" ref="X2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1" s="75" cm="1">
        <f t="array" ref="Y21">IF(ISNUMBER(price[[#This Row],[指定一次性费用]]),
    price[[#This Row],[指定一次性费用]],
    _xlfn.SWITCH(price[[#This Row],[产品标识]],
        "自定义", price[[#This Row],[指定一次性费用]],
    0)
)</f>
        <v>0</v>
      </c>
      <c r="Z21" s="75">
        <f>IFERROR(
    (price[[#This Row],[折前月单价]] * price[[#This Row],[采购月数]] + price[[#This Row],[折前一次性费用单价]]) * price[[#This Row],[数量]] * price[[#This Row],[折扣率]],
    0
)</f>
        <v>0</v>
      </c>
      <c r="AA21" s="77" t="str" cm="1">
        <f t="array" ref="AA21" xml:space="preserve"> IF(
    ISBLANK(price[[#This Row],[选择产品]]), "-",IFERROR(_xlfn._xlws.FILTER(产品[产品标识],产品[产品选项名]=_xlfn.VALUETOTEXT(price[[#This Row],[选择产品]])), "自定义")
)</f>
        <v>-</v>
      </c>
      <c r="AB21" s="69" t="str" cm="1">
        <f t="array" ref="AB21" xml:space="preserve"> IF(
    ISBLANK(price[[#This Row],[选择产品]]), "-",
    IFERROR(_xlfn.SINGLE(_xlfn._xlws.FILTER(产品[产品标识],(产品[产品标识]=price[[#This Row],[产品标识]]) * (产品[报价器]="自动") )), "指定价")
)</f>
        <v>-</v>
      </c>
      <c r="AC21" s="69" t="str" cm="1">
        <f t="array" ref="AC21" xml:space="preserve"> IF(
    ISBLANK(price[[#This Row],[选择产品]]), "-",IFERROR(_xlfn._xlws.FILTER(产品[产品标识],产品[产品选项名]=_xlfn.VALUETOTEXT(price[[#This Row],[选择产品]])), price[[#This Row],[产品标识]])
)</f>
        <v>-</v>
      </c>
      <c r="AD21" s="70" t="str" cm="1">
        <f t="array" ref="AD21" xml:space="preserve"> IF(
    ISBLANK(price[[#This Row],[选择产品]]), "-",IFERROR(_xlfn._xlws.FILTER(产品[产品名],产品[产品选项名]=_xlfn.VALUETOTEXT(price[[#This Row],[选择产品]])), price[[#This Row],[选择产品]])
)</f>
        <v>-</v>
      </c>
      <c r="AE21" s="67" t="str" cm="1">
        <f t="array" ref="AE21">IF(price[[#This Row],[产品标识]]="cvm",
      _xlfn._xlws.FILTER(cvmCpu选项表[cpu列表], (cvmCpu选项表[地域]=报价地域)
                                                                        * (cvmCpu选项表[机型]=price[[#This Row],[规格]])
                                                                        * (cvmCpu选项表[内存]=price[[#This Row],[CVM内存]]) ),
       "-"
)</f>
        <v>-</v>
      </c>
      <c r="AF21" s="67" t="str" cm="1">
        <f t="array" ref="AF21">IF(price[[#This Row],[产品标识]]="cvm",
      _xlfn._xlws.FILTER(cvm内存选项表[内存列表], (cvm内存选项表[地域]=报价地域)
                                                                        * (cvm内存选项表[机型]=price[[#This Row],[规格]])
                                                                        * (cvm内存选项表[CPU]=price[[#This Row],[CVMCPU]]) ),
       "-"
)</f>
        <v>-</v>
      </c>
      <c r="AG21" s="67">
        <f>price[[#This Row],[CVMCPU]]*price[[#This Row],[数量]]</f>
        <v>0</v>
      </c>
      <c r="AH21" s="67">
        <f>price[[#This Row],[CVM内存]]*price[[#This Row],[数量]]</f>
        <v>0</v>
      </c>
      <c r="AI21" s="67">
        <f>(price[[#This Row],[CVM系统盘HDD]]+price[[#This Row],[CVM数据盘HDD]])*price[[#This Row],[数量]]</f>
        <v>0</v>
      </c>
      <c r="AJ21" s="67">
        <f>(price[[#This Row],[CVM系统盘SSD]]+price[[#This Row],[CVM系统盘SSD]])*price[[#This Row],[数量]]</f>
        <v>0</v>
      </c>
      <c r="AK21" s="67" t="str" cm="1">
        <f t="array" ref="AK21">IF(price[[#This Row],[产品标识]]="crs",_xlfn._xlws.FILTER(crs架构表[分片数量地址],crs架构表[架构]=price[[#This Row],[规格]]),"-")</f>
        <v>-</v>
      </c>
      <c r="AL21" s="67" t="str" cm="1">
        <f t="array" ref="AL21">IF(price[[#This Row],[产品标识]]="crs",_xlfn._xlws.FILTER(crs架构表[分片容量地址],crs架构表[架构]=price[[#This Row],[规格]]),"-")</f>
        <v>-</v>
      </c>
      <c r="AM21" s="67" t="str" cm="1">
        <f t="array" ref="AM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21" s="67"/>
      <c r="AO21" s="84"/>
      <c r="AP21" s="80" t="str" cm="1">
        <f t="array" ref="AP21">_xlfn.IFS(
    price[[#This Row],[项目]]&lt;&gt;"单元测试用例",       "-",
    price[[#This Row],[期望价格]]=price[[#This Row],[折后价]],         "ok",
    TRUE,                                            "error:" &amp; ADDRESS(ROW(price[[#This Row],[自检]]),COLUMN(price[[#This Row],[自检]]))
)</f>
        <v>-</v>
      </c>
    </row>
    <row r="22" spans="1:42">
      <c r="A22" s="7" t="s">
        <v>3361</v>
      </c>
      <c r="B22" s="7" t="s">
        <v>44</v>
      </c>
      <c r="C22" s="53" t="s">
        <v>45</v>
      </c>
      <c r="D22" s="58"/>
      <c r="E22" s="54"/>
      <c r="F22" s="36"/>
      <c r="G22" s="7"/>
      <c r="H22" s="55"/>
      <c r="I22" s="25"/>
      <c r="J22" s="55"/>
      <c r="K22" s="56"/>
      <c r="L22" s="56"/>
      <c r="M22" s="55"/>
      <c r="N22" s="55"/>
      <c r="O22" s="55"/>
      <c r="P22" s="57"/>
      <c r="Q22" s="57"/>
      <c r="R22" s="57"/>
      <c r="S22" s="99"/>
      <c r="T22" s="99"/>
      <c r="U22" s="99"/>
      <c r="V22" s="26" t="str" cm="1">
        <f t="array" ref="V22">IF(price[[#This Row],[选择产品]]="", "-",  HYPERLINK(
        _xlfn.SINGLE(IFERROR(_FV(price[[#This Row],[产品]],"产品URL"),"https://cloud.tencent.com/product")),
        price[[#This Row],[产品]]
    )
)</f>
        <v>cvm</v>
      </c>
      <c r="W22" s="79" t="str" cm="1">
        <f t="array" ref="W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X22" s="75" cm="1">
        <f t="array" ref="X2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2" s="75" cm="1">
        <f t="array" ref="Y22">IF(ISNUMBER(price[[#This Row],[指定一次性费用]]),
    price[[#This Row],[指定一次性费用]],
    _xlfn.SWITCH(price[[#This Row],[产品标识]],
        "自定义", price[[#This Row],[指定一次性费用]],
    0)
)</f>
        <v>0</v>
      </c>
      <c r="Z22" s="75">
        <f>IFERROR(
    (price[[#This Row],[折前月单价]] * price[[#This Row],[采购月数]] + price[[#This Row],[折前一次性费用单价]]) * price[[#This Row],[数量]] * price[[#This Row],[折扣率]],
    0
)</f>
        <v>0</v>
      </c>
      <c r="AA22" s="77" t="str" cm="1">
        <f t="array" ref="AA22" xml:space="preserve"> IF(
    ISBLANK(price[[#This Row],[选择产品]]), "-",IFERROR(_xlfn._xlws.FILTER(产品[产品标识],产品[产品选项名]=_xlfn.VALUETOTEXT(price[[#This Row],[选择产品]])), "自定义")
)</f>
        <v>cvm</v>
      </c>
      <c r="AB22" s="69" t="str" cm="1">
        <f t="array" ref="AB22" xml:space="preserve"> IF(
    ISBLANK(price[[#This Row],[选择产品]]), "-",
    IFERROR(_xlfn.SINGLE(_xlfn._xlws.FILTER(产品[产品标识],(产品[产品标识]=price[[#This Row],[产品标识]]) * (产品[报价器]="自动") )), "指定价")
)</f>
        <v>cvm</v>
      </c>
      <c r="AC22" s="69" t="str" cm="1">
        <f t="array" ref="AC22" xml:space="preserve"> IF(
    ISBLANK(price[[#This Row],[选择产品]]), "-",IFERROR(_xlfn._xlws.FILTER(产品[产品标识],产品[产品选项名]=_xlfn.VALUETOTEXT(price[[#This Row],[选择产品]])), price[[#This Row],[产品标识]])
)</f>
        <v>cvm</v>
      </c>
      <c r="AD22" s="70" t="str" cm="1">
        <f t="array" ref="AD22" xml:space="preserve"> IF(
    ISBLANK(price[[#This Row],[选择产品]]), "-",IFERROR(_xlfn._xlws.FILTER(产品[产品名],产品[产品选项名]=_xlfn.VALUETOTEXT(price[[#This Row],[选择产品]])), price[[#This Row],[选择产品]])
)</f>
        <v>云服务器</v>
      </c>
      <c r="AE22" s="67" t="str" cm="1">
        <f t="array" ref="AE22">IF(price[[#This Row],[产品标识]]="cvm",
      _xlfn._xlws.FILTER(cvmCpu选项表[cpu列表], (cvmCpu选项表[地域]=报价地域)
                                                                        * (cvmCpu选项表[机型]=price[[#This Row],[规格]])
                                                                        * (cvmCpu选项表[内存]=price[[#This Row],[CVM内存]]) ),
       "-"
)</f>
        <v>cvm!$DK$863#</v>
      </c>
      <c r="AF22" s="67" t="str" cm="1">
        <f t="array" ref="AF22">IF(price[[#This Row],[产品标识]]="cvm",
      _xlfn._xlws.FILTER(cvm内存选项表[内存列表], (cvm内存选项表[地域]=报价地域)
                                                                        * (cvm内存选项表[机型]=price[[#This Row],[规格]])
                                                                        * (cvm内存选项表[CPU]=price[[#This Row],[CVMCPU]]) ),
       "-"
)</f>
        <v>cvm!$FW$3#</v>
      </c>
      <c r="AG22" s="67">
        <f>price[[#This Row],[CVMCPU]]*price[[#This Row],[数量]]</f>
        <v>0</v>
      </c>
      <c r="AH22" s="67">
        <f>price[[#This Row],[CVM内存]]*price[[#This Row],[数量]]</f>
        <v>0</v>
      </c>
      <c r="AI22" s="67">
        <f>(price[[#This Row],[CVM系统盘HDD]]+price[[#This Row],[CVM数据盘HDD]])*price[[#This Row],[数量]]</f>
        <v>0</v>
      </c>
      <c r="AJ22" s="67">
        <f>(price[[#This Row],[CVM系统盘SSD]]+price[[#This Row],[CVM系统盘SSD]])*price[[#This Row],[数量]]</f>
        <v>0</v>
      </c>
      <c r="AK22" s="67" t="str" cm="1">
        <f t="array" ref="AK22">IF(price[[#This Row],[产品标识]]="crs",_xlfn._xlws.FILTER(crs架构表[分片数量地址],crs架构表[架构]=price[[#This Row],[规格]]),"-")</f>
        <v>-</v>
      </c>
      <c r="AL22" s="67" t="str" cm="1">
        <f t="array" ref="AL22">IF(price[[#This Row],[产品标识]]="crs",_xlfn._xlws.FILTER(crs架构表[分片容量地址],crs架构表[架构]=price[[#This Row],[规格]]),"-")</f>
        <v>-</v>
      </c>
      <c r="AM22" s="67" t="str" cm="1">
        <f t="array" ref="AM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N22" s="67"/>
      <c r="AO22" s="84"/>
      <c r="AP22" s="80" t="str" cm="1">
        <f t="array" ref="AP22">_xlfn.IFS(
    price[[#This Row],[项目]]&lt;&gt;"单元测试用例",       "-",
    price[[#This Row],[期望价格]]=price[[#This Row],[折后价]],         "ok",
    TRUE,                                            "error:" &amp; ADDRESS(ROW(price[[#This Row],[自检]]),COLUMN(price[[#This Row],[自检]]))
)</f>
        <v>-</v>
      </c>
    </row>
    <row r="23" spans="1:42">
      <c r="A23" s="7" t="s">
        <v>3361</v>
      </c>
      <c r="B23" s="7" t="s">
        <v>47</v>
      </c>
      <c r="C23" s="53" t="s">
        <v>48</v>
      </c>
      <c r="D23" s="58"/>
      <c r="E23" s="54"/>
      <c r="F23" s="36"/>
      <c r="G23" s="7"/>
      <c r="H23" s="55"/>
      <c r="I23" s="25"/>
      <c r="J23" s="55"/>
      <c r="K23" s="56"/>
      <c r="L23" s="56"/>
      <c r="M23" s="55"/>
      <c r="N23" s="55"/>
      <c r="O23" s="55"/>
      <c r="P23" s="57"/>
      <c r="Q23" s="57"/>
      <c r="R23" s="57"/>
      <c r="S23" s="99"/>
      <c r="T23" s="99"/>
      <c r="U23" s="99"/>
      <c r="V23" s="26" t="str" cm="1">
        <f t="array" ref="V23">IF(price[[#This Row],[选择产品]]="", "-",  HYPERLINK(
        _xlfn.SINGLE(IFERROR(_FV(price[[#This Row],[产品]],"产品URL"),"https://cloud.tencent.com/product")),
        price[[#This Row],[产品]]
    )
)</f>
        <v>cdb</v>
      </c>
      <c r="W23" s="79" t="str" cm="1">
        <f t="array" ref="W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X23" s="75" cm="1">
        <f t="array" ref="X2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3" s="75" cm="1">
        <f t="array" ref="Y23">IF(ISNUMBER(price[[#This Row],[指定一次性费用]]),
    price[[#This Row],[指定一次性费用]],
    _xlfn.SWITCH(price[[#This Row],[产品标识]],
        "自定义", price[[#This Row],[指定一次性费用]],
    0)
)</f>
        <v>0</v>
      </c>
      <c r="Z23" s="75">
        <f>IFERROR(
    (price[[#This Row],[折前月单价]] * price[[#This Row],[采购月数]] + price[[#This Row],[折前一次性费用单价]]) * price[[#This Row],[数量]] * price[[#This Row],[折扣率]],
    0
)</f>
        <v>0</v>
      </c>
      <c r="AA23" s="77" t="str" cm="1">
        <f t="array" ref="AA23" xml:space="preserve"> IF(
    ISBLANK(price[[#This Row],[选择产品]]), "-",IFERROR(_xlfn._xlws.FILTER(产品[产品标识],产品[产品选项名]=_xlfn.VALUETOTEXT(price[[#This Row],[选择产品]])), "自定义")
)</f>
        <v>cdb</v>
      </c>
      <c r="AB23" s="69" t="str" cm="1">
        <f t="array" ref="AB23" xml:space="preserve"> IF(
    ISBLANK(price[[#This Row],[选择产品]]), "-",
    IFERROR(_xlfn.SINGLE(_xlfn._xlws.FILTER(产品[产品标识],(产品[产品标识]=price[[#This Row],[产品标识]]) * (产品[报价器]="自动") )), "指定价")
)</f>
        <v>cdb</v>
      </c>
      <c r="AC23" s="69" t="str" cm="1">
        <f t="array" ref="AC23" xml:space="preserve"> IF(
    ISBLANK(price[[#This Row],[选择产品]]), "-",IFERROR(_xlfn._xlws.FILTER(产品[产品标识],产品[产品选项名]=_xlfn.VALUETOTEXT(price[[#This Row],[选择产品]])), price[[#This Row],[产品标识]])
)</f>
        <v>cdb</v>
      </c>
      <c r="AD23" s="70" t="str" cm="1">
        <f t="array" ref="AD23" xml:space="preserve"> IF(
    ISBLANK(price[[#This Row],[选择产品]]), "-",IFERROR(_xlfn._xlws.FILTER(产品[产品名],产品[产品选项名]=_xlfn.VALUETOTEXT(price[[#This Row],[选择产品]])), price[[#This Row],[选择产品]])
)</f>
        <v>云数据库 MySQL</v>
      </c>
      <c r="AE23" s="67" t="str" cm="1">
        <f t="array" ref="AE23">IF(price[[#This Row],[产品标识]]="cvm",
      _xlfn._xlws.FILTER(cvmCpu选项表[cpu列表], (cvmCpu选项表[地域]=报价地域)
                                                                        * (cvmCpu选项表[机型]=price[[#This Row],[规格]])
                                                                        * (cvmCpu选项表[内存]=price[[#This Row],[CVM内存]]) ),
       "-"
)</f>
        <v>-</v>
      </c>
      <c r="AF23" s="67" t="str" cm="1">
        <f t="array" ref="AF23">IF(price[[#This Row],[产品标识]]="cvm",
      _xlfn._xlws.FILTER(cvm内存选项表[内存列表], (cvm内存选项表[地域]=报价地域)
                                                                        * (cvm内存选项表[机型]=price[[#This Row],[规格]])
                                                                        * (cvm内存选项表[CPU]=price[[#This Row],[CVMCPU]]) ),
       "-"
)</f>
        <v>-</v>
      </c>
      <c r="AG23" s="67">
        <f>price[[#This Row],[CVMCPU]]*price[[#This Row],[数量]]</f>
        <v>0</v>
      </c>
      <c r="AH23" s="67">
        <f>price[[#This Row],[CVM内存]]*price[[#This Row],[数量]]</f>
        <v>0</v>
      </c>
      <c r="AI23" s="67">
        <f>(price[[#This Row],[CVM系统盘HDD]]+price[[#This Row],[CVM数据盘HDD]])*price[[#This Row],[数量]]</f>
        <v>0</v>
      </c>
      <c r="AJ23" s="67">
        <f>(price[[#This Row],[CVM系统盘SSD]]+price[[#This Row],[CVM系统盘SSD]])*price[[#This Row],[数量]]</f>
        <v>0</v>
      </c>
      <c r="AK23" s="67" t="str" cm="1">
        <f t="array" ref="AK23">IF(price[[#This Row],[产品标识]]="crs",_xlfn._xlws.FILTER(crs架构表[分片数量地址],crs架构表[架构]=price[[#This Row],[规格]]),"-")</f>
        <v>-</v>
      </c>
      <c r="AL23" s="67" t="str" cm="1">
        <f t="array" ref="AL23">IF(price[[#This Row],[产品标识]]="crs",_xlfn._xlws.FILTER(crs架构表[分片容量地址],crs架构表[架构]=price[[#This Row],[规格]]),"-")</f>
        <v>-</v>
      </c>
      <c r="AM23" s="67" t="str" cm="1">
        <f t="array" ref="AM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N23" s="67"/>
      <c r="AO23" s="84"/>
      <c r="AP23" s="80" t="str" cm="1">
        <f t="array" ref="AP23">_xlfn.IFS(
    price[[#This Row],[项目]]&lt;&gt;"单元测试用例",       "-",
    price[[#This Row],[期望价格]]=price[[#This Row],[折后价]],         "ok",
    TRUE,                                            "error:" &amp; ADDRESS(ROW(price[[#This Row],[自检]]),COLUMN(price[[#This Row],[自检]]))
)</f>
        <v>-</v>
      </c>
    </row>
    <row r="24" spans="1:42">
      <c r="A24" s="7" t="s">
        <v>3361</v>
      </c>
      <c r="B24" s="7" t="s">
        <v>3325</v>
      </c>
      <c r="C24" s="53" t="s">
        <v>50</v>
      </c>
      <c r="D24" s="58"/>
      <c r="E24" s="54"/>
      <c r="F24" s="36"/>
      <c r="G24" s="7"/>
      <c r="H24" s="55"/>
      <c r="I24" s="25"/>
      <c r="J24" s="55"/>
      <c r="K24" s="56"/>
      <c r="L24" s="56"/>
      <c r="M24" s="55"/>
      <c r="N24" s="55"/>
      <c r="O24" s="55"/>
      <c r="P24" s="57"/>
      <c r="Q24" s="57"/>
      <c r="R24" s="57"/>
      <c r="S24" s="99"/>
      <c r="T24" s="99"/>
      <c r="U24" s="99"/>
      <c r="V24" s="26" t="str" cm="1">
        <f t="array" ref="V24">IF(price[[#This Row],[选择产品]]="", "-",  HYPERLINK(
        _xlfn.SINGLE(IFERROR(_FV(price[[#This Row],[产品]],"产品URL"),"https://cloud.tencent.com/product")),
        price[[#This Row],[产品]]
    )
)</f>
        <v>crs</v>
      </c>
      <c r="W24" s="79" t="str" cm="1">
        <f t="array" ref="W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X24" s="75" cm="1">
        <f t="array" ref="X2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4" s="75" cm="1">
        <f t="array" ref="Y24">IF(ISNUMBER(price[[#This Row],[指定一次性费用]]),
    price[[#This Row],[指定一次性费用]],
    _xlfn.SWITCH(price[[#This Row],[产品标识]],
        "自定义", price[[#This Row],[指定一次性费用]],
    0)
)</f>
        <v>0</v>
      </c>
      <c r="Z24" s="75">
        <f>IFERROR(
    (price[[#This Row],[折前月单价]] * price[[#This Row],[采购月数]] + price[[#This Row],[折前一次性费用单价]]) * price[[#This Row],[数量]] * price[[#This Row],[折扣率]],
    0
)</f>
        <v>0</v>
      </c>
      <c r="AA24" s="77" t="str" cm="1">
        <f t="array" ref="AA24" xml:space="preserve"> IF(
    ISBLANK(price[[#This Row],[选择产品]]), "-",IFERROR(_xlfn._xlws.FILTER(产品[产品标识],产品[产品选项名]=_xlfn.VALUETOTEXT(price[[#This Row],[选择产品]])), "自定义")
)</f>
        <v>crs</v>
      </c>
      <c r="AB24" s="69" t="str" cm="1">
        <f t="array" ref="AB24" xml:space="preserve"> IF(
    ISBLANK(price[[#This Row],[选择产品]]), "-",
    IFERROR(_xlfn.SINGLE(_xlfn._xlws.FILTER(产品[产品标识],(产品[产品标识]=price[[#This Row],[产品标识]]) * (产品[报价器]="自动") )), "指定价")
)</f>
        <v>crs</v>
      </c>
      <c r="AC24" s="69" t="str" cm="1">
        <f t="array" ref="AC24" xml:space="preserve"> IF(
    ISBLANK(price[[#This Row],[选择产品]]), "-",IFERROR(_xlfn._xlws.FILTER(产品[产品标识],产品[产品选项名]=_xlfn.VALUETOTEXT(price[[#This Row],[选择产品]])), price[[#This Row],[产品标识]])
)</f>
        <v>crs</v>
      </c>
      <c r="AD24" s="70" t="str" cm="1">
        <f t="array" ref="AD24" xml:space="preserve"> IF(
    ISBLANK(price[[#This Row],[选择产品]]), "-",IFERROR(_xlfn._xlws.FILTER(产品[产品名],产品[产品选项名]=_xlfn.VALUETOTEXT(price[[#This Row],[选择产品]])), price[[#This Row],[选择产品]])
)</f>
        <v>云数据库 Redis</v>
      </c>
      <c r="AE24" s="67" t="str" cm="1">
        <f t="array" ref="AE24">IF(price[[#This Row],[产品标识]]="cvm",
      _xlfn._xlws.FILTER(cvmCpu选项表[cpu列表], (cvmCpu选项表[地域]=报价地域)
                                                                        * (cvmCpu选项表[机型]=price[[#This Row],[规格]])
                                                                        * (cvmCpu选项表[内存]=price[[#This Row],[CVM内存]]) ),
       "-"
)</f>
        <v>-</v>
      </c>
      <c r="AF24" s="67" t="str" cm="1">
        <f t="array" ref="AF24">IF(price[[#This Row],[产品标识]]="cvm",
      _xlfn._xlws.FILTER(cvm内存选项表[内存列表], (cvm内存选项表[地域]=报价地域)
                                                                        * (cvm内存选项表[机型]=price[[#This Row],[规格]])
                                                                        * (cvm内存选项表[CPU]=price[[#This Row],[CVMCPU]]) ),
       "-"
)</f>
        <v>-</v>
      </c>
      <c r="AG24" s="67">
        <f>price[[#This Row],[CVMCPU]]*price[[#This Row],[数量]]</f>
        <v>0</v>
      </c>
      <c r="AH24" s="67">
        <f>price[[#This Row],[CVM内存]]*price[[#This Row],[数量]]</f>
        <v>0</v>
      </c>
      <c r="AI24" s="67">
        <f>(price[[#This Row],[CVM系统盘HDD]]+price[[#This Row],[CVM数据盘HDD]])*price[[#This Row],[数量]]</f>
        <v>0</v>
      </c>
      <c r="AJ24" s="67">
        <f>(price[[#This Row],[CVM系统盘SSD]]+price[[#This Row],[CVM系统盘SSD]])*price[[#This Row],[数量]]</f>
        <v>0</v>
      </c>
      <c r="AK24" s="67" t="e" cm="1" vm="1">
        <f t="array" ref="AK24">IF(price[[#This Row],[产品标识]]="crs",_xlfn._xlws.FILTER(crs架构表[分片数量地址],crs架构表[架构]=price[[#This Row],[规格]]),"-")</f>
        <v>#VALUE!</v>
      </c>
      <c r="AL24" s="67" t="e" cm="1" vm="1">
        <f t="array" ref="AL24">IF(price[[#This Row],[产品标识]]="crs",_xlfn._xlws.FILTER(crs架构表[分片容量地址],crs架构表[架构]=price[[#This Row],[规格]]),"-")</f>
        <v>#VALUE!</v>
      </c>
      <c r="AM24" s="67" t="str" cm="1">
        <f t="array" ref="AM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N24" s="67"/>
      <c r="AO24" s="84"/>
      <c r="AP24" s="80" t="str" cm="1">
        <f t="array" ref="AP24">_xlfn.IFS(
    price[[#This Row],[项目]]&lt;&gt;"单元测试用例",       "-",
    price[[#This Row],[期望价格]]=price[[#This Row],[折后价]],         "ok",
    TRUE,                                            "error:" &amp; ADDRESS(ROW(price[[#This Row],[自检]]),COLUMN(price[[#This Row],[自检]]))
)</f>
        <v>-</v>
      </c>
    </row>
    <row r="25" spans="1:42">
      <c r="A25" s="7" t="s">
        <v>3361</v>
      </c>
      <c r="B25" s="7" t="s">
        <v>47</v>
      </c>
      <c r="C25" s="53" t="s">
        <v>53</v>
      </c>
      <c r="D25" s="58"/>
      <c r="E25" s="54"/>
      <c r="F25" s="36"/>
      <c r="G25" s="7"/>
      <c r="H25" s="55"/>
      <c r="I25" s="25"/>
      <c r="J25" s="55"/>
      <c r="K25" s="56"/>
      <c r="L25" s="56"/>
      <c r="M25" s="55"/>
      <c r="N25" s="55"/>
      <c r="O25" s="55"/>
      <c r="P25" s="57"/>
      <c r="Q25" s="57"/>
      <c r="R25" s="57"/>
      <c r="S25" s="99"/>
      <c r="T25" s="99"/>
      <c r="U25" s="99"/>
      <c r="V25" s="26" t="str" cm="1">
        <f t="array" ref="V25">IF(price[[#This Row],[选择产品]]="", "-",  HYPERLINK(
        _xlfn.SINGLE(IFERROR(_FV(price[[#This Row],[产品]],"产品URL"),"https://cloud.tencent.com/product")),
        price[[#This Row],[产品]]
    )
)</f>
        <v>clb</v>
      </c>
      <c r="W25" s="79" t="str" cm="1">
        <f t="array" ref="W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5" s="75" cm="1">
        <f t="array" ref="X2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Y25" s="75" cm="1">
        <f t="array" ref="Y25">IF(ISNUMBER(price[[#This Row],[指定一次性费用]]),
    price[[#This Row],[指定一次性费用]],
    _xlfn.SWITCH(price[[#This Row],[产品标识]],
        "自定义", price[[#This Row],[指定一次性费用]],
    0)
)</f>
        <v>0</v>
      </c>
      <c r="Z25" s="75">
        <f>IFERROR(
    (price[[#This Row],[折前月单价]] * price[[#This Row],[采购月数]] + price[[#This Row],[折前一次性费用单价]]) * price[[#This Row],[数量]] * price[[#This Row],[折扣率]],
    0
)</f>
        <v>0</v>
      </c>
      <c r="AA25" s="77" t="str" cm="1">
        <f t="array" ref="AA25" xml:space="preserve"> IF(
    ISBLANK(price[[#This Row],[选择产品]]), "-",IFERROR(_xlfn._xlws.FILTER(产品[产品标识],产品[产品选项名]=_xlfn.VALUETOTEXT(price[[#This Row],[选择产品]])), "自定义")
)</f>
        <v>clb</v>
      </c>
      <c r="AB25" s="69" t="str" cm="1">
        <f t="array" ref="AB25" xml:space="preserve"> IF(
    ISBLANK(price[[#This Row],[选择产品]]), "-",
    IFERROR(_xlfn.SINGLE(_xlfn._xlws.FILTER(产品[产品标识],(产品[产品标识]=price[[#This Row],[产品标识]]) * (产品[报价器]="自动") )), "指定价")
)</f>
        <v>clb</v>
      </c>
      <c r="AC25" s="69" t="str" cm="1">
        <f t="array" ref="AC25" xml:space="preserve"> IF(
    ISBLANK(price[[#This Row],[选择产品]]), "-",IFERROR(_xlfn._xlws.FILTER(产品[产品标识],产品[产品选项名]=_xlfn.VALUETOTEXT(price[[#This Row],[选择产品]])), price[[#This Row],[产品标识]])
)</f>
        <v>clb</v>
      </c>
      <c r="AD25" s="70" t="str" cm="1">
        <f t="array" ref="AD25" xml:space="preserve"> IF(
    ISBLANK(price[[#This Row],[选择产品]]), "-",IFERROR(_xlfn._xlws.FILTER(产品[产品名],产品[产品选项名]=_xlfn.VALUETOTEXT(price[[#This Row],[选择产品]])), price[[#This Row],[选择产品]])
)</f>
        <v>负载均衡</v>
      </c>
      <c r="AE25" s="67" t="str" cm="1">
        <f t="array" ref="AE25">IF(price[[#This Row],[产品标识]]="cvm",
      _xlfn._xlws.FILTER(cvmCpu选项表[cpu列表], (cvmCpu选项表[地域]=报价地域)
                                                                        * (cvmCpu选项表[机型]=price[[#This Row],[规格]])
                                                                        * (cvmCpu选项表[内存]=price[[#This Row],[CVM内存]]) ),
       "-"
)</f>
        <v>-</v>
      </c>
      <c r="AF25" s="67" t="str" cm="1">
        <f t="array" ref="AF25">IF(price[[#This Row],[产品标识]]="cvm",
      _xlfn._xlws.FILTER(cvm内存选项表[内存列表], (cvm内存选项表[地域]=报价地域)
                                                                        * (cvm内存选项表[机型]=price[[#This Row],[规格]])
                                                                        * (cvm内存选项表[CPU]=price[[#This Row],[CVMCPU]]) ),
       "-"
)</f>
        <v>-</v>
      </c>
      <c r="AG25" s="67">
        <f>price[[#This Row],[CVMCPU]]*price[[#This Row],[数量]]</f>
        <v>0</v>
      </c>
      <c r="AH25" s="67">
        <f>price[[#This Row],[CVM内存]]*price[[#This Row],[数量]]</f>
        <v>0</v>
      </c>
      <c r="AI25" s="67">
        <f>(price[[#This Row],[CVM系统盘HDD]]+price[[#This Row],[CVM数据盘HDD]])*price[[#This Row],[数量]]</f>
        <v>0</v>
      </c>
      <c r="AJ25" s="67">
        <f>(price[[#This Row],[CVM系统盘SSD]]+price[[#This Row],[CVM系统盘SSD]])*price[[#This Row],[数量]]</f>
        <v>0</v>
      </c>
      <c r="AK25" s="67" t="str" cm="1">
        <f t="array" ref="AK25">IF(price[[#This Row],[产品标识]]="crs",_xlfn._xlws.FILTER(crs架构表[分片数量地址],crs架构表[架构]=price[[#This Row],[规格]]),"-")</f>
        <v>-</v>
      </c>
      <c r="AL25" s="67" t="str" cm="1">
        <f t="array" ref="AL25">IF(price[[#This Row],[产品标识]]="crs",_xlfn._xlws.FILTER(crs架构表[分片容量地址],crs架构表[架构]=price[[#This Row],[规格]]),"-")</f>
        <v>-</v>
      </c>
      <c r="AM25" s="67" t="str" cm="1">
        <f t="array" ref="AM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N25" s="67"/>
      <c r="AO25" s="84"/>
      <c r="AP25" s="80" t="str" cm="1">
        <f t="array" ref="AP25">_xlfn.IFS(
    price[[#This Row],[项目]]&lt;&gt;"单元测试用例",       "-",
    price[[#This Row],[期望价格]]=price[[#This Row],[折后价]],         "ok",
    TRUE,                                            "error:" &amp; ADDRESS(ROW(price[[#This Row],[自检]]),COLUMN(price[[#This Row],[自检]]))
)</f>
        <v>-</v>
      </c>
    </row>
    <row r="26" spans="1:42">
      <c r="A26" s="7" t="s">
        <v>3361</v>
      </c>
      <c r="B26" s="7" t="s">
        <v>52</v>
      </c>
      <c r="C26" s="53" t="s">
        <v>54</v>
      </c>
      <c r="D26" s="58"/>
      <c r="E26" s="54"/>
      <c r="F26" s="36"/>
      <c r="G26" s="7"/>
      <c r="H26" s="55"/>
      <c r="I26" s="25"/>
      <c r="J26" s="55"/>
      <c r="K26" s="56"/>
      <c r="L26" s="56"/>
      <c r="M26" s="55"/>
      <c r="N26" s="55"/>
      <c r="O26" s="55"/>
      <c r="P26" s="57"/>
      <c r="Q26" s="57"/>
      <c r="R26" s="57"/>
      <c r="S26" s="99"/>
      <c r="T26" s="99"/>
      <c r="U26" s="99"/>
      <c r="V26" s="26" t="str" cm="1">
        <f t="array" ref="V26">IF(price[[#This Row],[选择产品]]="", "-",  HYPERLINK(
        _xlfn.SINGLE(IFERROR(_FV(price[[#This Row],[产品]],"产品URL"),"https://cloud.tencent.com/product")),
        price[[#This Row],[产品]]
    )
)</f>
        <v>vpn</v>
      </c>
      <c r="W26" s="79" t="str" cm="1">
        <f t="array" ref="W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6" s="75" cm="1">
        <f t="array" ref="X2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6" s="75" cm="1">
        <f t="array" ref="Y26">IF(ISNUMBER(price[[#This Row],[指定一次性费用]]),
    price[[#This Row],[指定一次性费用]],
    _xlfn.SWITCH(price[[#This Row],[产品标识]],
        "自定义", price[[#This Row],[指定一次性费用]],
    0)
)</f>
        <v>0</v>
      </c>
      <c r="Z26" s="75">
        <f>IFERROR(
    (price[[#This Row],[折前月单价]] * price[[#This Row],[采购月数]] + price[[#This Row],[折前一次性费用单价]]) * price[[#This Row],[数量]] * price[[#This Row],[折扣率]],
    0
)</f>
        <v>0</v>
      </c>
      <c r="AA26" s="77" t="str" cm="1">
        <f t="array" ref="AA26" xml:space="preserve"> IF(
    ISBLANK(price[[#This Row],[选择产品]]), "-",IFERROR(_xlfn._xlws.FILTER(产品[产品标识],产品[产品选项名]=_xlfn.VALUETOTEXT(price[[#This Row],[选择产品]])), "自定义")
)</f>
        <v>vpn</v>
      </c>
      <c r="AB26" s="69" t="str" cm="1">
        <f t="array" ref="AB26" xml:space="preserve"> IF(
    ISBLANK(price[[#This Row],[选择产品]]), "-",
    IFERROR(_xlfn.SINGLE(_xlfn._xlws.FILTER(产品[产品标识],(产品[产品标识]=price[[#This Row],[产品标识]]) * (产品[报价器]="自动") )), "指定价")
)</f>
        <v>vpn</v>
      </c>
      <c r="AC26" s="69" t="str" cm="1">
        <f t="array" ref="AC26" xml:space="preserve"> IF(
    ISBLANK(price[[#This Row],[选择产品]]), "-",IFERROR(_xlfn._xlws.FILTER(产品[产品标识],产品[产品选项名]=_xlfn.VALUETOTEXT(price[[#This Row],[选择产品]])), price[[#This Row],[产品标识]])
)</f>
        <v>vpn</v>
      </c>
      <c r="AD26" s="70" t="str" cm="1">
        <f t="array" ref="AD26" xml:space="preserve"> IF(
    ISBLANK(price[[#This Row],[选择产品]]), "-",IFERROR(_xlfn._xlws.FILTER(产品[产品名],产品[产品选项名]=_xlfn.VALUETOTEXT(price[[#This Row],[选择产品]])), price[[#This Row],[选择产品]])
)</f>
        <v>VPN 连接</v>
      </c>
      <c r="AE26" s="67" t="str" cm="1">
        <f t="array" ref="AE26">IF(price[[#This Row],[产品标识]]="cvm",
      _xlfn._xlws.FILTER(cvmCpu选项表[cpu列表], (cvmCpu选项表[地域]=报价地域)
                                                                        * (cvmCpu选项表[机型]=price[[#This Row],[规格]])
                                                                        * (cvmCpu选项表[内存]=price[[#This Row],[CVM内存]]) ),
       "-"
)</f>
        <v>-</v>
      </c>
      <c r="AF26" s="67" t="str" cm="1">
        <f t="array" ref="AF26">IF(price[[#This Row],[产品标识]]="cvm",
      _xlfn._xlws.FILTER(cvm内存选项表[内存列表], (cvm内存选项表[地域]=报价地域)
                                                                        * (cvm内存选项表[机型]=price[[#This Row],[规格]])
                                                                        * (cvm内存选项表[CPU]=price[[#This Row],[CVMCPU]]) ),
       "-"
)</f>
        <v>-</v>
      </c>
      <c r="AG26" s="67">
        <f>price[[#This Row],[CVMCPU]]*price[[#This Row],[数量]]</f>
        <v>0</v>
      </c>
      <c r="AH26" s="67">
        <f>price[[#This Row],[CVM内存]]*price[[#This Row],[数量]]</f>
        <v>0</v>
      </c>
      <c r="AI26" s="67">
        <f>(price[[#This Row],[CVM系统盘HDD]]+price[[#This Row],[CVM数据盘HDD]])*price[[#This Row],[数量]]</f>
        <v>0</v>
      </c>
      <c r="AJ26" s="67">
        <f>(price[[#This Row],[CVM系统盘SSD]]+price[[#This Row],[CVM系统盘SSD]])*price[[#This Row],[数量]]</f>
        <v>0</v>
      </c>
      <c r="AK26" s="67" t="str" cm="1">
        <f t="array" ref="AK26">IF(price[[#This Row],[产品标识]]="crs",_xlfn._xlws.FILTER(crs架构表[分片数量地址],crs架构表[架构]=price[[#This Row],[规格]]),"-")</f>
        <v>-</v>
      </c>
      <c r="AL26" s="67" t="str" cm="1">
        <f t="array" ref="AL26">IF(price[[#This Row],[产品标识]]="crs",_xlfn._xlws.FILTER(crs架构表[分片容量地址],crs架构表[架构]=price[[#This Row],[规格]]),"-")</f>
        <v>-</v>
      </c>
      <c r="AM26" s="67" t="str" cm="1">
        <f t="array" ref="AM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N26" s="67"/>
      <c r="AO26" s="84"/>
      <c r="AP26" s="80" t="str" cm="1">
        <f t="array" ref="AP26">_xlfn.IFS(
    price[[#This Row],[项目]]&lt;&gt;"单元测试用例",       "-",
    price[[#This Row],[期望价格]]=price[[#This Row],[折后价]],         "ok",
    TRUE,                                            "error:" &amp; ADDRESS(ROW(price[[#This Row],[自检]]),COLUMN(price[[#This Row],[自检]]))
)</f>
        <v>-</v>
      </c>
    </row>
    <row r="27" spans="1:42">
      <c r="A27" s="7" t="s">
        <v>3361</v>
      </c>
      <c r="B27" s="7" t="s">
        <v>52</v>
      </c>
      <c r="C27" s="53" t="s">
        <v>56</v>
      </c>
      <c r="D27" s="58"/>
      <c r="E27" s="54"/>
      <c r="F27" s="36"/>
      <c r="G27" s="7"/>
      <c r="H27" s="55"/>
      <c r="I27" s="25"/>
      <c r="J27" s="55"/>
      <c r="K27" s="56"/>
      <c r="L27" s="56"/>
      <c r="M27" s="55"/>
      <c r="N27" s="55"/>
      <c r="O27" s="55"/>
      <c r="P27" s="57"/>
      <c r="Q27" s="57"/>
      <c r="R27" s="57"/>
      <c r="S27" s="99"/>
      <c r="T27" s="99"/>
      <c r="U27" s="99"/>
      <c r="V27" s="26" t="str" cm="1">
        <f t="array" ref="V27">IF(price[[#This Row],[选择产品]]="", "-",  HYPERLINK(
        _xlfn.SINGLE(IFERROR(_FV(price[[#This Row],[产品]],"产品URL"),"https://cloud.tencent.com/product")),
        price[[#This Row],[产品]]
    )
)</f>
        <v>nat</v>
      </c>
      <c r="W27" s="79" t="str" cm="1">
        <f t="array" ref="W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7" s="75" cm="1">
        <f t="array" ref="X2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7" s="75" cm="1">
        <f t="array" ref="Y27">IF(ISNUMBER(price[[#This Row],[指定一次性费用]]),
    price[[#This Row],[指定一次性费用]],
    _xlfn.SWITCH(price[[#This Row],[产品标识]],
        "自定义", price[[#This Row],[指定一次性费用]],
    0)
)</f>
        <v>0</v>
      </c>
      <c r="Z27" s="75">
        <f>IFERROR(
    (price[[#This Row],[折前月单价]] * price[[#This Row],[采购月数]] + price[[#This Row],[折前一次性费用单价]]) * price[[#This Row],[数量]] * price[[#This Row],[折扣率]],
    0
)</f>
        <v>0</v>
      </c>
      <c r="AA27" s="77" t="str" cm="1">
        <f t="array" ref="AA27" xml:space="preserve"> IF(
    ISBLANK(price[[#This Row],[选择产品]]), "-",IFERROR(_xlfn._xlws.FILTER(产品[产品标识],产品[产品选项名]=_xlfn.VALUETOTEXT(price[[#This Row],[选择产品]])), "自定义")
)</f>
        <v>nat</v>
      </c>
      <c r="AB27" s="69" t="str" cm="1">
        <f t="array" ref="AB27" xml:space="preserve"> IF(
    ISBLANK(price[[#This Row],[选择产品]]), "-",
    IFERROR(_xlfn.SINGLE(_xlfn._xlws.FILTER(产品[产品标识],(产品[产品标识]=price[[#This Row],[产品标识]]) * (产品[报价器]="自动") )), "指定价")
)</f>
        <v>nat</v>
      </c>
      <c r="AC27" s="69" t="str" cm="1">
        <f t="array" ref="AC27" xml:space="preserve"> IF(
    ISBLANK(price[[#This Row],[选择产品]]), "-",IFERROR(_xlfn._xlws.FILTER(产品[产品标识],产品[产品选项名]=_xlfn.VALUETOTEXT(price[[#This Row],[选择产品]])), price[[#This Row],[产品标识]])
)</f>
        <v>nat</v>
      </c>
      <c r="AD27" s="70" t="str" cm="1">
        <f t="array" ref="AD27" xml:space="preserve"> IF(
    ISBLANK(price[[#This Row],[选择产品]]), "-",IFERROR(_xlfn._xlws.FILTER(产品[产品名],产品[产品选项名]=_xlfn.VALUETOTEXT(price[[#This Row],[选择产品]])), price[[#This Row],[选择产品]])
)</f>
        <v>NAT 网关</v>
      </c>
      <c r="AE27" s="67" t="str" cm="1">
        <f t="array" ref="AE27">IF(price[[#This Row],[产品标识]]="cvm",
      _xlfn._xlws.FILTER(cvmCpu选项表[cpu列表], (cvmCpu选项表[地域]=报价地域)
                                                                        * (cvmCpu选项表[机型]=price[[#This Row],[规格]])
                                                                        * (cvmCpu选项表[内存]=price[[#This Row],[CVM内存]]) ),
       "-"
)</f>
        <v>-</v>
      </c>
      <c r="AF27" s="67" t="str" cm="1">
        <f t="array" ref="AF27">IF(price[[#This Row],[产品标识]]="cvm",
      _xlfn._xlws.FILTER(cvm内存选项表[内存列表], (cvm内存选项表[地域]=报价地域)
                                                                        * (cvm内存选项表[机型]=price[[#This Row],[规格]])
                                                                        * (cvm内存选项表[CPU]=price[[#This Row],[CVMCPU]]) ),
       "-"
)</f>
        <v>-</v>
      </c>
      <c r="AG27" s="67">
        <f>price[[#This Row],[CVMCPU]]*price[[#This Row],[数量]]</f>
        <v>0</v>
      </c>
      <c r="AH27" s="67">
        <f>price[[#This Row],[CVM内存]]*price[[#This Row],[数量]]</f>
        <v>0</v>
      </c>
      <c r="AI27" s="67">
        <f>(price[[#This Row],[CVM系统盘HDD]]+price[[#This Row],[CVM数据盘HDD]])*price[[#This Row],[数量]]</f>
        <v>0</v>
      </c>
      <c r="AJ27" s="67">
        <f>(price[[#This Row],[CVM系统盘SSD]]+price[[#This Row],[CVM系统盘SSD]])*price[[#This Row],[数量]]</f>
        <v>0</v>
      </c>
      <c r="AK27" s="67" t="str" cm="1">
        <f t="array" ref="AK27">IF(price[[#This Row],[产品标识]]="crs",_xlfn._xlws.FILTER(crs架构表[分片数量地址],crs架构表[架构]=price[[#This Row],[规格]]),"-")</f>
        <v>-</v>
      </c>
      <c r="AL27" s="67" t="str" cm="1">
        <f t="array" ref="AL27">IF(price[[#This Row],[产品标识]]="crs",_xlfn._xlws.FILTER(crs架构表[分片容量地址],crs架构表[架构]=price[[#This Row],[规格]]),"-")</f>
        <v>-</v>
      </c>
      <c r="AM27" s="67" t="str" cm="1">
        <f t="array" ref="AM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N27" s="67"/>
      <c r="AO27" s="84"/>
      <c r="AP27" s="80" t="str" cm="1">
        <f t="array" ref="AP27">_xlfn.IFS(
    price[[#This Row],[项目]]&lt;&gt;"单元测试用例",       "-",
    price[[#This Row],[期望价格]]=price[[#This Row],[折后价]],         "ok",
    TRUE,                                            "error:" &amp; ADDRESS(ROW(price[[#This Row],[自检]]),COLUMN(price[[#This Row],[自检]]))
)</f>
        <v>-</v>
      </c>
    </row>
    <row r="28" spans="1:42">
      <c r="A28" s="7" t="s">
        <v>3361</v>
      </c>
      <c r="B28" s="7" t="s">
        <v>52</v>
      </c>
      <c r="C28" s="53" t="s">
        <v>58</v>
      </c>
      <c r="D28" s="58"/>
      <c r="E28" s="54"/>
      <c r="F28" s="36"/>
      <c r="G28" s="7"/>
      <c r="H28" s="55"/>
      <c r="I28" s="25"/>
      <c r="J28" s="55"/>
      <c r="K28" s="56"/>
      <c r="L28" s="56"/>
      <c r="M28" s="55"/>
      <c r="N28" s="55"/>
      <c r="O28" s="55"/>
      <c r="P28" s="57"/>
      <c r="Q28" s="57"/>
      <c r="R28" s="57"/>
      <c r="S28" s="99"/>
      <c r="T28" s="99"/>
      <c r="U28" s="99"/>
      <c r="V28" s="26" t="str" cm="1">
        <f t="array" ref="V28">IF(price[[#This Row],[选择产品]]="", "-",  HYPERLINK(
        _xlfn.SINGLE(IFERROR(_FV(price[[#This Row],[产品]],"产品URL"),"https://cloud.tencent.com/product")),
        price[[#This Row],[产品]]
    )
)</f>
        <v>dc/cas</v>
      </c>
      <c r="W28" s="79" t="str" cm="1">
        <f t="array" ref="W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8" s="75" cm="1">
        <f t="array" ref="X2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8" s="75" cm="1">
        <f t="array" ref="Y28">IF(ISNUMBER(price[[#This Row],[指定一次性费用]]),
    price[[#This Row],[指定一次性费用]],
    _xlfn.SWITCH(price[[#This Row],[产品标识]],
        "自定义", price[[#This Row],[指定一次性费用]],
    0)
)</f>
        <v>0</v>
      </c>
      <c r="Z28" s="75">
        <f>IFERROR(
    (price[[#This Row],[折前月单价]] * price[[#This Row],[采购月数]] + price[[#This Row],[折前一次性费用单价]]) * price[[#This Row],[数量]] * price[[#This Row],[折扣率]],
    0
)</f>
        <v>0</v>
      </c>
      <c r="AA28" s="77" t="str" cm="1">
        <f t="array" ref="AA28" xml:space="preserve"> IF(
    ISBLANK(price[[#This Row],[选择产品]]), "-",IFERROR(_xlfn._xlws.FILTER(产品[产品标识],产品[产品选项名]=_xlfn.VALUETOTEXT(price[[#This Row],[选择产品]])), "自定义")
)</f>
        <v>dc/cas</v>
      </c>
      <c r="AB28" s="69" t="str" cm="1">
        <f t="array" ref="AB28" xml:space="preserve"> IF(
    ISBLANK(price[[#This Row],[选择产品]]), "-",
    IFERROR(_xlfn.SINGLE(_xlfn._xlws.FILTER(产品[产品标识],(产品[产品标识]=price[[#This Row],[产品标识]]) * (产品[报价器]="自动") )), "指定价")
)</f>
        <v>dc/cas</v>
      </c>
      <c r="AC28" s="69" t="str" cm="1">
        <f t="array" ref="AC28" xml:space="preserve"> IF(
    ISBLANK(price[[#This Row],[选择产品]]), "-",IFERROR(_xlfn._xlws.FILTER(产品[产品标识],产品[产品选项名]=_xlfn.VALUETOTEXT(price[[#This Row],[选择产品]])), price[[#This Row],[产品标识]])
)</f>
        <v>dc/cas</v>
      </c>
      <c r="AD28" s="70" t="str" cm="1">
        <f t="array" ref="AD28" xml:space="preserve"> IF(
    ISBLANK(price[[#This Row],[选择产品]]), "-",IFERROR(_xlfn._xlws.FILTER(产品[产品名],产品[产品选项名]=_xlfn.VALUETOTEXT(price[[#This Row],[选择产品]])), price[[#This Row],[选择产品]])
)</f>
        <v>专线接入-高速上云</v>
      </c>
      <c r="AE28" s="67" t="str" cm="1">
        <f t="array" ref="AE28">IF(price[[#This Row],[产品标识]]="cvm",
      _xlfn._xlws.FILTER(cvmCpu选项表[cpu列表], (cvmCpu选项表[地域]=报价地域)
                                                                        * (cvmCpu选项表[机型]=price[[#This Row],[规格]])
                                                                        * (cvmCpu选项表[内存]=price[[#This Row],[CVM内存]]) ),
       "-"
)</f>
        <v>-</v>
      </c>
      <c r="AF28" s="67" t="str" cm="1">
        <f t="array" ref="AF28">IF(price[[#This Row],[产品标识]]="cvm",
      _xlfn._xlws.FILTER(cvm内存选项表[内存列表], (cvm内存选项表[地域]=报价地域)
                                                                        * (cvm内存选项表[机型]=price[[#This Row],[规格]])
                                                                        * (cvm内存选项表[CPU]=price[[#This Row],[CVMCPU]]) ),
       "-"
)</f>
        <v>-</v>
      </c>
      <c r="AG28" s="67">
        <f>price[[#This Row],[CVMCPU]]*price[[#This Row],[数量]]</f>
        <v>0</v>
      </c>
      <c r="AH28" s="67">
        <f>price[[#This Row],[CVM内存]]*price[[#This Row],[数量]]</f>
        <v>0</v>
      </c>
      <c r="AI28" s="67">
        <f>(price[[#This Row],[CVM系统盘HDD]]+price[[#This Row],[CVM数据盘HDD]])*price[[#This Row],[数量]]</f>
        <v>0</v>
      </c>
      <c r="AJ28" s="67">
        <f>(price[[#This Row],[CVM系统盘SSD]]+price[[#This Row],[CVM系统盘SSD]])*price[[#This Row],[数量]]</f>
        <v>0</v>
      </c>
      <c r="AK28" s="67" t="str" cm="1">
        <f t="array" ref="AK28">IF(price[[#This Row],[产品标识]]="crs",_xlfn._xlws.FILTER(crs架构表[分片数量地址],crs架构表[架构]=price[[#This Row],[规格]]),"-")</f>
        <v>-</v>
      </c>
      <c r="AL28" s="67" t="str" cm="1">
        <f t="array" ref="AL28">IF(price[[#This Row],[产品标识]]="crs",_xlfn._xlws.FILTER(crs架构表[分片容量地址],crs架构表[架构]=price[[#This Row],[规格]]),"-")</f>
        <v>-</v>
      </c>
      <c r="AM28" s="67" t="str" cm="1">
        <f t="array" ref="AM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N28" s="67"/>
      <c r="AO28" s="84"/>
      <c r="AP28" s="80" t="str" cm="1">
        <f t="array" ref="AP28">_xlfn.IFS(
    price[[#This Row],[项目]]&lt;&gt;"单元测试用例",       "-",
    price[[#This Row],[期望价格]]=price[[#This Row],[折后价]],         "ok",
    TRUE,                                            "error:" &amp; ADDRESS(ROW(price[[#This Row],[自检]]),COLUMN(price[[#This Row],[自检]]))
)</f>
        <v>-</v>
      </c>
    </row>
    <row r="29" spans="1:42">
      <c r="A29" s="7" t="s">
        <v>3361</v>
      </c>
      <c r="B29" s="7" t="s">
        <v>3362</v>
      </c>
      <c r="C29" s="53" t="s">
        <v>61</v>
      </c>
      <c r="D29" s="58"/>
      <c r="E29" s="54"/>
      <c r="F29" s="36"/>
      <c r="G29" s="7"/>
      <c r="H29" s="55"/>
      <c r="I29" s="25"/>
      <c r="J29" s="55"/>
      <c r="K29" s="56"/>
      <c r="L29" s="56"/>
      <c r="M29" s="55"/>
      <c r="N29" s="55"/>
      <c r="O29" s="55"/>
      <c r="P29" s="57"/>
      <c r="Q29" s="57"/>
      <c r="R29" s="57"/>
      <c r="S29" s="99"/>
      <c r="T29" s="99"/>
      <c r="U29" s="99"/>
      <c r="V29" s="26" t="str" cm="1">
        <f t="array" ref="V29">IF(price[[#This Row],[选择产品]]="", "-",  HYPERLINK(
        _xlfn.SINGLE(IFERROR(_FV(price[[#This Row],[产品]],"产品URL"),"https://cloud.tencent.com/product")),
        price[[#This Row],[产品]]
    )
)</f>
        <v>bwp</v>
      </c>
      <c r="W29" s="79" t="str" cm="1">
        <f t="array" ref="W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9" s="75" cm="1">
        <f t="array" ref="X2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9" s="75" cm="1">
        <f t="array" ref="Y29">IF(ISNUMBER(price[[#This Row],[指定一次性费用]]),
    price[[#This Row],[指定一次性费用]],
    _xlfn.SWITCH(price[[#This Row],[产品标识]],
        "自定义", price[[#This Row],[指定一次性费用]],
    0)
)</f>
        <v>0</v>
      </c>
      <c r="Z29" s="75">
        <f>IFERROR(
    (price[[#This Row],[折前月单价]] * price[[#This Row],[采购月数]] + price[[#This Row],[折前一次性费用单价]]) * price[[#This Row],[数量]] * price[[#This Row],[折扣率]],
    0
)</f>
        <v>0</v>
      </c>
      <c r="AA29" s="77" t="str" cm="1">
        <f t="array" ref="AA29" xml:space="preserve"> IF(
    ISBLANK(price[[#This Row],[选择产品]]), "-",IFERROR(_xlfn._xlws.FILTER(产品[产品标识],产品[产品选项名]=_xlfn.VALUETOTEXT(price[[#This Row],[选择产品]])), "自定义")
)</f>
        <v>bwp</v>
      </c>
      <c r="AB29" s="69" t="str" cm="1">
        <f t="array" ref="AB29" xml:space="preserve"> IF(
    ISBLANK(price[[#This Row],[选择产品]]), "-",
    IFERROR(_xlfn.SINGLE(_xlfn._xlws.FILTER(产品[产品标识],(产品[产品标识]=price[[#This Row],[产品标识]]) * (产品[报价器]="自动") )), "指定价")
)</f>
        <v>bwp</v>
      </c>
      <c r="AC29" s="69" t="str" cm="1">
        <f t="array" ref="AC29" xml:space="preserve"> IF(
    ISBLANK(price[[#This Row],[选择产品]]), "-",IFERROR(_xlfn._xlws.FILTER(产品[产品标识],产品[产品选项名]=_xlfn.VALUETOTEXT(price[[#This Row],[选择产品]])), price[[#This Row],[产品标识]])
)</f>
        <v>bwp</v>
      </c>
      <c r="AD29" s="70" t="str" cm="1">
        <f t="array" ref="AD29" xml:space="preserve"> IF(
    ISBLANK(price[[#This Row],[选择产品]]), "-",IFERROR(_xlfn._xlws.FILTER(产品[产品名],产品[产品选项名]=_xlfn.VALUETOTEXT(price[[#This Row],[选择产品]])), price[[#This Row],[选择产品]])
)</f>
        <v>共享带宽包</v>
      </c>
      <c r="AE29" s="67" t="str" cm="1">
        <f t="array" ref="AE29">IF(price[[#This Row],[产品标识]]="cvm",
      _xlfn._xlws.FILTER(cvmCpu选项表[cpu列表], (cvmCpu选项表[地域]=报价地域)
                                                                        * (cvmCpu选项表[机型]=price[[#This Row],[规格]])
                                                                        * (cvmCpu选项表[内存]=price[[#This Row],[CVM内存]]) ),
       "-"
)</f>
        <v>-</v>
      </c>
      <c r="AF29" s="67" t="str" cm="1">
        <f t="array" ref="AF29">IF(price[[#This Row],[产品标识]]="cvm",
      _xlfn._xlws.FILTER(cvm内存选项表[内存列表], (cvm内存选项表[地域]=报价地域)
                                                                        * (cvm内存选项表[机型]=price[[#This Row],[规格]])
                                                                        * (cvm内存选项表[CPU]=price[[#This Row],[CVMCPU]]) ),
       "-"
)</f>
        <v>-</v>
      </c>
      <c r="AG29" s="67">
        <f>price[[#This Row],[CVMCPU]]*price[[#This Row],[数量]]</f>
        <v>0</v>
      </c>
      <c r="AH29" s="67">
        <f>price[[#This Row],[CVM内存]]*price[[#This Row],[数量]]</f>
        <v>0</v>
      </c>
      <c r="AI29" s="67">
        <f>(price[[#This Row],[CVM系统盘HDD]]+price[[#This Row],[CVM数据盘HDD]])*price[[#This Row],[数量]]</f>
        <v>0</v>
      </c>
      <c r="AJ29" s="67">
        <f>(price[[#This Row],[CVM系统盘SSD]]+price[[#This Row],[CVM系统盘SSD]])*price[[#This Row],[数量]]</f>
        <v>0</v>
      </c>
      <c r="AK29" s="67" t="str" cm="1">
        <f t="array" ref="AK29">IF(price[[#This Row],[产品标识]]="crs",_xlfn._xlws.FILTER(crs架构表[分片数量地址],crs架构表[架构]=price[[#This Row],[规格]]),"-")</f>
        <v>-</v>
      </c>
      <c r="AL29" s="67" t="str" cm="1">
        <f t="array" ref="AL29">IF(price[[#This Row],[产品标识]]="crs",_xlfn._xlws.FILTER(crs架构表[分片容量地址],crs架构表[架构]=price[[#This Row],[规格]]),"-")</f>
        <v>-</v>
      </c>
      <c r="AM29" s="67" t="str" cm="1">
        <f t="array" ref="AM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N29" s="67"/>
      <c r="AO29" s="84"/>
      <c r="AP29" s="80" t="str" cm="1">
        <f t="array" ref="AP29">_xlfn.IFS(
    price[[#This Row],[项目]]&lt;&gt;"单元测试用例",       "-",
    price[[#This Row],[期望价格]]=price[[#This Row],[折后价]],         "ok",
    TRUE,                                            "error:" &amp; ADDRESS(ROW(price[[#This Row],[自检]]),COLUMN(price[[#This Row],[自检]]))
)</f>
        <v>-</v>
      </c>
    </row>
    <row r="30" spans="1:42">
      <c r="A30" s="7" t="s">
        <v>3361</v>
      </c>
      <c r="B30" s="7" t="s">
        <v>60</v>
      </c>
      <c r="C30" s="53" t="s">
        <v>1886</v>
      </c>
      <c r="D30" s="58"/>
      <c r="E30" s="54"/>
      <c r="F30" s="36"/>
      <c r="G30" s="7"/>
      <c r="H30" s="55"/>
      <c r="I30" s="25"/>
      <c r="J30" s="55"/>
      <c r="K30" s="56"/>
      <c r="L30" s="56"/>
      <c r="M30" s="55"/>
      <c r="N30" s="55"/>
      <c r="O30" s="55"/>
      <c r="P30" s="57"/>
      <c r="Q30" s="57"/>
      <c r="R30" s="57"/>
      <c r="S30" s="99"/>
      <c r="T30" s="99"/>
      <c r="U30" s="99"/>
      <c r="V30" s="26" t="str" cm="1">
        <f t="array" ref="V30">IF(price[[#This Row],[选择产品]]="", "-",  HYPERLINK(
        _xlfn.SINGLE(IFERROR(_FV(price[[#This Row],[产品]],"产品URL"),"https://cloud.tencent.com/product")),
        price[[#This Row],[产品]]
    )
)</f>
        <v>spb</v>
      </c>
      <c r="W30" s="79" t="str" cm="1">
        <f t="array" ref="W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30" s="75" cm="1">
        <f t="array" ref="X3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0" s="75" cm="1">
        <f t="array" ref="Y30">IF(ISNUMBER(price[[#This Row],[指定一次性费用]]),
    price[[#This Row],[指定一次性费用]],
    _xlfn.SWITCH(price[[#This Row],[产品标识]],
        "自定义", price[[#This Row],[指定一次性费用]],
    0)
)</f>
        <v>0</v>
      </c>
      <c r="Z30" s="75">
        <f>IFERROR(
    (price[[#This Row],[折前月单价]] * price[[#This Row],[采购月数]] + price[[#This Row],[折前一次性费用单价]]) * price[[#This Row],[数量]] * price[[#This Row],[折扣率]],
    0
)</f>
        <v>0</v>
      </c>
      <c r="AA30" s="77" t="str" cm="1">
        <f t="array" ref="AA30" xml:space="preserve"> IF(
    ISBLANK(price[[#This Row],[选择产品]]), "-",IFERROR(_xlfn._xlws.FILTER(产品[产品标识],产品[产品选项名]=_xlfn.VALUETOTEXT(price[[#This Row],[选择产品]])), "自定义")
)</f>
        <v>spb</v>
      </c>
      <c r="AB30" s="69" t="str" cm="1">
        <f t="array" ref="AB30" xml:space="preserve"> IF(
    ISBLANK(price[[#This Row],[选择产品]]), "-",
    IFERROR(_xlfn.SINGLE(_xlfn._xlws.FILTER(产品[产品标识],(产品[产品标识]=price[[#This Row],[产品标识]]) * (产品[报价器]="自动") )), "指定价")
)</f>
        <v>指定价</v>
      </c>
      <c r="AC30" s="69" t="str" cm="1">
        <f t="array" ref="AC30" xml:space="preserve"> IF(
    ISBLANK(price[[#This Row],[选择产品]]), "-",IFERROR(_xlfn._xlws.FILTER(产品[产品标识],产品[产品选项名]=_xlfn.VALUETOTEXT(price[[#This Row],[选择产品]])), price[[#This Row],[产品标识]])
)</f>
        <v>spb</v>
      </c>
      <c r="AD30" s="70" t="str" cm="1">
        <f t="array" ref="AD30" xml:space="preserve"> IF(
    ISBLANK(price[[#This Row],[选择产品]]), "-",IFERROR(_xlfn._xlws.FILTER(产品[产品名],产品[产品选项名]=_xlfn.VALUETOTEXT(price[[#This Row],[选择产品]])), price[[#This Row],[选择产品]])
)</f>
        <v>智慧党建</v>
      </c>
      <c r="AE30" s="67" t="str" cm="1">
        <f t="array" ref="AE30">IF(price[[#This Row],[产品标识]]="cvm",
      _xlfn._xlws.FILTER(cvmCpu选项表[cpu列表], (cvmCpu选项表[地域]=报价地域)
                                                                        * (cvmCpu选项表[机型]=price[[#This Row],[规格]])
                                                                        * (cvmCpu选项表[内存]=price[[#This Row],[CVM内存]]) ),
       "-"
)</f>
        <v>-</v>
      </c>
      <c r="AF30" s="67" t="str" cm="1">
        <f t="array" ref="AF30">IF(price[[#This Row],[产品标识]]="cvm",
      _xlfn._xlws.FILTER(cvm内存选项表[内存列表], (cvm内存选项表[地域]=报价地域)
                                                                        * (cvm内存选项表[机型]=price[[#This Row],[规格]])
                                                                        * (cvm内存选项表[CPU]=price[[#This Row],[CVMCPU]]) ),
       "-"
)</f>
        <v>-</v>
      </c>
      <c r="AG30" s="67">
        <f>price[[#This Row],[CVMCPU]]*price[[#This Row],[数量]]</f>
        <v>0</v>
      </c>
      <c r="AH30" s="67">
        <f>price[[#This Row],[CVM内存]]*price[[#This Row],[数量]]</f>
        <v>0</v>
      </c>
      <c r="AI30" s="67">
        <f>(price[[#This Row],[CVM系统盘HDD]]+price[[#This Row],[CVM数据盘HDD]])*price[[#This Row],[数量]]</f>
        <v>0</v>
      </c>
      <c r="AJ30" s="67">
        <f>(price[[#This Row],[CVM系统盘SSD]]+price[[#This Row],[CVM系统盘SSD]])*price[[#This Row],[数量]]</f>
        <v>0</v>
      </c>
      <c r="AK30" s="67" t="str" cm="1">
        <f t="array" ref="AK30">IF(price[[#This Row],[产品标识]]="crs",_xlfn._xlws.FILTER(crs架构表[分片数量地址],crs架构表[架构]=price[[#This Row],[规格]]),"-")</f>
        <v>-</v>
      </c>
      <c r="AL30" s="67" t="str" cm="1">
        <f t="array" ref="AL30">IF(price[[#This Row],[产品标识]]="crs",_xlfn._xlws.FILTER(crs架构表[分片容量地址],crs架构表[架构]=price[[#This Row],[规格]]),"-")</f>
        <v>-</v>
      </c>
      <c r="AM30" s="67" t="str" cm="1">
        <f t="array" ref="AM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30" s="67"/>
      <c r="AO30" s="84"/>
      <c r="AP30" s="80" t="str" cm="1">
        <f t="array" ref="AP30">_xlfn.IFS(
    price[[#This Row],[项目]]&lt;&gt;"单元测试用例",       "-",
    price[[#This Row],[期望价格]]=price[[#This Row],[折后价]],         "ok",
    TRUE,                                            "error:" &amp; ADDRESS(ROW(price[[#This Row],[自检]]),COLUMN(price[[#This Row],[自检]]))
)</f>
        <v>-</v>
      </c>
    </row>
    <row r="31" spans="1:42">
      <c r="A31" s="7" t="s">
        <v>3361</v>
      </c>
      <c r="B31" s="7" t="s">
        <v>3364</v>
      </c>
      <c r="C31" s="37" t="s">
        <v>62</v>
      </c>
      <c r="D31" s="7"/>
      <c r="E31" s="54"/>
      <c r="F31" s="36"/>
      <c r="G31" s="7"/>
      <c r="H31" s="55"/>
      <c r="I31" s="25"/>
      <c r="J31" s="55"/>
      <c r="K31" s="56"/>
      <c r="L31" s="56"/>
      <c r="M31" s="55"/>
      <c r="N31" s="55"/>
      <c r="O31" s="55"/>
      <c r="P31" s="57"/>
      <c r="Q31" s="57"/>
      <c r="R31" s="57"/>
      <c r="S31" s="99"/>
      <c r="T31" s="99"/>
      <c r="U31" s="99"/>
      <c r="V31" s="26" t="str" cm="1">
        <f t="array" ref="V31">IF(price[[#This Row],[选择产品]]="", "-",  HYPERLINK(
        _xlfn.SINGLE(IFERROR(_FV(price[[#This Row],[产品]],"产品URL"),"https://cloud.tencent.com/product")),
        price[[#This Row],[产品]]
    )
)</f>
        <v>tdc</v>
      </c>
      <c r="W31" s="79" t="str" cm="1">
        <f t="array" ref="W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31" s="75" cm="1">
        <f t="array" ref="X3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1" s="75" cm="1">
        <f t="array" ref="Y31">IF(ISNUMBER(price[[#This Row],[指定一次性费用]]),
    price[[#This Row],[指定一次性费用]],
    _xlfn.SWITCH(price[[#This Row],[产品标识]],
        "自定义", price[[#This Row],[指定一次性费用]],
    0)
)</f>
        <v>0</v>
      </c>
      <c r="Z31" s="75">
        <f>IFERROR(
    (price[[#This Row],[折前月单价]] * price[[#This Row],[采购月数]] + price[[#This Row],[折前一次性费用单价]]) * price[[#This Row],[数量]] * price[[#This Row],[折扣率]],
    0
)</f>
        <v>0</v>
      </c>
      <c r="AA31" s="77" t="str" cm="1">
        <f t="array" ref="AA31" xml:space="preserve"> IF(
    ISBLANK(price[[#This Row],[选择产品]]), "-",IFERROR(_xlfn._xlws.FILTER(产品[产品标识],产品[产品选项名]=_xlfn.VALUETOTEXT(price[[#This Row],[选择产品]])), "自定义")
)</f>
        <v>tdc</v>
      </c>
      <c r="AB31" s="69" t="str" cm="1">
        <f t="array" ref="AB31" xml:space="preserve"> IF(
    ISBLANK(price[[#This Row],[选择产品]]), "-",
    IFERROR(_xlfn.SINGLE(_xlfn._xlws.FILTER(产品[产品标识],(产品[产品标识]=price[[#This Row],[产品标识]]) * (产品[报价器]="自动") )), "指定价")
)</f>
        <v>指定价</v>
      </c>
      <c r="AC31" s="69" t="str" cm="1">
        <f t="array" ref="AC31" xml:space="preserve"> IF(
    ISBLANK(price[[#This Row],[选择产品]]), "-",IFERROR(_xlfn._xlws.FILTER(产品[产品标识],产品[产品选项名]=_xlfn.VALUETOTEXT(price[[#This Row],[选择产品]])), price[[#This Row],[产品标识]])
)</f>
        <v>tdc</v>
      </c>
      <c r="AD31" s="70" t="str" cm="1">
        <f t="array" ref="AD31" xml:space="preserve"> IF(
    ISBLANK(price[[#This Row],[选择产品]]), "-",IFERROR(_xlfn._xlws.FILTER(产品[产品名],产品[产品选项名]=_xlfn.VALUETOTEXT(price[[#This Row],[选择产品]])), price[[#This Row],[选择产品]])
)</f>
        <v>腾讯数字农村</v>
      </c>
      <c r="AE31" s="67" t="str" cm="1">
        <f t="array" ref="AE31">IF(price[[#This Row],[产品标识]]="cvm",
      _xlfn._xlws.FILTER(cvmCpu选项表[cpu列表], (cvmCpu选项表[地域]=报价地域)
                                                                        * (cvmCpu选项表[机型]=price[[#This Row],[规格]])
                                                                        * (cvmCpu选项表[内存]=price[[#This Row],[CVM内存]]) ),
       "-"
)</f>
        <v>-</v>
      </c>
      <c r="AF31" s="67" t="str" cm="1">
        <f t="array" ref="AF31">IF(price[[#This Row],[产品标识]]="cvm",
      _xlfn._xlws.FILTER(cvm内存选项表[内存列表], (cvm内存选项表[地域]=报价地域)
                                                                        * (cvm内存选项表[机型]=price[[#This Row],[规格]])
                                                                        * (cvm内存选项表[CPU]=price[[#This Row],[CVMCPU]]) ),
       "-"
)</f>
        <v>-</v>
      </c>
      <c r="AG31" s="67">
        <f>price[[#This Row],[CVMCPU]]*price[[#This Row],[数量]]</f>
        <v>0</v>
      </c>
      <c r="AH31" s="67">
        <f>price[[#This Row],[CVM内存]]*price[[#This Row],[数量]]</f>
        <v>0</v>
      </c>
      <c r="AI31" s="67">
        <f>(price[[#This Row],[CVM系统盘HDD]]+price[[#This Row],[CVM数据盘HDD]])*price[[#This Row],[数量]]</f>
        <v>0</v>
      </c>
      <c r="AJ31" s="67">
        <f>(price[[#This Row],[CVM系统盘SSD]]+price[[#This Row],[CVM系统盘SSD]])*price[[#This Row],[数量]]</f>
        <v>0</v>
      </c>
      <c r="AK31" s="67" t="str" cm="1">
        <f t="array" ref="AK31">IF(price[[#This Row],[产品标识]]="crs",_xlfn._xlws.FILTER(crs架构表[分片数量地址],crs架构表[架构]=price[[#This Row],[规格]]),"-")</f>
        <v>-</v>
      </c>
      <c r="AL31" s="67" t="str" cm="1">
        <f t="array" ref="AL31">IF(price[[#This Row],[产品标识]]="crs",_xlfn._xlws.FILTER(crs架构表[分片容量地址],crs架构表[架构]=price[[#This Row],[规格]]),"-")</f>
        <v>-</v>
      </c>
      <c r="AM31" s="67" t="str" cm="1">
        <f t="array" ref="AM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31" s="67"/>
      <c r="AO31" s="84"/>
      <c r="AP31" s="80" t="str" cm="1">
        <f t="array" ref="AP31">_xlfn.IFS(
    price[[#This Row],[项目]]&lt;&gt;"单元测试用例",       "-",
    price[[#This Row],[期望价格]]=price[[#This Row],[折后价]],         "ok",
    TRUE,                                            "error:" &amp; ADDRESS(ROW(price[[#This Row],[自检]]),COLUMN(price[[#This Row],[自检]]))
)</f>
        <v>-</v>
      </c>
    </row>
    <row r="32" spans="1:42">
      <c r="A32" s="7"/>
      <c r="B32" s="7" t="s">
        <v>3363</v>
      </c>
      <c r="C32" s="37" t="s">
        <v>3327</v>
      </c>
      <c r="D32" s="58"/>
      <c r="E32" s="54"/>
      <c r="F32" s="36"/>
      <c r="G32" s="7"/>
      <c r="H32" s="55"/>
      <c r="I32" s="25"/>
      <c r="J32" s="55"/>
      <c r="K32" s="56"/>
      <c r="L32" s="56"/>
      <c r="M32" s="55"/>
      <c r="N32" s="55"/>
      <c r="O32" s="55"/>
      <c r="P32" s="57"/>
      <c r="Q32" s="57"/>
      <c r="R32" s="57"/>
      <c r="S32" s="99"/>
      <c r="T32" s="99"/>
      <c r="U32" s="99"/>
      <c r="V32" s="26" t="str" cm="1">
        <f t="array" ref="V32">IF(price[[#This Row],[选择产品]]="", "-",  HYPERLINK(
        _xlfn.SINGLE(IFERROR(_FV(price[[#This Row],[产品]],"产品URL"),"https://cloud.tencent.com/product")),
        price[[#This Row],[产品]]
    )
)</f>
        <v>自定义</v>
      </c>
      <c r="W32" s="79" t="str" cm="1">
        <f t="array" ref="W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32" s="75" cm="1">
        <f t="array" ref="X3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2" s="75" cm="1">
        <f t="array" ref="Y32">IF(ISNUMBER(price[[#This Row],[指定一次性费用]]),
    price[[#This Row],[指定一次性费用]],
    _xlfn.SWITCH(price[[#This Row],[产品标识]],
        "自定义", price[[#This Row],[指定一次性费用]],
    0)
)</f>
        <v>0</v>
      </c>
      <c r="Z32" s="75">
        <f>IFERROR(
    (price[[#This Row],[折前月单价]] * price[[#This Row],[采购月数]] + price[[#This Row],[折前一次性费用单价]]) * price[[#This Row],[数量]] * price[[#This Row],[折扣率]],
    0
)</f>
        <v>0</v>
      </c>
      <c r="AA32" s="77" t="str" cm="1">
        <f t="array" ref="AA32" xml:space="preserve"> IF(
    ISBLANK(price[[#This Row],[选择产品]]), "-",IFERROR(_xlfn._xlws.FILTER(产品[产品标识],产品[产品选项名]=_xlfn.VALUETOTEXT(price[[#This Row],[选择产品]])), "自定义")
)</f>
        <v>自定义</v>
      </c>
      <c r="AB32" s="69" t="str" cm="1">
        <f t="array" ref="AB32" xml:space="preserve"> IF(
    ISBLANK(price[[#This Row],[选择产品]]), "-",
    IFERROR(_xlfn.SINGLE(_xlfn._xlws.FILTER(产品[产品标识],(产品[产品标识]=price[[#This Row],[产品标识]]) * (产品[报价器]="自动") )), "指定价")
)</f>
        <v>指定价</v>
      </c>
      <c r="AC32" s="69" t="str" cm="1">
        <f t="array" ref="AC32" xml:space="preserve"> IF(
    ISBLANK(price[[#This Row],[选择产品]]), "-",IFERROR(_xlfn._xlws.FILTER(产品[产品标识],产品[产品选项名]=_xlfn.VALUETOTEXT(price[[#This Row],[选择产品]])), price[[#This Row],[产品标识]])
)</f>
        <v>自定义</v>
      </c>
      <c r="AD32" s="70" t="str" cm="1">
        <f t="array" ref="AD32" xml:space="preserve"> IF(
    ISBLANK(price[[#This Row],[选择产品]]), "-",IFERROR(_xlfn._xlws.FILTER(产品[产品名],产品[产品选项名]=_xlfn.VALUETOTEXT(price[[#This Row],[选择产品]])), price[[#This Row],[选择产品]])
)</f>
        <v>某线下服务费用 线下结算</v>
      </c>
      <c r="AE32" s="67" t="str" cm="1">
        <f t="array" ref="AE32">IF(price[[#This Row],[产品标识]]="cvm",
      _xlfn._xlws.FILTER(cvmCpu选项表[cpu列表], (cvmCpu选项表[地域]=报价地域)
                                                                        * (cvmCpu选项表[机型]=price[[#This Row],[规格]])
                                                                        * (cvmCpu选项表[内存]=price[[#This Row],[CVM内存]]) ),
       "-"
)</f>
        <v>-</v>
      </c>
      <c r="AF32" s="67" t="str" cm="1">
        <f t="array" ref="AF32">IF(price[[#This Row],[产品标识]]="cvm",
      _xlfn._xlws.FILTER(cvm内存选项表[内存列表], (cvm内存选项表[地域]=报价地域)
                                                                        * (cvm内存选项表[机型]=price[[#This Row],[规格]])
                                                                        * (cvm内存选项表[CPU]=price[[#This Row],[CVMCPU]]) ),
       "-"
)</f>
        <v>-</v>
      </c>
      <c r="AG32" s="67">
        <f>price[[#This Row],[CVMCPU]]*price[[#This Row],[数量]]</f>
        <v>0</v>
      </c>
      <c r="AH32" s="67">
        <f>price[[#This Row],[CVM内存]]*price[[#This Row],[数量]]</f>
        <v>0</v>
      </c>
      <c r="AI32" s="67">
        <f>(price[[#This Row],[CVM系统盘HDD]]+price[[#This Row],[CVM数据盘HDD]])*price[[#This Row],[数量]]</f>
        <v>0</v>
      </c>
      <c r="AJ32" s="67">
        <f>(price[[#This Row],[CVM系统盘SSD]]+price[[#This Row],[CVM系统盘SSD]])*price[[#This Row],[数量]]</f>
        <v>0</v>
      </c>
      <c r="AK32" s="67" t="str" cm="1">
        <f t="array" ref="AK32">IF(price[[#This Row],[产品标识]]="crs",_xlfn._xlws.FILTER(crs架构表[分片数量地址],crs架构表[架构]=price[[#This Row],[规格]]),"-")</f>
        <v>-</v>
      </c>
      <c r="AL32" s="67" t="str" cm="1">
        <f t="array" ref="AL32">IF(price[[#This Row],[产品标识]]="crs",_xlfn._xlws.FILTER(crs架构表[分片容量地址],crs架构表[架构]=price[[#This Row],[规格]]),"-")</f>
        <v>-</v>
      </c>
      <c r="AM32" s="67" t="str" cm="1">
        <f t="array" ref="AM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32" s="67"/>
      <c r="AO32" s="84"/>
      <c r="AP32" s="80" t="str" cm="1">
        <f t="array" ref="AP32">_xlfn.IFS(
    price[[#This Row],[项目]]&lt;&gt;"单元测试用例",       "-",
    price[[#This Row],[期望价格]]=price[[#This Row],[折后价]],         "ok",
    TRUE,                                            "error:" &amp; ADDRESS(ROW(price[[#This Row],[自检]]),COLUMN(price[[#This Row],[自检]]))
)</f>
        <v>-</v>
      </c>
    </row>
    <row r="33" spans="1:42">
      <c r="A33" s="7"/>
      <c r="B33" s="7"/>
      <c r="C33" s="53"/>
      <c r="D33" s="58"/>
      <c r="E33" s="54"/>
      <c r="F33" s="36"/>
      <c r="G33" s="7"/>
      <c r="H33" s="55"/>
      <c r="I33" s="25"/>
      <c r="J33" s="55"/>
      <c r="K33" s="56"/>
      <c r="L33" s="56"/>
      <c r="M33" s="55"/>
      <c r="N33" s="55"/>
      <c r="O33" s="55"/>
      <c r="P33" s="57"/>
      <c r="Q33" s="57"/>
      <c r="R33" s="57"/>
      <c r="S33" s="99"/>
      <c r="T33" s="99"/>
      <c r="U33" s="99"/>
      <c r="V33" s="26" t="str" cm="1">
        <f t="array" ref="V33">IF(price[[#This Row],[选择产品]]="", "-",  HYPERLINK(
        _xlfn.SINGLE(IFERROR(_FV(price[[#This Row],[产品]],"产品URL"),"https://cloud.tencent.com/product")),
        price[[#This Row],[产品]]
    )
)</f>
        <v>-</v>
      </c>
      <c r="W33" s="79" t="str" cm="1">
        <f t="array" ref="W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3" s="75" cm="1">
        <f t="array" ref="X3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3" s="75" cm="1">
        <f t="array" ref="Y33">IF(ISNUMBER(price[[#This Row],[指定一次性费用]]),
    price[[#This Row],[指定一次性费用]],
    _xlfn.SWITCH(price[[#This Row],[产品标识]],
        "自定义", price[[#This Row],[指定一次性费用]],
    0)
)</f>
        <v>0</v>
      </c>
      <c r="Z33" s="75">
        <f>IFERROR(
    (price[[#This Row],[折前月单价]] * price[[#This Row],[采购月数]] + price[[#This Row],[折前一次性费用单价]]) * price[[#This Row],[数量]] * price[[#This Row],[折扣率]],
    0
)</f>
        <v>0</v>
      </c>
      <c r="AA33" s="77" t="str" cm="1">
        <f t="array" ref="AA33" xml:space="preserve"> IF(
    ISBLANK(price[[#This Row],[选择产品]]), "-",IFERROR(_xlfn._xlws.FILTER(产品[产品标识],产品[产品选项名]=_xlfn.VALUETOTEXT(price[[#This Row],[选择产品]])), "自定义")
)</f>
        <v>-</v>
      </c>
      <c r="AB33" s="69" t="str" cm="1">
        <f t="array" ref="AB33" xml:space="preserve"> IF(
    ISBLANK(price[[#This Row],[选择产品]]), "-",
    IFERROR(_xlfn.SINGLE(_xlfn._xlws.FILTER(产品[产品标识],(产品[产品标识]=price[[#This Row],[产品标识]]) * (产品[报价器]="自动") )), "指定价")
)</f>
        <v>-</v>
      </c>
      <c r="AC33" s="69" t="str" cm="1">
        <f t="array" ref="AC33" xml:space="preserve"> IF(
    ISBLANK(price[[#This Row],[选择产品]]), "-",IFERROR(_xlfn._xlws.FILTER(产品[产品标识],产品[产品选项名]=_xlfn.VALUETOTEXT(price[[#This Row],[选择产品]])), price[[#This Row],[产品标识]])
)</f>
        <v>-</v>
      </c>
      <c r="AD33" s="70" t="str" cm="1">
        <f t="array" ref="AD33" xml:space="preserve"> IF(
    ISBLANK(price[[#This Row],[选择产品]]), "-",IFERROR(_xlfn._xlws.FILTER(产品[产品名],产品[产品选项名]=_xlfn.VALUETOTEXT(price[[#This Row],[选择产品]])), price[[#This Row],[选择产品]])
)</f>
        <v>-</v>
      </c>
      <c r="AE33" s="67" t="str" cm="1">
        <f t="array" ref="AE33">IF(price[[#This Row],[产品标识]]="cvm",
      _xlfn._xlws.FILTER(cvmCpu选项表[cpu列表], (cvmCpu选项表[地域]=报价地域)
                                                                        * (cvmCpu选项表[机型]=price[[#This Row],[规格]])
                                                                        * (cvmCpu选项表[内存]=price[[#This Row],[CVM内存]]) ),
       "-"
)</f>
        <v>-</v>
      </c>
      <c r="AF33" s="67" t="str" cm="1">
        <f t="array" ref="AF33">IF(price[[#This Row],[产品标识]]="cvm",
      _xlfn._xlws.FILTER(cvm内存选项表[内存列表], (cvm内存选项表[地域]=报价地域)
                                                                        * (cvm内存选项表[机型]=price[[#This Row],[规格]])
                                                                        * (cvm内存选项表[CPU]=price[[#This Row],[CVMCPU]]) ),
       "-"
)</f>
        <v>-</v>
      </c>
      <c r="AG33" s="67">
        <f>price[[#This Row],[CVMCPU]]*price[[#This Row],[数量]]</f>
        <v>0</v>
      </c>
      <c r="AH33" s="67">
        <f>price[[#This Row],[CVM内存]]*price[[#This Row],[数量]]</f>
        <v>0</v>
      </c>
      <c r="AI33" s="67">
        <f>(price[[#This Row],[CVM系统盘HDD]]+price[[#This Row],[CVM数据盘HDD]])*price[[#This Row],[数量]]</f>
        <v>0</v>
      </c>
      <c r="AJ33" s="67">
        <f>(price[[#This Row],[CVM系统盘SSD]]+price[[#This Row],[CVM系统盘SSD]])*price[[#This Row],[数量]]</f>
        <v>0</v>
      </c>
      <c r="AK33" s="67" t="str" cm="1">
        <f t="array" ref="AK33">IF(price[[#This Row],[产品标识]]="crs",_xlfn._xlws.FILTER(crs架构表[分片数量地址],crs架构表[架构]=price[[#This Row],[规格]]),"-")</f>
        <v>-</v>
      </c>
      <c r="AL33" s="67" t="str" cm="1">
        <f t="array" ref="AL33">IF(price[[#This Row],[产品标识]]="crs",_xlfn._xlws.FILTER(crs架构表[分片容量地址],crs架构表[架构]=price[[#This Row],[规格]]),"-")</f>
        <v>-</v>
      </c>
      <c r="AM33" s="67" t="str" cm="1">
        <f t="array" ref="AM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3" s="67"/>
      <c r="AO33" s="84"/>
      <c r="AP33" s="80" t="str" cm="1">
        <f t="array" ref="AP33">_xlfn.IFS(
    price[[#This Row],[项目]]&lt;&gt;"单元测试用例",       "-",
    price[[#This Row],[期望价格]]=price[[#This Row],[折后价]],         "ok",
    TRUE,                                            "error:" &amp; ADDRESS(ROW(price[[#This Row],[自检]]),COLUMN(price[[#This Row],[自检]]))
)</f>
        <v>-</v>
      </c>
    </row>
    <row r="34" spans="1:42">
      <c r="A34" s="7"/>
      <c r="B34" s="7"/>
      <c r="C34" s="53"/>
      <c r="D34" s="58"/>
      <c r="E34" s="54"/>
      <c r="F34" s="36"/>
      <c r="G34" s="7"/>
      <c r="H34" s="55"/>
      <c r="I34" s="25"/>
      <c r="J34" s="55"/>
      <c r="K34" s="56"/>
      <c r="L34" s="56"/>
      <c r="M34" s="55"/>
      <c r="N34" s="55"/>
      <c r="O34" s="55"/>
      <c r="P34" s="57"/>
      <c r="Q34" s="57"/>
      <c r="R34" s="57"/>
      <c r="S34" s="99"/>
      <c r="T34" s="99"/>
      <c r="U34" s="99"/>
      <c r="V34" s="26" t="str" cm="1">
        <f t="array" ref="V34">IF(price[[#This Row],[选择产品]]="", "-",  HYPERLINK(
        _xlfn.SINGLE(IFERROR(_FV(price[[#This Row],[产品]],"产品URL"),"https://cloud.tencent.com/product")),
        price[[#This Row],[产品]]
    )
)</f>
        <v>-</v>
      </c>
      <c r="W34" s="79" t="str" cm="1">
        <f t="array" ref="W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4" s="75" cm="1">
        <f t="array" ref="X3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4" s="75" cm="1">
        <f t="array" ref="Y34">IF(ISNUMBER(price[[#This Row],[指定一次性费用]]),
    price[[#This Row],[指定一次性费用]],
    _xlfn.SWITCH(price[[#This Row],[产品标识]],
        "自定义", price[[#This Row],[指定一次性费用]],
    0)
)</f>
        <v>0</v>
      </c>
      <c r="Z34" s="75">
        <f>IFERROR(
    (price[[#This Row],[折前月单价]] * price[[#This Row],[采购月数]] + price[[#This Row],[折前一次性费用单价]]) * price[[#This Row],[数量]] * price[[#This Row],[折扣率]],
    0
)</f>
        <v>0</v>
      </c>
      <c r="AA34" s="77" t="str" cm="1">
        <f t="array" ref="AA34" xml:space="preserve"> IF(
    ISBLANK(price[[#This Row],[选择产品]]), "-",IFERROR(_xlfn._xlws.FILTER(产品[产品标识],产品[产品选项名]=_xlfn.VALUETOTEXT(price[[#This Row],[选择产品]])), "自定义")
)</f>
        <v>-</v>
      </c>
      <c r="AB34" s="69" t="str" cm="1">
        <f t="array" ref="AB34" xml:space="preserve"> IF(
    ISBLANK(price[[#This Row],[选择产品]]), "-",
    IFERROR(_xlfn.SINGLE(_xlfn._xlws.FILTER(产品[产品标识],(产品[产品标识]=price[[#This Row],[产品标识]]) * (产品[报价器]="自动") )), "指定价")
)</f>
        <v>-</v>
      </c>
      <c r="AC34" s="69" t="str" cm="1">
        <f t="array" ref="AC34" xml:space="preserve"> IF(
    ISBLANK(price[[#This Row],[选择产品]]), "-",IFERROR(_xlfn._xlws.FILTER(产品[产品标识],产品[产品选项名]=_xlfn.VALUETOTEXT(price[[#This Row],[选择产品]])), price[[#This Row],[产品标识]])
)</f>
        <v>-</v>
      </c>
      <c r="AD34" s="70" t="str" cm="1">
        <f t="array" ref="AD34" xml:space="preserve"> IF(
    ISBLANK(price[[#This Row],[选择产品]]), "-",IFERROR(_xlfn._xlws.FILTER(产品[产品名],产品[产品选项名]=_xlfn.VALUETOTEXT(price[[#This Row],[选择产品]])), price[[#This Row],[选择产品]])
)</f>
        <v>-</v>
      </c>
      <c r="AE34" s="67" t="str" cm="1">
        <f t="array" ref="AE34">IF(price[[#This Row],[产品标识]]="cvm",
      _xlfn._xlws.FILTER(cvmCpu选项表[cpu列表], (cvmCpu选项表[地域]=报价地域)
                                                                        * (cvmCpu选项表[机型]=price[[#This Row],[规格]])
                                                                        * (cvmCpu选项表[内存]=price[[#This Row],[CVM内存]]) ),
       "-"
)</f>
        <v>-</v>
      </c>
      <c r="AF34" s="67" t="str" cm="1">
        <f t="array" ref="AF34">IF(price[[#This Row],[产品标识]]="cvm",
      _xlfn._xlws.FILTER(cvm内存选项表[内存列表], (cvm内存选项表[地域]=报价地域)
                                                                        * (cvm内存选项表[机型]=price[[#This Row],[规格]])
                                                                        * (cvm内存选项表[CPU]=price[[#This Row],[CVMCPU]]) ),
       "-"
)</f>
        <v>-</v>
      </c>
      <c r="AG34" s="67">
        <f>price[[#This Row],[CVMCPU]]*price[[#This Row],[数量]]</f>
        <v>0</v>
      </c>
      <c r="AH34" s="67">
        <f>price[[#This Row],[CVM内存]]*price[[#This Row],[数量]]</f>
        <v>0</v>
      </c>
      <c r="AI34" s="67">
        <f>(price[[#This Row],[CVM系统盘HDD]]+price[[#This Row],[CVM数据盘HDD]])*price[[#This Row],[数量]]</f>
        <v>0</v>
      </c>
      <c r="AJ34" s="67">
        <f>(price[[#This Row],[CVM系统盘SSD]]+price[[#This Row],[CVM系统盘SSD]])*price[[#This Row],[数量]]</f>
        <v>0</v>
      </c>
      <c r="AK34" s="67" t="str" cm="1">
        <f t="array" ref="AK34">IF(price[[#This Row],[产品标识]]="crs",_xlfn._xlws.FILTER(crs架构表[分片数量地址],crs架构表[架构]=price[[#This Row],[规格]]),"-")</f>
        <v>-</v>
      </c>
      <c r="AL34" s="67" t="str" cm="1">
        <f t="array" ref="AL34">IF(price[[#This Row],[产品标识]]="crs",_xlfn._xlws.FILTER(crs架构表[分片容量地址],crs架构表[架构]=price[[#This Row],[规格]]),"-")</f>
        <v>-</v>
      </c>
      <c r="AM34" s="67" t="str" cm="1">
        <f t="array" ref="AM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4" s="67"/>
      <c r="AO34" s="84"/>
      <c r="AP34" s="80" t="str" cm="1">
        <f t="array" ref="AP34">_xlfn.IFS(
    price[[#This Row],[项目]]&lt;&gt;"单元测试用例",       "-",
    price[[#This Row],[期望价格]]=price[[#This Row],[折后价]],         "ok",
    TRUE,                                            "error:" &amp; ADDRESS(ROW(price[[#This Row],[自检]]),COLUMN(price[[#This Row],[自检]]))
)</f>
        <v>-</v>
      </c>
    </row>
    <row r="35" spans="1:42">
      <c r="A35" s="7"/>
      <c r="B35" s="7"/>
      <c r="C35" s="53"/>
      <c r="D35" s="58"/>
      <c r="E35" s="54"/>
      <c r="F35" s="36"/>
      <c r="G35" s="7"/>
      <c r="H35" s="55"/>
      <c r="I35" s="25"/>
      <c r="J35" s="55"/>
      <c r="K35" s="56"/>
      <c r="L35" s="56"/>
      <c r="M35" s="55"/>
      <c r="N35" s="55"/>
      <c r="O35" s="55"/>
      <c r="P35" s="57"/>
      <c r="Q35" s="57"/>
      <c r="R35" s="57"/>
      <c r="S35" s="99"/>
      <c r="T35" s="99"/>
      <c r="U35" s="99"/>
      <c r="V35" s="26" t="str" cm="1">
        <f t="array" ref="V35">IF(price[[#This Row],[选择产品]]="", "-",  HYPERLINK(
        _xlfn.SINGLE(IFERROR(_FV(price[[#This Row],[产品]],"产品URL"),"https://cloud.tencent.com/product")),
        price[[#This Row],[产品]]
    )
)</f>
        <v>-</v>
      </c>
      <c r="W35" s="79" t="str" cm="1">
        <f t="array" ref="W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5" s="75" cm="1">
        <f t="array" ref="X3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5" s="75" cm="1">
        <f t="array" ref="Y35">IF(ISNUMBER(price[[#This Row],[指定一次性费用]]),
    price[[#This Row],[指定一次性费用]],
    _xlfn.SWITCH(price[[#This Row],[产品标识]],
        "自定义", price[[#This Row],[指定一次性费用]],
    0)
)</f>
        <v>0</v>
      </c>
      <c r="Z35" s="75">
        <f>IFERROR(
    (price[[#This Row],[折前月单价]] * price[[#This Row],[采购月数]] + price[[#This Row],[折前一次性费用单价]]) * price[[#This Row],[数量]] * price[[#This Row],[折扣率]],
    0
)</f>
        <v>0</v>
      </c>
      <c r="AA35" s="77" t="str" cm="1">
        <f t="array" ref="AA35" xml:space="preserve"> IF(
    ISBLANK(price[[#This Row],[选择产品]]), "-",IFERROR(_xlfn._xlws.FILTER(产品[产品标识],产品[产品选项名]=_xlfn.VALUETOTEXT(price[[#This Row],[选择产品]])), "自定义")
)</f>
        <v>-</v>
      </c>
      <c r="AB35" s="69" t="str" cm="1">
        <f t="array" ref="AB35" xml:space="preserve"> IF(
    ISBLANK(price[[#This Row],[选择产品]]), "-",
    IFERROR(_xlfn.SINGLE(_xlfn._xlws.FILTER(产品[产品标识],(产品[产品标识]=price[[#This Row],[产品标识]]) * (产品[报价器]="自动") )), "指定价")
)</f>
        <v>-</v>
      </c>
      <c r="AC35" s="69" t="str" cm="1">
        <f t="array" ref="AC35" xml:space="preserve"> IF(
    ISBLANK(price[[#This Row],[选择产品]]), "-",IFERROR(_xlfn._xlws.FILTER(产品[产品标识],产品[产品选项名]=_xlfn.VALUETOTEXT(price[[#This Row],[选择产品]])), price[[#This Row],[产品标识]])
)</f>
        <v>-</v>
      </c>
      <c r="AD35" s="70" t="str" cm="1">
        <f t="array" ref="AD35" xml:space="preserve"> IF(
    ISBLANK(price[[#This Row],[选择产品]]), "-",IFERROR(_xlfn._xlws.FILTER(产品[产品名],产品[产品选项名]=_xlfn.VALUETOTEXT(price[[#This Row],[选择产品]])), price[[#This Row],[选择产品]])
)</f>
        <v>-</v>
      </c>
      <c r="AE35" s="67" t="str" cm="1">
        <f t="array" ref="AE35">IF(price[[#This Row],[产品标识]]="cvm",
      _xlfn._xlws.FILTER(cvmCpu选项表[cpu列表], (cvmCpu选项表[地域]=报价地域)
                                                                        * (cvmCpu选项表[机型]=price[[#This Row],[规格]])
                                                                        * (cvmCpu选项表[内存]=price[[#This Row],[CVM内存]]) ),
       "-"
)</f>
        <v>-</v>
      </c>
      <c r="AF35" s="67" t="str" cm="1">
        <f t="array" ref="AF35">IF(price[[#This Row],[产品标识]]="cvm",
      _xlfn._xlws.FILTER(cvm内存选项表[内存列表], (cvm内存选项表[地域]=报价地域)
                                                                        * (cvm内存选项表[机型]=price[[#This Row],[规格]])
                                                                        * (cvm内存选项表[CPU]=price[[#This Row],[CVMCPU]]) ),
       "-"
)</f>
        <v>-</v>
      </c>
      <c r="AG35" s="67">
        <f>price[[#This Row],[CVMCPU]]*price[[#This Row],[数量]]</f>
        <v>0</v>
      </c>
      <c r="AH35" s="67">
        <f>price[[#This Row],[CVM内存]]*price[[#This Row],[数量]]</f>
        <v>0</v>
      </c>
      <c r="AI35" s="67">
        <f>(price[[#This Row],[CVM系统盘HDD]]+price[[#This Row],[CVM数据盘HDD]])*price[[#This Row],[数量]]</f>
        <v>0</v>
      </c>
      <c r="AJ35" s="67">
        <f>(price[[#This Row],[CVM系统盘SSD]]+price[[#This Row],[CVM系统盘SSD]])*price[[#This Row],[数量]]</f>
        <v>0</v>
      </c>
      <c r="AK35" s="67" t="str" cm="1">
        <f t="array" ref="AK35">IF(price[[#This Row],[产品标识]]="crs",_xlfn._xlws.FILTER(crs架构表[分片数量地址],crs架构表[架构]=price[[#This Row],[规格]]),"-")</f>
        <v>-</v>
      </c>
      <c r="AL35" s="67" t="str" cm="1">
        <f t="array" ref="AL35">IF(price[[#This Row],[产品标识]]="crs",_xlfn._xlws.FILTER(crs架构表[分片容量地址],crs架构表[架构]=price[[#This Row],[规格]]),"-")</f>
        <v>-</v>
      </c>
      <c r="AM35" s="67" t="str" cm="1">
        <f t="array" ref="AM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5" s="67"/>
      <c r="AO35" s="84"/>
      <c r="AP35" s="80" t="str" cm="1">
        <f t="array" ref="AP35">_xlfn.IFS(
    price[[#This Row],[项目]]&lt;&gt;"单元测试用例",       "-",
    price[[#This Row],[期望价格]]=price[[#This Row],[折后价]],         "ok",
    TRUE,                                            "error:" &amp; ADDRESS(ROW(price[[#This Row],[自检]]),COLUMN(price[[#This Row],[自检]]))
)</f>
        <v>-</v>
      </c>
    </row>
    <row r="36" spans="1:42">
      <c r="A36" s="7"/>
      <c r="B36" s="7"/>
      <c r="C36" s="53"/>
      <c r="D36" s="58"/>
      <c r="E36" s="54"/>
      <c r="F36" s="36"/>
      <c r="G36" s="7"/>
      <c r="H36" s="55"/>
      <c r="I36" s="25"/>
      <c r="J36" s="55"/>
      <c r="K36" s="56"/>
      <c r="L36" s="56"/>
      <c r="M36" s="55"/>
      <c r="N36" s="55"/>
      <c r="O36" s="55"/>
      <c r="P36" s="57"/>
      <c r="Q36" s="57"/>
      <c r="R36" s="57"/>
      <c r="S36" s="99"/>
      <c r="T36" s="99"/>
      <c r="U36" s="99"/>
      <c r="V36" s="26" t="str" cm="1">
        <f t="array" ref="V36">IF(price[[#This Row],[选择产品]]="", "-",  HYPERLINK(
        _xlfn.SINGLE(IFERROR(_FV(price[[#This Row],[产品]],"产品URL"),"https://cloud.tencent.com/product")),
        price[[#This Row],[产品]]
    )
)</f>
        <v>-</v>
      </c>
      <c r="W36" s="79" t="str" cm="1">
        <f t="array" ref="W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6" s="75" cm="1">
        <f t="array" ref="X3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6" s="75" cm="1">
        <f t="array" ref="Y36">IF(ISNUMBER(price[[#This Row],[指定一次性费用]]),
    price[[#This Row],[指定一次性费用]],
    _xlfn.SWITCH(price[[#This Row],[产品标识]],
        "自定义", price[[#This Row],[指定一次性费用]],
    0)
)</f>
        <v>0</v>
      </c>
      <c r="Z36" s="75">
        <f>IFERROR(
    (price[[#This Row],[折前月单价]] * price[[#This Row],[采购月数]] + price[[#This Row],[折前一次性费用单价]]) * price[[#This Row],[数量]] * price[[#This Row],[折扣率]],
    0
)</f>
        <v>0</v>
      </c>
      <c r="AA36" s="77" t="str" cm="1">
        <f t="array" ref="AA36" xml:space="preserve"> IF(
    ISBLANK(price[[#This Row],[选择产品]]), "-",IFERROR(_xlfn._xlws.FILTER(产品[产品标识],产品[产品选项名]=_xlfn.VALUETOTEXT(price[[#This Row],[选择产品]])), "自定义")
)</f>
        <v>-</v>
      </c>
      <c r="AB36" s="69" t="str" cm="1">
        <f t="array" ref="AB36" xml:space="preserve"> IF(
    ISBLANK(price[[#This Row],[选择产品]]), "-",
    IFERROR(_xlfn.SINGLE(_xlfn._xlws.FILTER(产品[产品标识],(产品[产品标识]=price[[#This Row],[产品标识]]) * (产品[报价器]="自动") )), "指定价")
)</f>
        <v>-</v>
      </c>
      <c r="AC36" s="69" t="str" cm="1">
        <f t="array" ref="AC36" xml:space="preserve"> IF(
    ISBLANK(price[[#This Row],[选择产品]]), "-",IFERROR(_xlfn._xlws.FILTER(产品[产品标识],产品[产品选项名]=_xlfn.VALUETOTEXT(price[[#This Row],[选择产品]])), price[[#This Row],[产品标识]])
)</f>
        <v>-</v>
      </c>
      <c r="AD36" s="70" t="str" cm="1">
        <f t="array" ref="AD36" xml:space="preserve"> IF(
    ISBLANK(price[[#This Row],[选择产品]]), "-",IFERROR(_xlfn._xlws.FILTER(产品[产品名],产品[产品选项名]=_xlfn.VALUETOTEXT(price[[#This Row],[选择产品]])), price[[#This Row],[选择产品]])
)</f>
        <v>-</v>
      </c>
      <c r="AE36" s="67" t="str" cm="1">
        <f t="array" ref="AE36">IF(price[[#This Row],[产品标识]]="cvm",
      _xlfn._xlws.FILTER(cvmCpu选项表[cpu列表], (cvmCpu选项表[地域]=报价地域)
                                                                        * (cvmCpu选项表[机型]=price[[#This Row],[规格]])
                                                                        * (cvmCpu选项表[内存]=price[[#This Row],[CVM内存]]) ),
       "-"
)</f>
        <v>-</v>
      </c>
      <c r="AF36" s="67" t="str" cm="1">
        <f t="array" ref="AF36">IF(price[[#This Row],[产品标识]]="cvm",
      _xlfn._xlws.FILTER(cvm内存选项表[内存列表], (cvm内存选项表[地域]=报价地域)
                                                                        * (cvm内存选项表[机型]=price[[#This Row],[规格]])
                                                                        * (cvm内存选项表[CPU]=price[[#This Row],[CVMCPU]]) ),
       "-"
)</f>
        <v>-</v>
      </c>
      <c r="AG36" s="67">
        <f>price[[#This Row],[CVMCPU]]*price[[#This Row],[数量]]</f>
        <v>0</v>
      </c>
      <c r="AH36" s="67">
        <f>price[[#This Row],[CVM内存]]*price[[#This Row],[数量]]</f>
        <v>0</v>
      </c>
      <c r="AI36" s="67">
        <f>(price[[#This Row],[CVM系统盘HDD]]+price[[#This Row],[CVM数据盘HDD]])*price[[#This Row],[数量]]</f>
        <v>0</v>
      </c>
      <c r="AJ36" s="67">
        <f>(price[[#This Row],[CVM系统盘SSD]]+price[[#This Row],[CVM系统盘SSD]])*price[[#This Row],[数量]]</f>
        <v>0</v>
      </c>
      <c r="AK36" s="67" t="str" cm="1">
        <f t="array" ref="AK36">IF(price[[#This Row],[产品标识]]="crs",_xlfn._xlws.FILTER(crs架构表[分片数量地址],crs架构表[架构]=price[[#This Row],[规格]]),"-")</f>
        <v>-</v>
      </c>
      <c r="AL36" s="67" t="str" cm="1">
        <f t="array" ref="AL36">IF(price[[#This Row],[产品标识]]="crs",_xlfn._xlws.FILTER(crs架构表[分片容量地址],crs架构表[架构]=price[[#This Row],[规格]]),"-")</f>
        <v>-</v>
      </c>
      <c r="AM36" s="67" t="str" cm="1">
        <f t="array" ref="AM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6" s="67"/>
      <c r="AO36" s="84"/>
      <c r="AP36" s="80" t="str" cm="1">
        <f t="array" ref="AP36">_xlfn.IFS(
    price[[#This Row],[项目]]&lt;&gt;"单元测试用例",       "-",
    price[[#This Row],[期望价格]]=price[[#This Row],[折后价]],         "ok",
    TRUE,                                            "error:" &amp; ADDRESS(ROW(price[[#This Row],[自检]]),COLUMN(price[[#This Row],[自检]]))
)</f>
        <v>-</v>
      </c>
    </row>
    <row r="37" spans="1:42">
      <c r="A37" s="7"/>
      <c r="B37" s="7"/>
      <c r="C37" s="53"/>
      <c r="D37" s="58"/>
      <c r="E37" s="54"/>
      <c r="F37" s="36"/>
      <c r="G37" s="7"/>
      <c r="H37" s="55"/>
      <c r="I37" s="25"/>
      <c r="J37" s="55"/>
      <c r="K37" s="56"/>
      <c r="L37" s="56"/>
      <c r="M37" s="55"/>
      <c r="N37" s="55"/>
      <c r="O37" s="55"/>
      <c r="P37" s="57"/>
      <c r="Q37" s="57"/>
      <c r="R37" s="57"/>
      <c r="S37" s="99"/>
      <c r="T37" s="99"/>
      <c r="U37" s="99"/>
      <c r="V37" s="26" t="str" cm="1">
        <f t="array" ref="V37">IF(price[[#This Row],[选择产品]]="", "-",  HYPERLINK(
        _xlfn.SINGLE(IFERROR(_FV(price[[#This Row],[产品]],"产品URL"),"https://cloud.tencent.com/product")),
        price[[#This Row],[产品]]
    )
)</f>
        <v>-</v>
      </c>
      <c r="W37" s="79" t="str" cm="1">
        <f t="array" ref="W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7" s="75" cm="1">
        <f t="array" ref="X3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7" s="75" cm="1">
        <f t="array" ref="Y37">IF(ISNUMBER(price[[#This Row],[指定一次性费用]]),
    price[[#This Row],[指定一次性费用]],
    _xlfn.SWITCH(price[[#This Row],[产品标识]],
        "自定义", price[[#This Row],[指定一次性费用]],
    0)
)</f>
        <v>0</v>
      </c>
      <c r="Z37" s="75">
        <f>IFERROR(
    (price[[#This Row],[折前月单价]] * price[[#This Row],[采购月数]] + price[[#This Row],[折前一次性费用单价]]) * price[[#This Row],[数量]] * price[[#This Row],[折扣率]],
    0
)</f>
        <v>0</v>
      </c>
      <c r="AA37" s="77" t="str" cm="1">
        <f t="array" ref="AA37" xml:space="preserve"> IF(
    ISBLANK(price[[#This Row],[选择产品]]), "-",IFERROR(_xlfn._xlws.FILTER(产品[产品标识],产品[产品选项名]=_xlfn.VALUETOTEXT(price[[#This Row],[选择产品]])), "自定义")
)</f>
        <v>-</v>
      </c>
      <c r="AB37" s="69" t="str" cm="1">
        <f t="array" ref="AB37" xml:space="preserve"> IF(
    ISBLANK(price[[#This Row],[选择产品]]), "-",
    IFERROR(_xlfn.SINGLE(_xlfn._xlws.FILTER(产品[产品标识],(产品[产品标识]=price[[#This Row],[产品标识]]) * (产品[报价器]="自动") )), "指定价")
)</f>
        <v>-</v>
      </c>
      <c r="AC37" s="69" t="str" cm="1">
        <f t="array" ref="AC37" xml:space="preserve"> IF(
    ISBLANK(price[[#This Row],[选择产品]]), "-",IFERROR(_xlfn._xlws.FILTER(产品[产品标识],产品[产品选项名]=_xlfn.VALUETOTEXT(price[[#This Row],[选择产品]])), price[[#This Row],[产品标识]])
)</f>
        <v>-</v>
      </c>
      <c r="AD37" s="70" t="str" cm="1">
        <f t="array" ref="AD37" xml:space="preserve"> IF(
    ISBLANK(price[[#This Row],[选择产品]]), "-",IFERROR(_xlfn._xlws.FILTER(产品[产品名],产品[产品选项名]=_xlfn.VALUETOTEXT(price[[#This Row],[选择产品]])), price[[#This Row],[选择产品]])
)</f>
        <v>-</v>
      </c>
      <c r="AE37" s="67" t="str" cm="1">
        <f t="array" ref="AE37">IF(price[[#This Row],[产品标识]]="cvm",
      _xlfn._xlws.FILTER(cvmCpu选项表[cpu列表], (cvmCpu选项表[地域]=报价地域)
                                                                        * (cvmCpu选项表[机型]=price[[#This Row],[规格]])
                                                                        * (cvmCpu选项表[内存]=price[[#This Row],[CVM内存]]) ),
       "-"
)</f>
        <v>-</v>
      </c>
      <c r="AF37" s="67" t="str" cm="1">
        <f t="array" ref="AF37">IF(price[[#This Row],[产品标识]]="cvm",
      _xlfn._xlws.FILTER(cvm内存选项表[内存列表], (cvm内存选项表[地域]=报价地域)
                                                                        * (cvm内存选项表[机型]=price[[#This Row],[规格]])
                                                                        * (cvm内存选项表[CPU]=price[[#This Row],[CVMCPU]]) ),
       "-"
)</f>
        <v>-</v>
      </c>
      <c r="AG37" s="67">
        <f>price[[#This Row],[CVMCPU]]*price[[#This Row],[数量]]</f>
        <v>0</v>
      </c>
      <c r="AH37" s="67">
        <f>price[[#This Row],[CVM内存]]*price[[#This Row],[数量]]</f>
        <v>0</v>
      </c>
      <c r="AI37" s="67">
        <f>(price[[#This Row],[CVM系统盘HDD]]+price[[#This Row],[CVM数据盘HDD]])*price[[#This Row],[数量]]</f>
        <v>0</v>
      </c>
      <c r="AJ37" s="67">
        <f>(price[[#This Row],[CVM系统盘SSD]]+price[[#This Row],[CVM系统盘SSD]])*price[[#This Row],[数量]]</f>
        <v>0</v>
      </c>
      <c r="AK37" s="67" t="str" cm="1">
        <f t="array" ref="AK37">IF(price[[#This Row],[产品标识]]="crs",_xlfn._xlws.FILTER(crs架构表[分片数量地址],crs架构表[架构]=price[[#This Row],[规格]]),"-")</f>
        <v>-</v>
      </c>
      <c r="AL37" s="67" t="str" cm="1">
        <f t="array" ref="AL37">IF(price[[#This Row],[产品标识]]="crs",_xlfn._xlws.FILTER(crs架构表[分片容量地址],crs架构表[架构]=price[[#This Row],[规格]]),"-")</f>
        <v>-</v>
      </c>
      <c r="AM37" s="67" t="str" cm="1">
        <f t="array" ref="AM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7" s="67"/>
      <c r="AO37" s="84"/>
      <c r="AP37" s="80" t="str" cm="1">
        <f t="array" ref="AP37">_xlfn.IFS(
    price[[#This Row],[项目]]&lt;&gt;"单元测试用例",       "-",
    price[[#This Row],[期望价格]]=price[[#This Row],[折后价]],         "ok",
    TRUE,                                            "error:" &amp; ADDRESS(ROW(price[[#This Row],[自检]]),COLUMN(price[[#This Row],[自检]]))
)</f>
        <v>-</v>
      </c>
    </row>
    <row r="38" spans="1:42">
      <c r="A38" s="7"/>
      <c r="B38" s="7"/>
      <c r="C38" s="53"/>
      <c r="D38" s="58"/>
      <c r="E38" s="54"/>
      <c r="F38" s="36"/>
      <c r="G38" s="7"/>
      <c r="H38" s="55"/>
      <c r="I38" s="25"/>
      <c r="J38" s="55"/>
      <c r="K38" s="56"/>
      <c r="L38" s="56"/>
      <c r="M38" s="55"/>
      <c r="N38" s="55"/>
      <c r="O38" s="55"/>
      <c r="P38" s="57"/>
      <c r="Q38" s="57"/>
      <c r="R38" s="57"/>
      <c r="S38" s="99"/>
      <c r="T38" s="99"/>
      <c r="U38" s="99"/>
      <c r="V38" s="26" t="str" cm="1">
        <f t="array" ref="V38">IF(price[[#This Row],[选择产品]]="", "-",  HYPERLINK(
        _xlfn.SINGLE(IFERROR(_FV(price[[#This Row],[产品]],"产品URL"),"https://cloud.tencent.com/product")),
        price[[#This Row],[产品]]
    )
)</f>
        <v>-</v>
      </c>
      <c r="W38" s="79" t="str" cm="1">
        <f t="array" ref="W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8" s="75" cm="1">
        <f t="array" ref="X3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8" s="75" cm="1">
        <f t="array" ref="Y38">IF(ISNUMBER(price[[#This Row],[指定一次性费用]]),
    price[[#This Row],[指定一次性费用]],
    _xlfn.SWITCH(price[[#This Row],[产品标识]],
        "自定义", price[[#This Row],[指定一次性费用]],
    0)
)</f>
        <v>0</v>
      </c>
      <c r="Z38" s="75">
        <f>IFERROR(
    (price[[#This Row],[折前月单价]] * price[[#This Row],[采购月数]] + price[[#This Row],[折前一次性费用单价]]) * price[[#This Row],[数量]] * price[[#This Row],[折扣率]],
    0
)</f>
        <v>0</v>
      </c>
      <c r="AA38" s="77" t="str" cm="1">
        <f t="array" ref="AA38" xml:space="preserve"> IF(
    ISBLANK(price[[#This Row],[选择产品]]), "-",IFERROR(_xlfn._xlws.FILTER(产品[产品标识],产品[产品选项名]=_xlfn.VALUETOTEXT(price[[#This Row],[选择产品]])), "自定义")
)</f>
        <v>-</v>
      </c>
      <c r="AB38" s="69" t="str" cm="1">
        <f t="array" ref="AB38" xml:space="preserve"> IF(
    ISBLANK(price[[#This Row],[选择产品]]), "-",
    IFERROR(_xlfn.SINGLE(_xlfn._xlws.FILTER(产品[产品标识],(产品[产品标识]=price[[#This Row],[产品标识]]) * (产品[报价器]="自动") )), "指定价")
)</f>
        <v>-</v>
      </c>
      <c r="AC38" s="69" t="str" cm="1">
        <f t="array" ref="AC38" xml:space="preserve"> IF(
    ISBLANK(price[[#This Row],[选择产品]]), "-",IFERROR(_xlfn._xlws.FILTER(产品[产品标识],产品[产品选项名]=_xlfn.VALUETOTEXT(price[[#This Row],[选择产品]])), price[[#This Row],[产品标识]])
)</f>
        <v>-</v>
      </c>
      <c r="AD38" s="70" t="str" cm="1">
        <f t="array" ref="AD38" xml:space="preserve"> IF(
    ISBLANK(price[[#This Row],[选择产品]]), "-",IFERROR(_xlfn._xlws.FILTER(产品[产品名],产品[产品选项名]=_xlfn.VALUETOTEXT(price[[#This Row],[选择产品]])), price[[#This Row],[选择产品]])
)</f>
        <v>-</v>
      </c>
      <c r="AE38" s="67" t="str" cm="1">
        <f t="array" ref="AE38">IF(price[[#This Row],[产品标识]]="cvm",
      _xlfn._xlws.FILTER(cvmCpu选项表[cpu列表], (cvmCpu选项表[地域]=报价地域)
                                                                        * (cvmCpu选项表[机型]=price[[#This Row],[规格]])
                                                                        * (cvmCpu选项表[内存]=price[[#This Row],[CVM内存]]) ),
       "-"
)</f>
        <v>-</v>
      </c>
      <c r="AF38" s="67" t="str" cm="1">
        <f t="array" ref="AF38">IF(price[[#This Row],[产品标识]]="cvm",
      _xlfn._xlws.FILTER(cvm内存选项表[内存列表], (cvm内存选项表[地域]=报价地域)
                                                                        * (cvm内存选项表[机型]=price[[#This Row],[规格]])
                                                                        * (cvm内存选项表[CPU]=price[[#This Row],[CVMCPU]]) ),
       "-"
)</f>
        <v>-</v>
      </c>
      <c r="AG38" s="67">
        <f>price[[#This Row],[CVMCPU]]*price[[#This Row],[数量]]</f>
        <v>0</v>
      </c>
      <c r="AH38" s="67">
        <f>price[[#This Row],[CVM内存]]*price[[#This Row],[数量]]</f>
        <v>0</v>
      </c>
      <c r="AI38" s="67">
        <f>(price[[#This Row],[CVM系统盘HDD]]+price[[#This Row],[CVM数据盘HDD]])*price[[#This Row],[数量]]</f>
        <v>0</v>
      </c>
      <c r="AJ38" s="67">
        <f>(price[[#This Row],[CVM系统盘SSD]]+price[[#This Row],[CVM系统盘SSD]])*price[[#This Row],[数量]]</f>
        <v>0</v>
      </c>
      <c r="AK38" s="67" t="str" cm="1">
        <f t="array" ref="AK38">IF(price[[#This Row],[产品标识]]="crs",_xlfn._xlws.FILTER(crs架构表[分片数量地址],crs架构表[架构]=price[[#This Row],[规格]]),"-")</f>
        <v>-</v>
      </c>
      <c r="AL38" s="67" t="str" cm="1">
        <f t="array" ref="AL38">IF(price[[#This Row],[产品标识]]="crs",_xlfn._xlws.FILTER(crs架构表[分片容量地址],crs架构表[架构]=price[[#This Row],[规格]]),"-")</f>
        <v>-</v>
      </c>
      <c r="AM38" s="67" t="str" cm="1">
        <f t="array" ref="AM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8" s="67"/>
      <c r="AO38" s="84"/>
      <c r="AP38" s="80" t="str" cm="1">
        <f t="array" ref="AP38">_xlfn.IFS(
    price[[#This Row],[项目]]&lt;&gt;"单元测试用例",       "-",
    price[[#This Row],[期望价格]]=price[[#This Row],[折后价]],         "ok",
    TRUE,                                            "error:" &amp; ADDRESS(ROW(price[[#This Row],[自检]]),COLUMN(price[[#This Row],[自检]]))
)</f>
        <v>-</v>
      </c>
    </row>
    <row r="39" spans="1:42">
      <c r="A39" s="7"/>
      <c r="B39" s="7"/>
      <c r="C39" s="53"/>
      <c r="D39" s="58"/>
      <c r="E39" s="54"/>
      <c r="F39" s="36"/>
      <c r="G39" s="7"/>
      <c r="H39" s="55"/>
      <c r="I39" s="25"/>
      <c r="J39" s="55"/>
      <c r="K39" s="56"/>
      <c r="L39" s="56"/>
      <c r="M39" s="55"/>
      <c r="N39" s="55"/>
      <c r="O39" s="55"/>
      <c r="P39" s="57"/>
      <c r="Q39" s="57"/>
      <c r="R39" s="57"/>
      <c r="S39" s="99"/>
      <c r="T39" s="99"/>
      <c r="U39" s="99"/>
      <c r="V39" s="26" t="str" cm="1">
        <f t="array" ref="V39">IF(price[[#This Row],[选择产品]]="", "-",  HYPERLINK(
        _xlfn.SINGLE(IFERROR(_FV(price[[#This Row],[产品]],"产品URL"),"https://cloud.tencent.com/product")),
        price[[#This Row],[产品]]
    )
)</f>
        <v>-</v>
      </c>
      <c r="W39" s="79" t="str" cm="1">
        <f t="array" ref="W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9" s="75" cm="1">
        <f t="array" ref="X3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9" s="75" cm="1">
        <f t="array" ref="Y39">IF(ISNUMBER(price[[#This Row],[指定一次性费用]]),
    price[[#This Row],[指定一次性费用]],
    _xlfn.SWITCH(price[[#This Row],[产品标识]],
        "自定义", price[[#This Row],[指定一次性费用]],
    0)
)</f>
        <v>0</v>
      </c>
      <c r="Z39" s="75">
        <f>IFERROR(
    (price[[#This Row],[折前月单价]] * price[[#This Row],[采购月数]] + price[[#This Row],[折前一次性费用单价]]) * price[[#This Row],[数量]] * price[[#This Row],[折扣率]],
    0
)</f>
        <v>0</v>
      </c>
      <c r="AA39" s="77" t="str" cm="1">
        <f t="array" ref="AA39" xml:space="preserve"> IF(
    ISBLANK(price[[#This Row],[选择产品]]), "-",IFERROR(_xlfn._xlws.FILTER(产品[产品标识],产品[产品选项名]=_xlfn.VALUETOTEXT(price[[#This Row],[选择产品]])), "自定义")
)</f>
        <v>-</v>
      </c>
      <c r="AB39" s="69" t="str" cm="1">
        <f t="array" ref="AB39" xml:space="preserve"> IF(
    ISBLANK(price[[#This Row],[选择产品]]), "-",
    IFERROR(_xlfn.SINGLE(_xlfn._xlws.FILTER(产品[产品标识],(产品[产品标识]=price[[#This Row],[产品标识]]) * (产品[报价器]="自动") )), "指定价")
)</f>
        <v>-</v>
      </c>
      <c r="AC39" s="69" t="str" cm="1">
        <f t="array" ref="AC39" xml:space="preserve"> IF(
    ISBLANK(price[[#This Row],[选择产品]]), "-",IFERROR(_xlfn._xlws.FILTER(产品[产品标识],产品[产品选项名]=_xlfn.VALUETOTEXT(price[[#This Row],[选择产品]])), price[[#This Row],[产品标识]])
)</f>
        <v>-</v>
      </c>
      <c r="AD39" s="70" t="str" cm="1">
        <f t="array" ref="AD39" xml:space="preserve"> IF(
    ISBLANK(price[[#This Row],[选择产品]]), "-",IFERROR(_xlfn._xlws.FILTER(产品[产品名],产品[产品选项名]=_xlfn.VALUETOTEXT(price[[#This Row],[选择产品]])), price[[#This Row],[选择产品]])
)</f>
        <v>-</v>
      </c>
      <c r="AE39" s="67" t="str" cm="1">
        <f t="array" ref="AE39">IF(price[[#This Row],[产品标识]]="cvm",
      _xlfn._xlws.FILTER(cvmCpu选项表[cpu列表], (cvmCpu选项表[地域]=报价地域)
                                                                        * (cvmCpu选项表[机型]=price[[#This Row],[规格]])
                                                                        * (cvmCpu选项表[内存]=price[[#This Row],[CVM内存]]) ),
       "-"
)</f>
        <v>-</v>
      </c>
      <c r="AF39" s="67" t="str" cm="1">
        <f t="array" ref="AF39">IF(price[[#This Row],[产品标识]]="cvm",
      _xlfn._xlws.FILTER(cvm内存选项表[内存列表], (cvm内存选项表[地域]=报价地域)
                                                                        * (cvm内存选项表[机型]=price[[#This Row],[规格]])
                                                                        * (cvm内存选项表[CPU]=price[[#This Row],[CVMCPU]]) ),
       "-"
)</f>
        <v>-</v>
      </c>
      <c r="AG39" s="67">
        <f>price[[#This Row],[CVMCPU]]*price[[#This Row],[数量]]</f>
        <v>0</v>
      </c>
      <c r="AH39" s="67">
        <f>price[[#This Row],[CVM内存]]*price[[#This Row],[数量]]</f>
        <v>0</v>
      </c>
      <c r="AI39" s="67">
        <f>(price[[#This Row],[CVM系统盘HDD]]+price[[#This Row],[CVM数据盘HDD]])*price[[#This Row],[数量]]</f>
        <v>0</v>
      </c>
      <c r="AJ39" s="67">
        <f>(price[[#This Row],[CVM系统盘SSD]]+price[[#This Row],[CVM系统盘SSD]])*price[[#This Row],[数量]]</f>
        <v>0</v>
      </c>
      <c r="AK39" s="67" t="str" cm="1">
        <f t="array" ref="AK39">IF(price[[#This Row],[产品标识]]="crs",_xlfn._xlws.FILTER(crs架构表[分片数量地址],crs架构表[架构]=price[[#This Row],[规格]]),"-")</f>
        <v>-</v>
      </c>
      <c r="AL39" s="67" t="str" cm="1">
        <f t="array" ref="AL39">IF(price[[#This Row],[产品标识]]="crs",_xlfn._xlws.FILTER(crs架构表[分片容量地址],crs架构表[架构]=price[[#This Row],[规格]]),"-")</f>
        <v>-</v>
      </c>
      <c r="AM39" s="67" t="str" cm="1">
        <f t="array" ref="AM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9" s="67"/>
      <c r="AO39" s="84"/>
      <c r="AP39" s="80" t="str" cm="1">
        <f t="array" ref="AP39">_xlfn.IFS(
    price[[#This Row],[项目]]&lt;&gt;"单元测试用例",       "-",
    price[[#This Row],[期望价格]]=price[[#This Row],[折后价]],         "ok",
    TRUE,                                            "error:" &amp; ADDRESS(ROW(price[[#This Row],[自检]]),COLUMN(price[[#This Row],[自检]]))
)</f>
        <v>-</v>
      </c>
    </row>
    <row r="40" spans="1:42">
      <c r="A40" s="7"/>
      <c r="B40" s="7"/>
      <c r="C40" s="53"/>
      <c r="D40" s="58"/>
      <c r="E40" s="54"/>
      <c r="F40" s="36"/>
      <c r="G40" s="7"/>
      <c r="H40" s="55"/>
      <c r="I40" s="25"/>
      <c r="J40" s="55"/>
      <c r="K40" s="56"/>
      <c r="L40" s="56"/>
      <c r="M40" s="55"/>
      <c r="N40" s="55"/>
      <c r="O40" s="55"/>
      <c r="P40" s="57"/>
      <c r="Q40" s="57"/>
      <c r="R40" s="57"/>
      <c r="S40" s="99"/>
      <c r="T40" s="99"/>
      <c r="U40" s="99"/>
      <c r="V40" s="26" t="str" cm="1">
        <f t="array" ref="V40">IF(price[[#This Row],[选择产品]]="", "-",  HYPERLINK(
        _xlfn.SINGLE(IFERROR(_FV(price[[#This Row],[产品]],"产品URL"),"https://cloud.tencent.com/product")),
        price[[#This Row],[产品]]
    )
)</f>
        <v>-</v>
      </c>
      <c r="W40" s="79" t="str" cm="1">
        <f t="array" ref="W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0" s="75" cm="1">
        <f t="array" ref="X4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0" s="75" cm="1">
        <f t="array" ref="Y40">IF(ISNUMBER(price[[#This Row],[指定一次性费用]]),
    price[[#This Row],[指定一次性费用]],
    _xlfn.SWITCH(price[[#This Row],[产品标识]],
        "自定义", price[[#This Row],[指定一次性费用]],
    0)
)</f>
        <v>0</v>
      </c>
      <c r="Z40" s="75">
        <f>IFERROR(
    (price[[#This Row],[折前月单价]] * price[[#This Row],[采购月数]] + price[[#This Row],[折前一次性费用单价]]) * price[[#This Row],[数量]] * price[[#This Row],[折扣率]],
    0
)</f>
        <v>0</v>
      </c>
      <c r="AA40" s="77" t="str" cm="1">
        <f t="array" ref="AA40" xml:space="preserve"> IF(
    ISBLANK(price[[#This Row],[选择产品]]), "-",IFERROR(_xlfn._xlws.FILTER(产品[产品标识],产品[产品选项名]=_xlfn.VALUETOTEXT(price[[#This Row],[选择产品]])), "自定义")
)</f>
        <v>-</v>
      </c>
      <c r="AB40" s="69" t="str" cm="1">
        <f t="array" ref="AB40" xml:space="preserve"> IF(
    ISBLANK(price[[#This Row],[选择产品]]), "-",
    IFERROR(_xlfn.SINGLE(_xlfn._xlws.FILTER(产品[产品标识],(产品[产品标识]=price[[#This Row],[产品标识]]) * (产品[报价器]="自动") )), "指定价")
)</f>
        <v>-</v>
      </c>
      <c r="AC40" s="69" t="str" cm="1">
        <f t="array" ref="AC40" xml:space="preserve"> IF(
    ISBLANK(price[[#This Row],[选择产品]]), "-",IFERROR(_xlfn._xlws.FILTER(产品[产品标识],产品[产品选项名]=_xlfn.VALUETOTEXT(price[[#This Row],[选择产品]])), price[[#This Row],[产品标识]])
)</f>
        <v>-</v>
      </c>
      <c r="AD40" s="70" t="str" cm="1">
        <f t="array" ref="AD40" xml:space="preserve"> IF(
    ISBLANK(price[[#This Row],[选择产品]]), "-",IFERROR(_xlfn._xlws.FILTER(产品[产品名],产品[产品选项名]=_xlfn.VALUETOTEXT(price[[#This Row],[选择产品]])), price[[#This Row],[选择产品]])
)</f>
        <v>-</v>
      </c>
      <c r="AE40" s="67" t="str" cm="1">
        <f t="array" ref="AE40">IF(price[[#This Row],[产品标识]]="cvm",
      _xlfn._xlws.FILTER(cvmCpu选项表[cpu列表], (cvmCpu选项表[地域]=报价地域)
                                                                        * (cvmCpu选项表[机型]=price[[#This Row],[规格]])
                                                                        * (cvmCpu选项表[内存]=price[[#This Row],[CVM内存]]) ),
       "-"
)</f>
        <v>-</v>
      </c>
      <c r="AF40" s="67" t="str" cm="1">
        <f t="array" ref="AF40">IF(price[[#This Row],[产品标识]]="cvm",
      _xlfn._xlws.FILTER(cvm内存选项表[内存列表], (cvm内存选项表[地域]=报价地域)
                                                                        * (cvm内存选项表[机型]=price[[#This Row],[规格]])
                                                                        * (cvm内存选项表[CPU]=price[[#This Row],[CVMCPU]]) ),
       "-"
)</f>
        <v>-</v>
      </c>
      <c r="AG40" s="67">
        <f>price[[#This Row],[CVMCPU]]*price[[#This Row],[数量]]</f>
        <v>0</v>
      </c>
      <c r="AH40" s="67">
        <f>price[[#This Row],[CVM内存]]*price[[#This Row],[数量]]</f>
        <v>0</v>
      </c>
      <c r="AI40" s="67">
        <f>(price[[#This Row],[CVM系统盘HDD]]+price[[#This Row],[CVM数据盘HDD]])*price[[#This Row],[数量]]</f>
        <v>0</v>
      </c>
      <c r="AJ40" s="67">
        <f>(price[[#This Row],[CVM系统盘SSD]]+price[[#This Row],[CVM系统盘SSD]])*price[[#This Row],[数量]]</f>
        <v>0</v>
      </c>
      <c r="AK40" s="67" t="str" cm="1">
        <f t="array" ref="AK40">IF(price[[#This Row],[产品标识]]="crs",_xlfn._xlws.FILTER(crs架构表[分片数量地址],crs架构表[架构]=price[[#This Row],[规格]]),"-")</f>
        <v>-</v>
      </c>
      <c r="AL40" s="67" t="str" cm="1">
        <f t="array" ref="AL40">IF(price[[#This Row],[产品标识]]="crs",_xlfn._xlws.FILTER(crs架构表[分片容量地址],crs架构表[架构]=price[[#This Row],[规格]]),"-")</f>
        <v>-</v>
      </c>
      <c r="AM40" s="67" t="str" cm="1">
        <f t="array" ref="AM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0" s="67"/>
      <c r="AO40" s="84"/>
      <c r="AP40" s="80" t="str" cm="1">
        <f t="array" ref="AP40">_xlfn.IFS(
    price[[#This Row],[项目]]&lt;&gt;"单元测试用例",       "-",
    price[[#This Row],[期望价格]]=price[[#This Row],[折后价]],         "ok",
    TRUE,                                            "error:" &amp; ADDRESS(ROW(price[[#This Row],[自检]]),COLUMN(price[[#This Row],[自检]]))
)</f>
        <v>-</v>
      </c>
    </row>
    <row r="41" spans="1:42">
      <c r="A41" s="7"/>
      <c r="B41" s="7"/>
      <c r="C41" s="53"/>
      <c r="D41" s="58"/>
      <c r="E41" s="54"/>
      <c r="F41" s="36"/>
      <c r="G41" s="7"/>
      <c r="H41" s="55"/>
      <c r="I41" s="25"/>
      <c r="J41" s="55"/>
      <c r="K41" s="56"/>
      <c r="L41" s="56"/>
      <c r="M41" s="55"/>
      <c r="N41" s="55"/>
      <c r="O41" s="55"/>
      <c r="P41" s="57"/>
      <c r="Q41" s="57"/>
      <c r="R41" s="57"/>
      <c r="S41" s="99"/>
      <c r="T41" s="99"/>
      <c r="U41" s="99"/>
      <c r="V41" s="26" t="str" cm="1">
        <f t="array" ref="V41">IF(price[[#This Row],[选择产品]]="", "-",  HYPERLINK(
        _xlfn.SINGLE(IFERROR(_FV(price[[#This Row],[产品]],"产品URL"),"https://cloud.tencent.com/product")),
        price[[#This Row],[产品]]
    )
)</f>
        <v>-</v>
      </c>
      <c r="W41" s="79" t="str" cm="1">
        <f t="array" ref="W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1" s="75" cm="1">
        <f t="array" ref="X4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1" s="75" cm="1">
        <f t="array" ref="Y41">IF(ISNUMBER(price[[#This Row],[指定一次性费用]]),
    price[[#This Row],[指定一次性费用]],
    _xlfn.SWITCH(price[[#This Row],[产品标识]],
        "自定义", price[[#This Row],[指定一次性费用]],
    0)
)</f>
        <v>0</v>
      </c>
      <c r="Z41" s="75">
        <f>IFERROR(
    (price[[#This Row],[折前月单价]] * price[[#This Row],[采购月数]] + price[[#This Row],[折前一次性费用单价]]) * price[[#This Row],[数量]] * price[[#This Row],[折扣率]],
    0
)</f>
        <v>0</v>
      </c>
      <c r="AA41" s="77" t="str" cm="1">
        <f t="array" ref="AA41" xml:space="preserve"> IF(
    ISBLANK(price[[#This Row],[选择产品]]), "-",IFERROR(_xlfn._xlws.FILTER(产品[产品标识],产品[产品选项名]=_xlfn.VALUETOTEXT(price[[#This Row],[选择产品]])), "自定义")
)</f>
        <v>-</v>
      </c>
      <c r="AB41" s="69" t="str" cm="1">
        <f t="array" ref="AB41" xml:space="preserve"> IF(
    ISBLANK(price[[#This Row],[选择产品]]), "-",
    IFERROR(_xlfn.SINGLE(_xlfn._xlws.FILTER(产品[产品标识],(产品[产品标识]=price[[#This Row],[产品标识]]) * (产品[报价器]="自动") )), "指定价")
)</f>
        <v>-</v>
      </c>
      <c r="AC41" s="69" t="str" cm="1">
        <f t="array" ref="AC41" xml:space="preserve"> IF(
    ISBLANK(price[[#This Row],[选择产品]]), "-",IFERROR(_xlfn._xlws.FILTER(产品[产品标识],产品[产品选项名]=_xlfn.VALUETOTEXT(price[[#This Row],[选择产品]])), price[[#This Row],[产品标识]])
)</f>
        <v>-</v>
      </c>
      <c r="AD41" s="70" t="str" cm="1">
        <f t="array" ref="AD41" xml:space="preserve"> IF(
    ISBLANK(price[[#This Row],[选择产品]]), "-",IFERROR(_xlfn._xlws.FILTER(产品[产品名],产品[产品选项名]=_xlfn.VALUETOTEXT(price[[#This Row],[选择产品]])), price[[#This Row],[选择产品]])
)</f>
        <v>-</v>
      </c>
      <c r="AE41" s="67" t="str" cm="1">
        <f t="array" ref="AE41">IF(price[[#This Row],[产品标识]]="cvm",
      _xlfn._xlws.FILTER(cvmCpu选项表[cpu列表], (cvmCpu选项表[地域]=报价地域)
                                                                        * (cvmCpu选项表[机型]=price[[#This Row],[规格]])
                                                                        * (cvmCpu选项表[内存]=price[[#This Row],[CVM内存]]) ),
       "-"
)</f>
        <v>-</v>
      </c>
      <c r="AF41" s="67" t="str" cm="1">
        <f t="array" ref="AF41">IF(price[[#This Row],[产品标识]]="cvm",
      _xlfn._xlws.FILTER(cvm内存选项表[内存列表], (cvm内存选项表[地域]=报价地域)
                                                                        * (cvm内存选项表[机型]=price[[#This Row],[规格]])
                                                                        * (cvm内存选项表[CPU]=price[[#This Row],[CVMCPU]]) ),
       "-"
)</f>
        <v>-</v>
      </c>
      <c r="AG41" s="67">
        <f>price[[#This Row],[CVMCPU]]*price[[#This Row],[数量]]</f>
        <v>0</v>
      </c>
      <c r="AH41" s="67">
        <f>price[[#This Row],[CVM内存]]*price[[#This Row],[数量]]</f>
        <v>0</v>
      </c>
      <c r="AI41" s="67">
        <f>(price[[#This Row],[CVM系统盘HDD]]+price[[#This Row],[CVM数据盘HDD]])*price[[#This Row],[数量]]</f>
        <v>0</v>
      </c>
      <c r="AJ41" s="67">
        <f>(price[[#This Row],[CVM系统盘SSD]]+price[[#This Row],[CVM系统盘SSD]])*price[[#This Row],[数量]]</f>
        <v>0</v>
      </c>
      <c r="AK41" s="67" t="str" cm="1">
        <f t="array" ref="AK41">IF(price[[#This Row],[产品标识]]="crs",_xlfn._xlws.FILTER(crs架构表[分片数量地址],crs架构表[架构]=price[[#This Row],[规格]]),"-")</f>
        <v>-</v>
      </c>
      <c r="AL41" s="67" t="str" cm="1">
        <f t="array" ref="AL41">IF(price[[#This Row],[产品标识]]="crs",_xlfn._xlws.FILTER(crs架构表[分片容量地址],crs架构表[架构]=price[[#This Row],[规格]]),"-")</f>
        <v>-</v>
      </c>
      <c r="AM41" s="67" t="str" cm="1">
        <f t="array" ref="AM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1" s="67"/>
      <c r="AO41" s="84"/>
      <c r="AP41" s="80" t="str" cm="1">
        <f t="array" ref="AP41">_xlfn.IFS(
    price[[#This Row],[项目]]&lt;&gt;"单元测试用例",       "-",
    price[[#This Row],[期望价格]]=price[[#This Row],[折后价]],         "ok",
    TRUE,                                            "error:" &amp; ADDRESS(ROW(price[[#This Row],[自检]]),COLUMN(price[[#This Row],[自检]]))
)</f>
        <v>-</v>
      </c>
    </row>
    <row r="42" spans="1:42">
      <c r="A42" s="7"/>
      <c r="B42" s="7"/>
      <c r="C42" s="53"/>
      <c r="D42" s="58"/>
      <c r="E42" s="54"/>
      <c r="F42" s="36"/>
      <c r="G42" s="7"/>
      <c r="H42" s="55"/>
      <c r="I42" s="25"/>
      <c r="J42" s="55"/>
      <c r="K42" s="56"/>
      <c r="L42" s="56"/>
      <c r="M42" s="55"/>
      <c r="N42" s="55"/>
      <c r="O42" s="55"/>
      <c r="P42" s="57"/>
      <c r="Q42" s="57"/>
      <c r="R42" s="57"/>
      <c r="S42" s="99"/>
      <c r="T42" s="99"/>
      <c r="U42" s="99"/>
      <c r="V42" s="26" t="str" cm="1">
        <f t="array" ref="V42">IF(price[[#This Row],[选择产品]]="", "-",  HYPERLINK(
        _xlfn.SINGLE(IFERROR(_FV(price[[#This Row],[产品]],"产品URL"),"https://cloud.tencent.com/product")),
        price[[#This Row],[产品]]
    )
)</f>
        <v>-</v>
      </c>
      <c r="W42" s="79" t="str" cm="1">
        <f t="array" ref="W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2" s="75" cm="1">
        <f t="array" ref="X4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2" s="75" cm="1">
        <f t="array" ref="Y42">IF(ISNUMBER(price[[#This Row],[指定一次性费用]]),
    price[[#This Row],[指定一次性费用]],
    _xlfn.SWITCH(price[[#This Row],[产品标识]],
        "自定义", price[[#This Row],[指定一次性费用]],
    0)
)</f>
        <v>0</v>
      </c>
      <c r="Z42" s="75">
        <f>IFERROR(
    (price[[#This Row],[折前月单价]] * price[[#This Row],[采购月数]] + price[[#This Row],[折前一次性费用单价]]) * price[[#This Row],[数量]] * price[[#This Row],[折扣率]],
    0
)</f>
        <v>0</v>
      </c>
      <c r="AA42" s="77" t="str" cm="1">
        <f t="array" ref="AA42" xml:space="preserve"> IF(
    ISBLANK(price[[#This Row],[选择产品]]), "-",IFERROR(_xlfn._xlws.FILTER(产品[产品标识],产品[产品选项名]=_xlfn.VALUETOTEXT(price[[#This Row],[选择产品]])), "自定义")
)</f>
        <v>-</v>
      </c>
      <c r="AB42" s="69" t="str" cm="1">
        <f t="array" ref="AB42" xml:space="preserve"> IF(
    ISBLANK(price[[#This Row],[选择产品]]), "-",
    IFERROR(_xlfn.SINGLE(_xlfn._xlws.FILTER(产品[产品标识],(产品[产品标识]=price[[#This Row],[产品标识]]) * (产品[报价器]="自动") )), "指定价")
)</f>
        <v>-</v>
      </c>
      <c r="AC42" s="69" t="str" cm="1">
        <f t="array" ref="AC42" xml:space="preserve"> IF(
    ISBLANK(price[[#This Row],[选择产品]]), "-",IFERROR(_xlfn._xlws.FILTER(产品[产品标识],产品[产品选项名]=_xlfn.VALUETOTEXT(price[[#This Row],[选择产品]])), price[[#This Row],[产品标识]])
)</f>
        <v>-</v>
      </c>
      <c r="AD42" s="70" t="str" cm="1">
        <f t="array" ref="AD42" xml:space="preserve"> IF(
    ISBLANK(price[[#This Row],[选择产品]]), "-",IFERROR(_xlfn._xlws.FILTER(产品[产品名],产品[产品选项名]=_xlfn.VALUETOTEXT(price[[#This Row],[选择产品]])), price[[#This Row],[选择产品]])
)</f>
        <v>-</v>
      </c>
      <c r="AE42" s="67" t="str" cm="1">
        <f t="array" ref="AE42">IF(price[[#This Row],[产品标识]]="cvm",
      _xlfn._xlws.FILTER(cvmCpu选项表[cpu列表], (cvmCpu选项表[地域]=报价地域)
                                                                        * (cvmCpu选项表[机型]=price[[#This Row],[规格]])
                                                                        * (cvmCpu选项表[内存]=price[[#This Row],[CVM内存]]) ),
       "-"
)</f>
        <v>-</v>
      </c>
      <c r="AF42" s="67" t="str" cm="1">
        <f t="array" ref="AF42">IF(price[[#This Row],[产品标识]]="cvm",
      _xlfn._xlws.FILTER(cvm内存选项表[内存列表], (cvm内存选项表[地域]=报价地域)
                                                                        * (cvm内存选项表[机型]=price[[#This Row],[规格]])
                                                                        * (cvm内存选项表[CPU]=price[[#This Row],[CVMCPU]]) ),
       "-"
)</f>
        <v>-</v>
      </c>
      <c r="AG42" s="67">
        <f>price[[#This Row],[CVMCPU]]*price[[#This Row],[数量]]</f>
        <v>0</v>
      </c>
      <c r="AH42" s="67">
        <f>price[[#This Row],[CVM内存]]*price[[#This Row],[数量]]</f>
        <v>0</v>
      </c>
      <c r="AI42" s="67">
        <f>(price[[#This Row],[CVM系统盘HDD]]+price[[#This Row],[CVM数据盘HDD]])*price[[#This Row],[数量]]</f>
        <v>0</v>
      </c>
      <c r="AJ42" s="67">
        <f>(price[[#This Row],[CVM系统盘SSD]]+price[[#This Row],[CVM系统盘SSD]])*price[[#This Row],[数量]]</f>
        <v>0</v>
      </c>
      <c r="AK42" s="67" t="str" cm="1">
        <f t="array" ref="AK42">IF(price[[#This Row],[产品标识]]="crs",_xlfn._xlws.FILTER(crs架构表[分片数量地址],crs架构表[架构]=price[[#This Row],[规格]]),"-")</f>
        <v>-</v>
      </c>
      <c r="AL42" s="67" t="str" cm="1">
        <f t="array" ref="AL42">IF(price[[#This Row],[产品标识]]="crs",_xlfn._xlws.FILTER(crs架构表[分片容量地址],crs架构表[架构]=price[[#This Row],[规格]]),"-")</f>
        <v>-</v>
      </c>
      <c r="AM42" s="67" t="str" cm="1">
        <f t="array" ref="AM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2" s="67"/>
      <c r="AO42" s="84"/>
      <c r="AP42" s="80" t="str" cm="1">
        <f t="array" ref="AP42">_xlfn.IFS(
    price[[#This Row],[项目]]&lt;&gt;"单元测试用例",       "-",
    price[[#This Row],[期望价格]]=price[[#This Row],[折后价]],         "ok",
    TRUE,                                            "error:" &amp; ADDRESS(ROW(price[[#This Row],[自检]]),COLUMN(price[[#This Row],[自检]]))
)</f>
        <v>-</v>
      </c>
    </row>
    <row r="43" spans="1:42">
      <c r="A43" s="7"/>
      <c r="B43" s="7"/>
      <c r="C43" s="53"/>
      <c r="D43" s="58"/>
      <c r="E43" s="54"/>
      <c r="F43" s="36"/>
      <c r="G43" s="7"/>
      <c r="H43" s="55"/>
      <c r="I43" s="25"/>
      <c r="J43" s="55"/>
      <c r="K43" s="56"/>
      <c r="L43" s="56"/>
      <c r="M43" s="55"/>
      <c r="N43" s="55"/>
      <c r="O43" s="55"/>
      <c r="P43" s="57"/>
      <c r="Q43" s="57"/>
      <c r="R43" s="57"/>
      <c r="S43" s="99"/>
      <c r="T43" s="99"/>
      <c r="U43" s="99"/>
      <c r="V43" s="26" t="str" cm="1">
        <f t="array" ref="V43">IF(price[[#This Row],[选择产品]]="", "-",  HYPERLINK(
        _xlfn.SINGLE(IFERROR(_FV(price[[#This Row],[产品]],"产品URL"),"https://cloud.tencent.com/product")),
        price[[#This Row],[产品]]
    )
)</f>
        <v>-</v>
      </c>
      <c r="W43" s="79" t="str" cm="1">
        <f t="array" ref="W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3" s="75" cm="1">
        <f t="array" ref="X4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3" s="75" cm="1">
        <f t="array" ref="Y43">IF(ISNUMBER(price[[#This Row],[指定一次性费用]]),
    price[[#This Row],[指定一次性费用]],
    _xlfn.SWITCH(price[[#This Row],[产品标识]],
        "自定义", price[[#This Row],[指定一次性费用]],
    0)
)</f>
        <v>0</v>
      </c>
      <c r="Z43" s="75">
        <f>IFERROR(
    (price[[#This Row],[折前月单价]] * price[[#This Row],[采购月数]] + price[[#This Row],[折前一次性费用单价]]) * price[[#This Row],[数量]] * price[[#This Row],[折扣率]],
    0
)</f>
        <v>0</v>
      </c>
      <c r="AA43" s="77" t="str" cm="1">
        <f t="array" ref="AA43" xml:space="preserve"> IF(
    ISBLANK(price[[#This Row],[选择产品]]), "-",IFERROR(_xlfn._xlws.FILTER(产品[产品标识],产品[产品选项名]=_xlfn.VALUETOTEXT(price[[#This Row],[选择产品]])), "自定义")
)</f>
        <v>-</v>
      </c>
      <c r="AB43" s="69" t="str" cm="1">
        <f t="array" ref="AB43" xml:space="preserve"> IF(
    ISBLANK(price[[#This Row],[选择产品]]), "-",
    IFERROR(_xlfn.SINGLE(_xlfn._xlws.FILTER(产品[产品标识],(产品[产品标识]=price[[#This Row],[产品标识]]) * (产品[报价器]="自动") )), "指定价")
)</f>
        <v>-</v>
      </c>
      <c r="AC43" s="69" t="str" cm="1">
        <f t="array" ref="AC43" xml:space="preserve"> IF(
    ISBLANK(price[[#This Row],[选择产品]]), "-",IFERROR(_xlfn._xlws.FILTER(产品[产品标识],产品[产品选项名]=_xlfn.VALUETOTEXT(price[[#This Row],[选择产品]])), price[[#This Row],[产品标识]])
)</f>
        <v>-</v>
      </c>
      <c r="AD43" s="70" t="str" cm="1">
        <f t="array" ref="AD43" xml:space="preserve"> IF(
    ISBLANK(price[[#This Row],[选择产品]]), "-",IFERROR(_xlfn._xlws.FILTER(产品[产品名],产品[产品选项名]=_xlfn.VALUETOTEXT(price[[#This Row],[选择产品]])), price[[#This Row],[选择产品]])
)</f>
        <v>-</v>
      </c>
      <c r="AE43" s="67" t="str" cm="1">
        <f t="array" ref="AE43">IF(price[[#This Row],[产品标识]]="cvm",
      _xlfn._xlws.FILTER(cvmCpu选项表[cpu列表], (cvmCpu选项表[地域]=报价地域)
                                                                        * (cvmCpu选项表[机型]=price[[#This Row],[规格]])
                                                                        * (cvmCpu选项表[内存]=price[[#This Row],[CVM内存]]) ),
       "-"
)</f>
        <v>-</v>
      </c>
      <c r="AF43" s="67" t="str" cm="1">
        <f t="array" ref="AF43">IF(price[[#This Row],[产品标识]]="cvm",
      _xlfn._xlws.FILTER(cvm内存选项表[内存列表], (cvm内存选项表[地域]=报价地域)
                                                                        * (cvm内存选项表[机型]=price[[#This Row],[规格]])
                                                                        * (cvm内存选项表[CPU]=price[[#This Row],[CVMCPU]]) ),
       "-"
)</f>
        <v>-</v>
      </c>
      <c r="AG43" s="67">
        <f>price[[#This Row],[CVMCPU]]*price[[#This Row],[数量]]</f>
        <v>0</v>
      </c>
      <c r="AH43" s="67">
        <f>price[[#This Row],[CVM内存]]*price[[#This Row],[数量]]</f>
        <v>0</v>
      </c>
      <c r="AI43" s="67">
        <f>(price[[#This Row],[CVM系统盘HDD]]+price[[#This Row],[CVM数据盘HDD]])*price[[#This Row],[数量]]</f>
        <v>0</v>
      </c>
      <c r="AJ43" s="67">
        <f>(price[[#This Row],[CVM系统盘SSD]]+price[[#This Row],[CVM系统盘SSD]])*price[[#This Row],[数量]]</f>
        <v>0</v>
      </c>
      <c r="AK43" s="67" t="str" cm="1">
        <f t="array" ref="AK43">IF(price[[#This Row],[产品标识]]="crs",_xlfn._xlws.FILTER(crs架构表[分片数量地址],crs架构表[架构]=price[[#This Row],[规格]]),"-")</f>
        <v>-</v>
      </c>
      <c r="AL43" s="67" t="str" cm="1">
        <f t="array" ref="AL43">IF(price[[#This Row],[产品标识]]="crs",_xlfn._xlws.FILTER(crs架构表[分片容量地址],crs架构表[架构]=price[[#This Row],[规格]]),"-")</f>
        <v>-</v>
      </c>
      <c r="AM43" s="67" t="str" cm="1">
        <f t="array" ref="AM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3" s="67"/>
      <c r="AO43" s="84"/>
      <c r="AP43" s="80" t="str" cm="1">
        <f t="array" ref="AP43">_xlfn.IFS(
    price[[#This Row],[项目]]&lt;&gt;"单元测试用例",       "-",
    price[[#This Row],[期望价格]]=price[[#This Row],[折后价]],         "ok",
    TRUE,                                            "error:" &amp; ADDRESS(ROW(price[[#This Row],[自检]]),COLUMN(price[[#This Row],[自检]]))
)</f>
        <v>-</v>
      </c>
    </row>
    <row r="44" spans="1:42">
      <c r="A44" s="7"/>
      <c r="B44" s="7"/>
      <c r="C44" s="53"/>
      <c r="D44" s="58"/>
      <c r="E44" s="54"/>
      <c r="F44" s="36"/>
      <c r="G44" s="7"/>
      <c r="H44" s="55"/>
      <c r="I44" s="25"/>
      <c r="J44" s="55"/>
      <c r="K44" s="56"/>
      <c r="L44" s="56"/>
      <c r="M44" s="55"/>
      <c r="N44" s="55"/>
      <c r="O44" s="55"/>
      <c r="P44" s="57"/>
      <c r="Q44" s="57"/>
      <c r="R44" s="57"/>
      <c r="S44" s="99"/>
      <c r="T44" s="99"/>
      <c r="U44" s="99"/>
      <c r="V44" s="26" t="str" cm="1">
        <f t="array" ref="V44">IF(price[[#This Row],[选择产品]]="", "-",  HYPERLINK(
        _xlfn.SINGLE(IFERROR(_FV(price[[#This Row],[产品]],"产品URL"),"https://cloud.tencent.com/product")),
        price[[#This Row],[产品]]
    )
)</f>
        <v>-</v>
      </c>
      <c r="W44" s="79" t="str" cm="1">
        <f t="array" ref="W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4" s="75" cm="1">
        <f t="array" ref="X4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4" s="75" cm="1">
        <f t="array" ref="Y44">IF(ISNUMBER(price[[#This Row],[指定一次性费用]]),
    price[[#This Row],[指定一次性费用]],
    _xlfn.SWITCH(price[[#This Row],[产品标识]],
        "自定义", price[[#This Row],[指定一次性费用]],
    0)
)</f>
        <v>0</v>
      </c>
      <c r="Z44" s="75">
        <f>IFERROR(
    (price[[#This Row],[折前月单价]] * price[[#This Row],[采购月数]] + price[[#This Row],[折前一次性费用单价]]) * price[[#This Row],[数量]] * price[[#This Row],[折扣率]],
    0
)</f>
        <v>0</v>
      </c>
      <c r="AA44" s="77" t="str" cm="1">
        <f t="array" ref="AA44" xml:space="preserve"> IF(
    ISBLANK(price[[#This Row],[选择产品]]), "-",IFERROR(_xlfn._xlws.FILTER(产品[产品标识],产品[产品选项名]=_xlfn.VALUETOTEXT(price[[#This Row],[选择产品]])), "自定义")
)</f>
        <v>-</v>
      </c>
      <c r="AB44" s="69" t="str" cm="1">
        <f t="array" ref="AB44" xml:space="preserve"> IF(
    ISBLANK(price[[#This Row],[选择产品]]), "-",
    IFERROR(_xlfn.SINGLE(_xlfn._xlws.FILTER(产品[产品标识],(产品[产品标识]=price[[#This Row],[产品标识]]) * (产品[报价器]="自动") )), "指定价")
)</f>
        <v>-</v>
      </c>
      <c r="AC44" s="69" t="str" cm="1">
        <f t="array" ref="AC44" xml:space="preserve"> IF(
    ISBLANK(price[[#This Row],[选择产品]]), "-",IFERROR(_xlfn._xlws.FILTER(产品[产品标识],产品[产品选项名]=_xlfn.VALUETOTEXT(price[[#This Row],[选择产品]])), price[[#This Row],[产品标识]])
)</f>
        <v>-</v>
      </c>
      <c r="AD44" s="70" t="str" cm="1">
        <f t="array" ref="AD44" xml:space="preserve"> IF(
    ISBLANK(price[[#This Row],[选择产品]]), "-",IFERROR(_xlfn._xlws.FILTER(产品[产品名],产品[产品选项名]=_xlfn.VALUETOTEXT(price[[#This Row],[选择产品]])), price[[#This Row],[选择产品]])
)</f>
        <v>-</v>
      </c>
      <c r="AE44" s="67" t="str" cm="1">
        <f t="array" ref="AE44">IF(price[[#This Row],[产品标识]]="cvm",
      _xlfn._xlws.FILTER(cvmCpu选项表[cpu列表], (cvmCpu选项表[地域]=报价地域)
                                                                        * (cvmCpu选项表[机型]=price[[#This Row],[规格]])
                                                                        * (cvmCpu选项表[内存]=price[[#This Row],[CVM内存]]) ),
       "-"
)</f>
        <v>-</v>
      </c>
      <c r="AF44" s="67" t="str" cm="1">
        <f t="array" ref="AF44">IF(price[[#This Row],[产品标识]]="cvm",
      _xlfn._xlws.FILTER(cvm内存选项表[内存列表], (cvm内存选项表[地域]=报价地域)
                                                                        * (cvm内存选项表[机型]=price[[#This Row],[规格]])
                                                                        * (cvm内存选项表[CPU]=price[[#This Row],[CVMCPU]]) ),
       "-"
)</f>
        <v>-</v>
      </c>
      <c r="AG44" s="67">
        <f>price[[#This Row],[CVMCPU]]*price[[#This Row],[数量]]</f>
        <v>0</v>
      </c>
      <c r="AH44" s="67">
        <f>price[[#This Row],[CVM内存]]*price[[#This Row],[数量]]</f>
        <v>0</v>
      </c>
      <c r="AI44" s="67">
        <f>(price[[#This Row],[CVM系统盘HDD]]+price[[#This Row],[CVM数据盘HDD]])*price[[#This Row],[数量]]</f>
        <v>0</v>
      </c>
      <c r="AJ44" s="67">
        <f>(price[[#This Row],[CVM系统盘SSD]]+price[[#This Row],[CVM系统盘SSD]])*price[[#This Row],[数量]]</f>
        <v>0</v>
      </c>
      <c r="AK44" s="67" t="str" cm="1">
        <f t="array" ref="AK44">IF(price[[#This Row],[产品标识]]="crs",_xlfn._xlws.FILTER(crs架构表[分片数量地址],crs架构表[架构]=price[[#This Row],[规格]]),"-")</f>
        <v>-</v>
      </c>
      <c r="AL44" s="67" t="str" cm="1">
        <f t="array" ref="AL44">IF(price[[#This Row],[产品标识]]="crs",_xlfn._xlws.FILTER(crs架构表[分片容量地址],crs架构表[架构]=price[[#This Row],[规格]]),"-")</f>
        <v>-</v>
      </c>
      <c r="AM44" s="67" t="str" cm="1">
        <f t="array" ref="AM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4" s="67"/>
      <c r="AO44" s="84"/>
      <c r="AP44" s="80" t="str" cm="1">
        <f t="array" ref="AP44">_xlfn.IFS(
    price[[#This Row],[项目]]&lt;&gt;"单元测试用例",       "-",
    price[[#This Row],[期望价格]]=price[[#This Row],[折后价]],         "ok",
    TRUE,                                            "error:" &amp; ADDRESS(ROW(price[[#This Row],[自检]]),COLUMN(price[[#This Row],[自检]]))
)</f>
        <v>-</v>
      </c>
    </row>
    <row r="45" spans="1:42">
      <c r="A45" s="7"/>
      <c r="B45" s="7"/>
      <c r="C45" s="53"/>
      <c r="D45" s="58"/>
      <c r="E45" s="54"/>
      <c r="F45" s="36"/>
      <c r="G45" s="7"/>
      <c r="H45" s="55"/>
      <c r="I45" s="25"/>
      <c r="J45" s="55"/>
      <c r="K45" s="56"/>
      <c r="L45" s="56"/>
      <c r="M45" s="55"/>
      <c r="N45" s="55"/>
      <c r="O45" s="55"/>
      <c r="P45" s="57"/>
      <c r="Q45" s="57"/>
      <c r="R45" s="57"/>
      <c r="S45" s="99"/>
      <c r="T45" s="99"/>
      <c r="U45" s="99"/>
      <c r="V45" s="26" t="str" cm="1">
        <f t="array" ref="V45">IF(price[[#This Row],[选择产品]]="", "-",  HYPERLINK(
        _xlfn.SINGLE(IFERROR(_FV(price[[#This Row],[产品]],"产品URL"),"https://cloud.tencent.com/product")),
        price[[#This Row],[产品]]
    )
)</f>
        <v>-</v>
      </c>
      <c r="W45" s="79" t="str" cm="1">
        <f t="array" ref="W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5" s="75" cm="1">
        <f t="array" ref="X4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5" s="75" cm="1">
        <f t="array" ref="Y45">IF(ISNUMBER(price[[#This Row],[指定一次性费用]]),
    price[[#This Row],[指定一次性费用]],
    _xlfn.SWITCH(price[[#This Row],[产品标识]],
        "自定义", price[[#This Row],[指定一次性费用]],
    0)
)</f>
        <v>0</v>
      </c>
      <c r="Z45" s="75">
        <f>IFERROR(
    (price[[#This Row],[折前月单价]] * price[[#This Row],[采购月数]] + price[[#This Row],[折前一次性费用单价]]) * price[[#This Row],[数量]] * price[[#This Row],[折扣率]],
    0
)</f>
        <v>0</v>
      </c>
      <c r="AA45" s="77" t="str" cm="1">
        <f t="array" ref="AA45" xml:space="preserve"> IF(
    ISBLANK(price[[#This Row],[选择产品]]), "-",IFERROR(_xlfn._xlws.FILTER(产品[产品标识],产品[产品选项名]=_xlfn.VALUETOTEXT(price[[#This Row],[选择产品]])), "自定义")
)</f>
        <v>-</v>
      </c>
      <c r="AB45" s="69" t="str" cm="1">
        <f t="array" ref="AB45" xml:space="preserve"> IF(
    ISBLANK(price[[#This Row],[选择产品]]), "-",
    IFERROR(_xlfn.SINGLE(_xlfn._xlws.FILTER(产品[产品标识],(产品[产品标识]=price[[#This Row],[产品标识]]) * (产品[报价器]="自动") )), "指定价")
)</f>
        <v>-</v>
      </c>
      <c r="AC45" s="69" t="str" cm="1">
        <f t="array" ref="AC45" xml:space="preserve"> IF(
    ISBLANK(price[[#This Row],[选择产品]]), "-",IFERROR(_xlfn._xlws.FILTER(产品[产品标识],产品[产品选项名]=_xlfn.VALUETOTEXT(price[[#This Row],[选择产品]])), price[[#This Row],[产品标识]])
)</f>
        <v>-</v>
      </c>
      <c r="AD45" s="70" t="str" cm="1">
        <f t="array" ref="AD45" xml:space="preserve"> IF(
    ISBLANK(price[[#This Row],[选择产品]]), "-",IFERROR(_xlfn._xlws.FILTER(产品[产品名],产品[产品选项名]=_xlfn.VALUETOTEXT(price[[#This Row],[选择产品]])), price[[#This Row],[选择产品]])
)</f>
        <v>-</v>
      </c>
      <c r="AE45" s="67" t="str" cm="1">
        <f t="array" ref="AE45">IF(price[[#This Row],[产品标识]]="cvm",
      _xlfn._xlws.FILTER(cvmCpu选项表[cpu列表], (cvmCpu选项表[地域]=报价地域)
                                                                        * (cvmCpu选项表[机型]=price[[#This Row],[规格]])
                                                                        * (cvmCpu选项表[内存]=price[[#This Row],[CVM内存]]) ),
       "-"
)</f>
        <v>-</v>
      </c>
      <c r="AF45" s="67" t="str" cm="1">
        <f t="array" ref="AF45">IF(price[[#This Row],[产品标识]]="cvm",
      _xlfn._xlws.FILTER(cvm内存选项表[内存列表], (cvm内存选项表[地域]=报价地域)
                                                                        * (cvm内存选项表[机型]=price[[#This Row],[规格]])
                                                                        * (cvm内存选项表[CPU]=price[[#This Row],[CVMCPU]]) ),
       "-"
)</f>
        <v>-</v>
      </c>
      <c r="AG45" s="67">
        <f>price[[#This Row],[CVMCPU]]*price[[#This Row],[数量]]</f>
        <v>0</v>
      </c>
      <c r="AH45" s="67">
        <f>price[[#This Row],[CVM内存]]*price[[#This Row],[数量]]</f>
        <v>0</v>
      </c>
      <c r="AI45" s="67">
        <f>(price[[#This Row],[CVM系统盘HDD]]+price[[#This Row],[CVM数据盘HDD]])*price[[#This Row],[数量]]</f>
        <v>0</v>
      </c>
      <c r="AJ45" s="67">
        <f>(price[[#This Row],[CVM系统盘SSD]]+price[[#This Row],[CVM系统盘SSD]])*price[[#This Row],[数量]]</f>
        <v>0</v>
      </c>
      <c r="AK45" s="67" t="str" cm="1">
        <f t="array" ref="AK45">IF(price[[#This Row],[产品标识]]="crs",_xlfn._xlws.FILTER(crs架构表[分片数量地址],crs架构表[架构]=price[[#This Row],[规格]]),"-")</f>
        <v>-</v>
      </c>
      <c r="AL45" s="67" t="str" cm="1">
        <f t="array" ref="AL45">IF(price[[#This Row],[产品标识]]="crs",_xlfn._xlws.FILTER(crs架构表[分片容量地址],crs架构表[架构]=price[[#This Row],[规格]]),"-")</f>
        <v>-</v>
      </c>
      <c r="AM45" s="67" t="str" cm="1">
        <f t="array" ref="AM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5" s="67"/>
      <c r="AO45" s="84"/>
      <c r="AP45" s="80" t="str" cm="1">
        <f t="array" ref="AP45">_xlfn.IFS(
    price[[#This Row],[项目]]&lt;&gt;"单元测试用例",       "-",
    price[[#This Row],[期望价格]]=price[[#This Row],[折后价]],         "ok",
    TRUE,                                            "error:" &amp; ADDRESS(ROW(price[[#This Row],[自检]]),COLUMN(price[[#This Row],[自检]]))
)</f>
        <v>-</v>
      </c>
    </row>
    <row r="46" spans="1:42">
      <c r="A46" s="7"/>
      <c r="B46" s="7"/>
      <c r="C46" s="53"/>
      <c r="D46" s="58"/>
      <c r="E46" s="54"/>
      <c r="F46" s="36"/>
      <c r="G46" s="7"/>
      <c r="H46" s="55"/>
      <c r="I46" s="25"/>
      <c r="J46" s="55"/>
      <c r="K46" s="56"/>
      <c r="L46" s="56"/>
      <c r="M46" s="55"/>
      <c r="N46" s="55"/>
      <c r="O46" s="55"/>
      <c r="P46" s="57"/>
      <c r="Q46" s="57"/>
      <c r="R46" s="57"/>
      <c r="S46" s="99"/>
      <c r="T46" s="99"/>
      <c r="U46" s="99"/>
      <c r="V46" s="26" t="str" cm="1">
        <f t="array" ref="V46">IF(price[[#This Row],[选择产品]]="", "-",  HYPERLINK(
        _xlfn.SINGLE(IFERROR(_FV(price[[#This Row],[产品]],"产品URL"),"https://cloud.tencent.com/product")),
        price[[#This Row],[产品]]
    )
)</f>
        <v>-</v>
      </c>
      <c r="W46" s="79" t="str" cm="1">
        <f t="array" ref="W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6" s="75" cm="1">
        <f t="array" ref="X4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6" s="75" cm="1">
        <f t="array" ref="Y46">IF(ISNUMBER(price[[#This Row],[指定一次性费用]]),
    price[[#This Row],[指定一次性费用]],
    _xlfn.SWITCH(price[[#This Row],[产品标识]],
        "自定义", price[[#This Row],[指定一次性费用]],
    0)
)</f>
        <v>0</v>
      </c>
      <c r="Z46" s="75">
        <f>IFERROR(
    (price[[#This Row],[折前月单价]] * price[[#This Row],[采购月数]] + price[[#This Row],[折前一次性费用单价]]) * price[[#This Row],[数量]] * price[[#This Row],[折扣率]],
    0
)</f>
        <v>0</v>
      </c>
      <c r="AA46" s="77" t="str" cm="1">
        <f t="array" ref="AA46" xml:space="preserve"> IF(
    ISBLANK(price[[#This Row],[选择产品]]), "-",IFERROR(_xlfn._xlws.FILTER(产品[产品标识],产品[产品选项名]=_xlfn.VALUETOTEXT(price[[#This Row],[选择产品]])), "自定义")
)</f>
        <v>-</v>
      </c>
      <c r="AB46" s="69" t="str" cm="1">
        <f t="array" ref="AB46" xml:space="preserve"> IF(
    ISBLANK(price[[#This Row],[选择产品]]), "-",
    IFERROR(_xlfn.SINGLE(_xlfn._xlws.FILTER(产品[产品标识],(产品[产品标识]=price[[#This Row],[产品标识]]) * (产品[报价器]="自动") )), "指定价")
)</f>
        <v>-</v>
      </c>
      <c r="AC46" s="69" t="str" cm="1">
        <f t="array" ref="AC46" xml:space="preserve"> IF(
    ISBLANK(price[[#This Row],[选择产品]]), "-",IFERROR(_xlfn._xlws.FILTER(产品[产品标识],产品[产品选项名]=_xlfn.VALUETOTEXT(price[[#This Row],[选择产品]])), price[[#This Row],[产品标识]])
)</f>
        <v>-</v>
      </c>
      <c r="AD46" s="70" t="str" cm="1">
        <f t="array" ref="AD46" xml:space="preserve"> IF(
    ISBLANK(price[[#This Row],[选择产品]]), "-",IFERROR(_xlfn._xlws.FILTER(产品[产品名],产品[产品选项名]=_xlfn.VALUETOTEXT(price[[#This Row],[选择产品]])), price[[#This Row],[选择产品]])
)</f>
        <v>-</v>
      </c>
      <c r="AE46" s="67" t="str" cm="1">
        <f t="array" ref="AE46">IF(price[[#This Row],[产品标识]]="cvm",
      _xlfn._xlws.FILTER(cvmCpu选项表[cpu列表], (cvmCpu选项表[地域]=报价地域)
                                                                        * (cvmCpu选项表[机型]=price[[#This Row],[规格]])
                                                                        * (cvmCpu选项表[内存]=price[[#This Row],[CVM内存]]) ),
       "-"
)</f>
        <v>-</v>
      </c>
      <c r="AF46" s="67" t="str" cm="1">
        <f t="array" ref="AF46">IF(price[[#This Row],[产品标识]]="cvm",
      _xlfn._xlws.FILTER(cvm内存选项表[内存列表], (cvm内存选项表[地域]=报价地域)
                                                                        * (cvm内存选项表[机型]=price[[#This Row],[规格]])
                                                                        * (cvm内存选项表[CPU]=price[[#This Row],[CVMCPU]]) ),
       "-"
)</f>
        <v>-</v>
      </c>
      <c r="AG46" s="67">
        <f>price[[#This Row],[CVMCPU]]*price[[#This Row],[数量]]</f>
        <v>0</v>
      </c>
      <c r="AH46" s="67">
        <f>price[[#This Row],[CVM内存]]*price[[#This Row],[数量]]</f>
        <v>0</v>
      </c>
      <c r="AI46" s="67">
        <f>(price[[#This Row],[CVM系统盘HDD]]+price[[#This Row],[CVM数据盘HDD]])*price[[#This Row],[数量]]</f>
        <v>0</v>
      </c>
      <c r="AJ46" s="67">
        <f>(price[[#This Row],[CVM系统盘SSD]]+price[[#This Row],[CVM系统盘SSD]])*price[[#This Row],[数量]]</f>
        <v>0</v>
      </c>
      <c r="AK46" s="67" t="str" cm="1">
        <f t="array" ref="AK46">IF(price[[#This Row],[产品标识]]="crs",_xlfn._xlws.FILTER(crs架构表[分片数量地址],crs架构表[架构]=price[[#This Row],[规格]]),"-")</f>
        <v>-</v>
      </c>
      <c r="AL46" s="67" t="str" cm="1">
        <f t="array" ref="AL46">IF(price[[#This Row],[产品标识]]="crs",_xlfn._xlws.FILTER(crs架构表[分片容量地址],crs架构表[架构]=price[[#This Row],[规格]]),"-")</f>
        <v>-</v>
      </c>
      <c r="AM46" s="67" t="str" cm="1">
        <f t="array" ref="AM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6" s="67"/>
      <c r="AO46" s="84"/>
      <c r="AP46" s="80" t="str" cm="1">
        <f t="array" ref="AP46">_xlfn.IFS(
    price[[#This Row],[项目]]&lt;&gt;"单元测试用例",       "-",
    price[[#This Row],[期望价格]]=price[[#This Row],[折后价]],         "ok",
    TRUE,                                            "error:" &amp; ADDRESS(ROW(price[[#This Row],[自检]]),COLUMN(price[[#This Row],[自检]]))
)</f>
        <v>-</v>
      </c>
    </row>
    <row r="47" spans="1:42">
      <c r="A47" s="7"/>
      <c r="B47" s="7"/>
      <c r="C47" s="53"/>
      <c r="D47" s="58"/>
      <c r="E47" s="54"/>
      <c r="F47" s="36"/>
      <c r="G47" s="7"/>
      <c r="H47" s="55"/>
      <c r="I47" s="25"/>
      <c r="J47" s="55"/>
      <c r="K47" s="56"/>
      <c r="L47" s="56"/>
      <c r="M47" s="55"/>
      <c r="N47" s="55"/>
      <c r="O47" s="55"/>
      <c r="P47" s="57"/>
      <c r="Q47" s="57"/>
      <c r="R47" s="57"/>
      <c r="S47" s="99"/>
      <c r="T47" s="99"/>
      <c r="U47" s="99"/>
      <c r="V47" s="26" t="str" cm="1">
        <f t="array" ref="V47">IF(price[[#This Row],[选择产品]]="", "-",  HYPERLINK(
        _xlfn.SINGLE(IFERROR(_FV(price[[#This Row],[产品]],"产品URL"),"https://cloud.tencent.com/product")),
        price[[#This Row],[产品]]
    )
)</f>
        <v>-</v>
      </c>
      <c r="W47" s="79" t="str" cm="1">
        <f t="array" ref="W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7" s="75" cm="1">
        <f t="array" ref="X4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7" s="75" cm="1">
        <f t="array" ref="Y47">IF(ISNUMBER(price[[#This Row],[指定一次性费用]]),
    price[[#This Row],[指定一次性费用]],
    _xlfn.SWITCH(price[[#This Row],[产品标识]],
        "自定义", price[[#This Row],[指定一次性费用]],
    0)
)</f>
        <v>0</v>
      </c>
      <c r="Z47" s="75">
        <f>IFERROR(
    (price[[#This Row],[折前月单价]] * price[[#This Row],[采购月数]] + price[[#This Row],[折前一次性费用单价]]) * price[[#This Row],[数量]] * price[[#This Row],[折扣率]],
    0
)</f>
        <v>0</v>
      </c>
      <c r="AA47" s="77" t="str" cm="1">
        <f t="array" ref="AA47" xml:space="preserve"> IF(
    ISBLANK(price[[#This Row],[选择产品]]), "-",IFERROR(_xlfn._xlws.FILTER(产品[产品标识],产品[产品选项名]=_xlfn.VALUETOTEXT(price[[#This Row],[选择产品]])), "自定义")
)</f>
        <v>-</v>
      </c>
      <c r="AB47" s="69" t="str" cm="1">
        <f t="array" ref="AB47" xml:space="preserve"> IF(
    ISBLANK(price[[#This Row],[选择产品]]), "-",
    IFERROR(_xlfn.SINGLE(_xlfn._xlws.FILTER(产品[产品标识],(产品[产品标识]=price[[#This Row],[产品标识]]) * (产品[报价器]="自动") )), "指定价")
)</f>
        <v>-</v>
      </c>
      <c r="AC47" s="69" t="str" cm="1">
        <f t="array" ref="AC47" xml:space="preserve"> IF(
    ISBLANK(price[[#This Row],[选择产品]]), "-",IFERROR(_xlfn._xlws.FILTER(产品[产品标识],产品[产品选项名]=_xlfn.VALUETOTEXT(price[[#This Row],[选择产品]])), price[[#This Row],[产品标识]])
)</f>
        <v>-</v>
      </c>
      <c r="AD47" s="70" t="str" cm="1">
        <f t="array" ref="AD47" xml:space="preserve"> IF(
    ISBLANK(price[[#This Row],[选择产品]]), "-",IFERROR(_xlfn._xlws.FILTER(产品[产品名],产品[产品选项名]=_xlfn.VALUETOTEXT(price[[#This Row],[选择产品]])), price[[#This Row],[选择产品]])
)</f>
        <v>-</v>
      </c>
      <c r="AE47" s="67" t="str" cm="1">
        <f t="array" ref="AE47">IF(price[[#This Row],[产品标识]]="cvm",
      _xlfn._xlws.FILTER(cvmCpu选项表[cpu列表], (cvmCpu选项表[地域]=报价地域)
                                                                        * (cvmCpu选项表[机型]=price[[#This Row],[规格]])
                                                                        * (cvmCpu选项表[内存]=price[[#This Row],[CVM内存]]) ),
       "-"
)</f>
        <v>-</v>
      </c>
      <c r="AF47" s="67" t="str" cm="1">
        <f t="array" ref="AF47">IF(price[[#This Row],[产品标识]]="cvm",
      _xlfn._xlws.FILTER(cvm内存选项表[内存列表], (cvm内存选项表[地域]=报价地域)
                                                                        * (cvm内存选项表[机型]=price[[#This Row],[规格]])
                                                                        * (cvm内存选项表[CPU]=price[[#This Row],[CVMCPU]]) ),
       "-"
)</f>
        <v>-</v>
      </c>
      <c r="AG47" s="67">
        <f>price[[#This Row],[CVMCPU]]*price[[#This Row],[数量]]</f>
        <v>0</v>
      </c>
      <c r="AH47" s="67">
        <f>price[[#This Row],[CVM内存]]*price[[#This Row],[数量]]</f>
        <v>0</v>
      </c>
      <c r="AI47" s="67">
        <f>(price[[#This Row],[CVM系统盘HDD]]+price[[#This Row],[CVM数据盘HDD]])*price[[#This Row],[数量]]</f>
        <v>0</v>
      </c>
      <c r="AJ47" s="67">
        <f>(price[[#This Row],[CVM系统盘SSD]]+price[[#This Row],[CVM系统盘SSD]])*price[[#This Row],[数量]]</f>
        <v>0</v>
      </c>
      <c r="AK47" s="67" t="str" cm="1">
        <f t="array" ref="AK47">IF(price[[#This Row],[产品标识]]="crs",_xlfn._xlws.FILTER(crs架构表[分片数量地址],crs架构表[架构]=price[[#This Row],[规格]]),"-")</f>
        <v>-</v>
      </c>
      <c r="AL47" s="67" t="str" cm="1">
        <f t="array" ref="AL47">IF(price[[#This Row],[产品标识]]="crs",_xlfn._xlws.FILTER(crs架构表[分片容量地址],crs架构表[架构]=price[[#This Row],[规格]]),"-")</f>
        <v>-</v>
      </c>
      <c r="AM47" s="67" t="str" cm="1">
        <f t="array" ref="AM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7" s="67"/>
      <c r="AO47" s="84"/>
      <c r="AP47" s="80" t="str" cm="1">
        <f t="array" ref="AP47">_xlfn.IFS(
    price[[#This Row],[项目]]&lt;&gt;"单元测试用例",       "-",
    price[[#This Row],[期望价格]]=price[[#This Row],[折后价]],         "ok",
    TRUE,                                            "error:" &amp; ADDRESS(ROW(price[[#This Row],[自检]]),COLUMN(price[[#This Row],[自检]]))
)</f>
        <v>-</v>
      </c>
    </row>
    <row r="48" spans="1:42">
      <c r="A48" s="7"/>
      <c r="B48" s="7"/>
      <c r="C48" s="53"/>
      <c r="D48" s="58"/>
      <c r="E48" s="54"/>
      <c r="F48" s="36"/>
      <c r="G48" s="7"/>
      <c r="H48" s="55"/>
      <c r="I48" s="25"/>
      <c r="J48" s="55"/>
      <c r="K48" s="56"/>
      <c r="L48" s="56"/>
      <c r="M48" s="55"/>
      <c r="N48" s="55"/>
      <c r="O48" s="55"/>
      <c r="P48" s="57"/>
      <c r="Q48" s="57"/>
      <c r="R48" s="57"/>
      <c r="S48" s="99"/>
      <c r="T48" s="99"/>
      <c r="U48" s="99"/>
      <c r="V48" s="26" t="str" cm="1">
        <f t="array" ref="V48">IF(price[[#This Row],[选择产品]]="", "-",  HYPERLINK(
        _xlfn.SINGLE(IFERROR(_FV(price[[#This Row],[产品]],"产品URL"),"https://cloud.tencent.com/product")),
        price[[#This Row],[产品]]
    )
)</f>
        <v>-</v>
      </c>
      <c r="W48" s="79" t="str" cm="1">
        <f t="array" ref="W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8" s="75" cm="1">
        <f t="array" ref="X4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8" s="75" cm="1">
        <f t="array" ref="Y48">IF(ISNUMBER(price[[#This Row],[指定一次性费用]]),
    price[[#This Row],[指定一次性费用]],
    _xlfn.SWITCH(price[[#This Row],[产品标识]],
        "自定义", price[[#This Row],[指定一次性费用]],
    0)
)</f>
        <v>0</v>
      </c>
      <c r="Z48" s="75">
        <f>IFERROR(
    (price[[#This Row],[折前月单价]] * price[[#This Row],[采购月数]] + price[[#This Row],[折前一次性费用单价]]) * price[[#This Row],[数量]] * price[[#This Row],[折扣率]],
    0
)</f>
        <v>0</v>
      </c>
      <c r="AA48" s="77" t="str" cm="1">
        <f t="array" ref="AA48" xml:space="preserve"> IF(
    ISBLANK(price[[#This Row],[选择产品]]), "-",IFERROR(_xlfn._xlws.FILTER(产品[产品标识],产品[产品选项名]=_xlfn.VALUETOTEXT(price[[#This Row],[选择产品]])), "自定义")
)</f>
        <v>-</v>
      </c>
      <c r="AB48" s="69" t="str" cm="1">
        <f t="array" ref="AB48" xml:space="preserve"> IF(
    ISBLANK(price[[#This Row],[选择产品]]), "-",
    IFERROR(_xlfn.SINGLE(_xlfn._xlws.FILTER(产品[产品标识],(产品[产品标识]=price[[#This Row],[产品标识]]) * (产品[报价器]="自动") )), "指定价")
)</f>
        <v>-</v>
      </c>
      <c r="AC48" s="69" t="str" cm="1">
        <f t="array" ref="AC48" xml:space="preserve"> IF(
    ISBLANK(price[[#This Row],[选择产品]]), "-",IFERROR(_xlfn._xlws.FILTER(产品[产品标识],产品[产品选项名]=_xlfn.VALUETOTEXT(price[[#This Row],[选择产品]])), price[[#This Row],[产品标识]])
)</f>
        <v>-</v>
      </c>
      <c r="AD48" s="70" t="str" cm="1">
        <f t="array" ref="AD48" xml:space="preserve"> IF(
    ISBLANK(price[[#This Row],[选择产品]]), "-",IFERROR(_xlfn._xlws.FILTER(产品[产品名],产品[产品选项名]=_xlfn.VALUETOTEXT(price[[#This Row],[选择产品]])), price[[#This Row],[选择产品]])
)</f>
        <v>-</v>
      </c>
      <c r="AE48" s="67" t="str" cm="1">
        <f t="array" ref="AE48">IF(price[[#This Row],[产品标识]]="cvm",
      _xlfn._xlws.FILTER(cvmCpu选项表[cpu列表], (cvmCpu选项表[地域]=报价地域)
                                                                        * (cvmCpu选项表[机型]=price[[#This Row],[规格]])
                                                                        * (cvmCpu选项表[内存]=price[[#This Row],[CVM内存]]) ),
       "-"
)</f>
        <v>-</v>
      </c>
      <c r="AF48" s="67" t="str" cm="1">
        <f t="array" ref="AF48">IF(price[[#This Row],[产品标识]]="cvm",
      _xlfn._xlws.FILTER(cvm内存选项表[内存列表], (cvm内存选项表[地域]=报价地域)
                                                                        * (cvm内存选项表[机型]=price[[#This Row],[规格]])
                                                                        * (cvm内存选项表[CPU]=price[[#This Row],[CVMCPU]]) ),
       "-"
)</f>
        <v>-</v>
      </c>
      <c r="AG48" s="67">
        <f>price[[#This Row],[CVMCPU]]*price[[#This Row],[数量]]</f>
        <v>0</v>
      </c>
      <c r="AH48" s="67">
        <f>price[[#This Row],[CVM内存]]*price[[#This Row],[数量]]</f>
        <v>0</v>
      </c>
      <c r="AI48" s="67">
        <f>(price[[#This Row],[CVM系统盘HDD]]+price[[#This Row],[CVM数据盘HDD]])*price[[#This Row],[数量]]</f>
        <v>0</v>
      </c>
      <c r="AJ48" s="67">
        <f>(price[[#This Row],[CVM系统盘SSD]]+price[[#This Row],[CVM系统盘SSD]])*price[[#This Row],[数量]]</f>
        <v>0</v>
      </c>
      <c r="AK48" s="67" t="str" cm="1">
        <f t="array" ref="AK48">IF(price[[#This Row],[产品标识]]="crs",_xlfn._xlws.FILTER(crs架构表[分片数量地址],crs架构表[架构]=price[[#This Row],[规格]]),"-")</f>
        <v>-</v>
      </c>
      <c r="AL48" s="67" t="str" cm="1">
        <f t="array" ref="AL48">IF(price[[#This Row],[产品标识]]="crs",_xlfn._xlws.FILTER(crs架构表[分片容量地址],crs架构表[架构]=price[[#This Row],[规格]]),"-")</f>
        <v>-</v>
      </c>
      <c r="AM48" s="67" t="str" cm="1">
        <f t="array" ref="AM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8" s="67"/>
      <c r="AO48" s="84"/>
      <c r="AP48" s="80" t="str" cm="1">
        <f t="array" ref="AP48">_xlfn.IFS(
    price[[#This Row],[项目]]&lt;&gt;"单元测试用例",       "-",
    price[[#This Row],[期望价格]]=price[[#This Row],[折后价]],         "ok",
    TRUE,                                            "error:" &amp; ADDRESS(ROW(price[[#This Row],[自检]]),COLUMN(price[[#This Row],[自检]]))
)</f>
        <v>-</v>
      </c>
    </row>
    <row r="49" spans="1:42">
      <c r="A49" s="7"/>
      <c r="B49" s="7"/>
      <c r="C49" s="53"/>
      <c r="D49" s="58"/>
      <c r="E49" s="54"/>
      <c r="F49" s="36"/>
      <c r="G49" s="7"/>
      <c r="H49" s="55"/>
      <c r="I49" s="25"/>
      <c r="J49" s="55"/>
      <c r="K49" s="56"/>
      <c r="L49" s="56"/>
      <c r="M49" s="55"/>
      <c r="N49" s="55"/>
      <c r="O49" s="55"/>
      <c r="P49" s="57"/>
      <c r="Q49" s="57"/>
      <c r="R49" s="57"/>
      <c r="S49" s="99"/>
      <c r="T49" s="99"/>
      <c r="U49" s="99"/>
      <c r="V49" s="26" t="str" cm="1">
        <f t="array" ref="V49">IF(price[[#This Row],[选择产品]]="", "-",  HYPERLINK(
        _xlfn.SINGLE(IFERROR(_FV(price[[#This Row],[产品]],"产品URL"),"https://cloud.tencent.com/product")),
        price[[#This Row],[产品]]
    )
)</f>
        <v>-</v>
      </c>
      <c r="W49" s="79" t="str" cm="1">
        <f t="array" ref="W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9" s="75" cm="1">
        <f t="array" ref="X4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9" s="75" cm="1">
        <f t="array" ref="Y49">IF(ISNUMBER(price[[#This Row],[指定一次性费用]]),
    price[[#This Row],[指定一次性费用]],
    _xlfn.SWITCH(price[[#This Row],[产品标识]],
        "自定义", price[[#This Row],[指定一次性费用]],
    0)
)</f>
        <v>0</v>
      </c>
      <c r="Z49" s="75">
        <f>IFERROR(
    (price[[#This Row],[折前月单价]] * price[[#This Row],[采购月数]] + price[[#This Row],[折前一次性费用单价]]) * price[[#This Row],[数量]] * price[[#This Row],[折扣率]],
    0
)</f>
        <v>0</v>
      </c>
      <c r="AA49" s="77" t="str" cm="1">
        <f t="array" ref="AA49" xml:space="preserve"> IF(
    ISBLANK(price[[#This Row],[选择产品]]), "-",IFERROR(_xlfn._xlws.FILTER(产品[产品标识],产品[产品选项名]=_xlfn.VALUETOTEXT(price[[#This Row],[选择产品]])), "自定义")
)</f>
        <v>-</v>
      </c>
      <c r="AB49" s="69" t="str" cm="1">
        <f t="array" ref="AB49" xml:space="preserve"> IF(
    ISBLANK(price[[#This Row],[选择产品]]), "-",
    IFERROR(_xlfn.SINGLE(_xlfn._xlws.FILTER(产品[产品标识],(产品[产品标识]=price[[#This Row],[产品标识]]) * (产品[报价器]="自动") )), "指定价")
)</f>
        <v>-</v>
      </c>
      <c r="AC49" s="69" t="str" cm="1">
        <f t="array" ref="AC49" xml:space="preserve"> IF(
    ISBLANK(price[[#This Row],[选择产品]]), "-",IFERROR(_xlfn._xlws.FILTER(产品[产品标识],产品[产品选项名]=_xlfn.VALUETOTEXT(price[[#This Row],[选择产品]])), price[[#This Row],[产品标识]])
)</f>
        <v>-</v>
      </c>
      <c r="AD49" s="70" t="str" cm="1">
        <f t="array" ref="AD49" xml:space="preserve"> IF(
    ISBLANK(price[[#This Row],[选择产品]]), "-",IFERROR(_xlfn._xlws.FILTER(产品[产品名],产品[产品选项名]=_xlfn.VALUETOTEXT(price[[#This Row],[选择产品]])), price[[#This Row],[选择产品]])
)</f>
        <v>-</v>
      </c>
      <c r="AE49" s="67" t="str" cm="1">
        <f t="array" ref="AE49">IF(price[[#This Row],[产品标识]]="cvm",
      _xlfn._xlws.FILTER(cvmCpu选项表[cpu列表], (cvmCpu选项表[地域]=报价地域)
                                                                        * (cvmCpu选项表[机型]=price[[#This Row],[规格]])
                                                                        * (cvmCpu选项表[内存]=price[[#This Row],[CVM内存]]) ),
       "-"
)</f>
        <v>-</v>
      </c>
      <c r="AF49" s="67" t="str" cm="1">
        <f t="array" ref="AF49">IF(price[[#This Row],[产品标识]]="cvm",
      _xlfn._xlws.FILTER(cvm内存选项表[内存列表], (cvm内存选项表[地域]=报价地域)
                                                                        * (cvm内存选项表[机型]=price[[#This Row],[规格]])
                                                                        * (cvm内存选项表[CPU]=price[[#This Row],[CVMCPU]]) ),
       "-"
)</f>
        <v>-</v>
      </c>
      <c r="AG49" s="67">
        <f>price[[#This Row],[CVMCPU]]*price[[#This Row],[数量]]</f>
        <v>0</v>
      </c>
      <c r="AH49" s="67">
        <f>price[[#This Row],[CVM内存]]*price[[#This Row],[数量]]</f>
        <v>0</v>
      </c>
      <c r="AI49" s="67">
        <f>(price[[#This Row],[CVM系统盘HDD]]+price[[#This Row],[CVM数据盘HDD]])*price[[#This Row],[数量]]</f>
        <v>0</v>
      </c>
      <c r="AJ49" s="67">
        <f>(price[[#This Row],[CVM系统盘SSD]]+price[[#This Row],[CVM系统盘SSD]])*price[[#This Row],[数量]]</f>
        <v>0</v>
      </c>
      <c r="AK49" s="67" t="str" cm="1">
        <f t="array" ref="AK49">IF(price[[#This Row],[产品标识]]="crs",_xlfn._xlws.FILTER(crs架构表[分片数量地址],crs架构表[架构]=price[[#This Row],[规格]]),"-")</f>
        <v>-</v>
      </c>
      <c r="AL49" s="67" t="str" cm="1">
        <f t="array" ref="AL49">IF(price[[#This Row],[产品标识]]="crs",_xlfn._xlws.FILTER(crs架构表[分片容量地址],crs架构表[架构]=price[[#This Row],[规格]]),"-")</f>
        <v>-</v>
      </c>
      <c r="AM49" s="67" t="str" cm="1">
        <f t="array" ref="AM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9" s="67"/>
      <c r="AO49" s="84"/>
      <c r="AP49" s="80" t="str" cm="1">
        <f t="array" ref="AP49">_xlfn.IFS(
    price[[#This Row],[项目]]&lt;&gt;"单元测试用例",       "-",
    price[[#This Row],[期望价格]]=price[[#This Row],[折后价]],         "ok",
    TRUE,                                            "error:" &amp; ADDRESS(ROW(price[[#This Row],[自检]]),COLUMN(price[[#This Row],[自检]]))
)</f>
        <v>-</v>
      </c>
    </row>
    <row r="50" spans="1:42">
      <c r="A50" s="7"/>
      <c r="B50" s="7"/>
      <c r="C50" s="53"/>
      <c r="D50" s="58"/>
      <c r="E50" s="54"/>
      <c r="F50" s="36"/>
      <c r="G50" s="7"/>
      <c r="H50" s="55"/>
      <c r="I50" s="25"/>
      <c r="J50" s="55"/>
      <c r="K50" s="56"/>
      <c r="L50" s="56"/>
      <c r="M50" s="55"/>
      <c r="N50" s="55"/>
      <c r="O50" s="55"/>
      <c r="P50" s="57"/>
      <c r="Q50" s="57"/>
      <c r="R50" s="57"/>
      <c r="S50" s="99"/>
      <c r="T50" s="99"/>
      <c r="U50" s="99"/>
      <c r="V50" s="26" t="str" cm="1">
        <f t="array" ref="V50">IF(price[[#This Row],[选择产品]]="", "-",  HYPERLINK(
        _xlfn.SINGLE(IFERROR(_FV(price[[#This Row],[产品]],"产品URL"),"https://cloud.tencent.com/product")),
        price[[#This Row],[产品]]
    )
)</f>
        <v>-</v>
      </c>
      <c r="W50" s="79" t="str" cm="1">
        <f t="array" ref="W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0" s="75" cm="1">
        <f t="array" ref="X5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0" s="75" cm="1">
        <f t="array" ref="Y50">IF(ISNUMBER(price[[#This Row],[指定一次性费用]]),
    price[[#This Row],[指定一次性费用]],
    _xlfn.SWITCH(price[[#This Row],[产品标识]],
        "自定义", price[[#This Row],[指定一次性费用]],
    0)
)</f>
        <v>0</v>
      </c>
      <c r="Z50" s="75">
        <f>IFERROR(
    (price[[#This Row],[折前月单价]] * price[[#This Row],[采购月数]] + price[[#This Row],[折前一次性费用单价]]) * price[[#This Row],[数量]] * price[[#This Row],[折扣率]],
    0
)</f>
        <v>0</v>
      </c>
      <c r="AA50" s="77" t="str" cm="1">
        <f t="array" ref="AA50" xml:space="preserve"> IF(
    ISBLANK(price[[#This Row],[选择产品]]), "-",IFERROR(_xlfn._xlws.FILTER(产品[产品标识],产品[产品选项名]=_xlfn.VALUETOTEXT(price[[#This Row],[选择产品]])), "自定义")
)</f>
        <v>-</v>
      </c>
      <c r="AB50" s="69" t="str" cm="1">
        <f t="array" ref="AB50" xml:space="preserve"> IF(
    ISBLANK(price[[#This Row],[选择产品]]), "-",
    IFERROR(_xlfn.SINGLE(_xlfn._xlws.FILTER(产品[产品标识],(产品[产品标识]=price[[#This Row],[产品标识]]) * (产品[报价器]="自动") )), "指定价")
)</f>
        <v>-</v>
      </c>
      <c r="AC50" s="69" t="str" cm="1">
        <f t="array" ref="AC50" xml:space="preserve"> IF(
    ISBLANK(price[[#This Row],[选择产品]]), "-",IFERROR(_xlfn._xlws.FILTER(产品[产品标识],产品[产品选项名]=_xlfn.VALUETOTEXT(price[[#This Row],[选择产品]])), price[[#This Row],[产品标识]])
)</f>
        <v>-</v>
      </c>
      <c r="AD50" s="70" t="str" cm="1">
        <f t="array" ref="AD50" xml:space="preserve"> IF(
    ISBLANK(price[[#This Row],[选择产品]]), "-",IFERROR(_xlfn._xlws.FILTER(产品[产品名],产品[产品选项名]=_xlfn.VALUETOTEXT(price[[#This Row],[选择产品]])), price[[#This Row],[选择产品]])
)</f>
        <v>-</v>
      </c>
      <c r="AE50" s="67" t="str" cm="1">
        <f t="array" ref="AE50">IF(price[[#This Row],[产品标识]]="cvm",
      _xlfn._xlws.FILTER(cvmCpu选项表[cpu列表], (cvmCpu选项表[地域]=报价地域)
                                                                        * (cvmCpu选项表[机型]=price[[#This Row],[规格]])
                                                                        * (cvmCpu选项表[内存]=price[[#This Row],[CVM内存]]) ),
       "-"
)</f>
        <v>-</v>
      </c>
      <c r="AF50" s="67" t="str" cm="1">
        <f t="array" ref="AF50">IF(price[[#This Row],[产品标识]]="cvm",
      _xlfn._xlws.FILTER(cvm内存选项表[内存列表], (cvm内存选项表[地域]=报价地域)
                                                                        * (cvm内存选项表[机型]=price[[#This Row],[规格]])
                                                                        * (cvm内存选项表[CPU]=price[[#This Row],[CVMCPU]]) ),
       "-"
)</f>
        <v>-</v>
      </c>
      <c r="AG50" s="67">
        <f>price[[#This Row],[CVMCPU]]*price[[#This Row],[数量]]</f>
        <v>0</v>
      </c>
      <c r="AH50" s="67">
        <f>price[[#This Row],[CVM内存]]*price[[#This Row],[数量]]</f>
        <v>0</v>
      </c>
      <c r="AI50" s="67">
        <f>(price[[#This Row],[CVM系统盘HDD]]+price[[#This Row],[CVM数据盘HDD]])*price[[#This Row],[数量]]</f>
        <v>0</v>
      </c>
      <c r="AJ50" s="67">
        <f>(price[[#This Row],[CVM系统盘SSD]]+price[[#This Row],[CVM系统盘SSD]])*price[[#This Row],[数量]]</f>
        <v>0</v>
      </c>
      <c r="AK50" s="67" t="str" cm="1">
        <f t="array" ref="AK50">IF(price[[#This Row],[产品标识]]="crs",_xlfn._xlws.FILTER(crs架构表[分片数量地址],crs架构表[架构]=price[[#This Row],[规格]]),"-")</f>
        <v>-</v>
      </c>
      <c r="AL50" s="67" t="str" cm="1">
        <f t="array" ref="AL50">IF(price[[#This Row],[产品标识]]="crs",_xlfn._xlws.FILTER(crs架构表[分片容量地址],crs架构表[架构]=price[[#This Row],[规格]]),"-")</f>
        <v>-</v>
      </c>
      <c r="AM50" s="67" t="str" cm="1">
        <f t="array" ref="AM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0" s="67"/>
      <c r="AO50" s="84"/>
      <c r="AP50" s="80" t="str" cm="1">
        <f t="array" ref="AP50">_xlfn.IFS(
    price[[#This Row],[项目]]&lt;&gt;"单元测试用例",       "-",
    price[[#This Row],[期望价格]]=price[[#This Row],[折后价]],         "ok",
    TRUE,                                            "error:" &amp; ADDRESS(ROW(price[[#This Row],[自检]]),COLUMN(price[[#This Row],[自检]]))
)</f>
        <v>-</v>
      </c>
    </row>
    <row r="51" spans="1:42">
      <c r="A51" s="7"/>
      <c r="B51" s="7"/>
      <c r="C51" s="53"/>
      <c r="D51" s="58"/>
      <c r="E51" s="54"/>
      <c r="F51" s="36"/>
      <c r="G51" s="7"/>
      <c r="H51" s="55"/>
      <c r="I51" s="25"/>
      <c r="J51" s="55"/>
      <c r="K51" s="56"/>
      <c r="L51" s="56"/>
      <c r="M51" s="55"/>
      <c r="N51" s="55"/>
      <c r="O51" s="55"/>
      <c r="P51" s="57"/>
      <c r="Q51" s="57"/>
      <c r="R51" s="57"/>
      <c r="S51" s="99"/>
      <c r="T51" s="99"/>
      <c r="U51" s="99"/>
      <c r="V51" s="26" t="str" cm="1">
        <f t="array" ref="V51">IF(price[[#This Row],[选择产品]]="", "-",  HYPERLINK(
        _xlfn.SINGLE(IFERROR(_FV(price[[#This Row],[产品]],"产品URL"),"https://cloud.tencent.com/product")),
        price[[#This Row],[产品]]
    )
)</f>
        <v>-</v>
      </c>
      <c r="W51" s="79" t="str" cm="1">
        <f t="array" ref="W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1" s="75" cm="1">
        <f t="array" ref="X5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1" s="75" cm="1">
        <f t="array" ref="Y51">IF(ISNUMBER(price[[#This Row],[指定一次性费用]]),
    price[[#This Row],[指定一次性费用]],
    _xlfn.SWITCH(price[[#This Row],[产品标识]],
        "自定义", price[[#This Row],[指定一次性费用]],
    0)
)</f>
        <v>0</v>
      </c>
      <c r="Z51" s="75">
        <f>IFERROR(
    (price[[#This Row],[折前月单价]] * price[[#This Row],[采购月数]] + price[[#This Row],[折前一次性费用单价]]) * price[[#This Row],[数量]] * price[[#This Row],[折扣率]],
    0
)</f>
        <v>0</v>
      </c>
      <c r="AA51" s="77" t="str" cm="1">
        <f t="array" ref="AA51" xml:space="preserve"> IF(
    ISBLANK(price[[#This Row],[选择产品]]), "-",IFERROR(_xlfn._xlws.FILTER(产品[产品标识],产品[产品选项名]=_xlfn.VALUETOTEXT(price[[#This Row],[选择产品]])), "自定义")
)</f>
        <v>-</v>
      </c>
      <c r="AB51" s="69" t="str" cm="1">
        <f t="array" ref="AB51" xml:space="preserve"> IF(
    ISBLANK(price[[#This Row],[选择产品]]), "-",
    IFERROR(_xlfn.SINGLE(_xlfn._xlws.FILTER(产品[产品标识],(产品[产品标识]=price[[#This Row],[产品标识]]) * (产品[报价器]="自动") )), "指定价")
)</f>
        <v>-</v>
      </c>
      <c r="AC51" s="69" t="str" cm="1">
        <f t="array" ref="AC51" xml:space="preserve"> IF(
    ISBLANK(price[[#This Row],[选择产品]]), "-",IFERROR(_xlfn._xlws.FILTER(产品[产品标识],产品[产品选项名]=_xlfn.VALUETOTEXT(price[[#This Row],[选择产品]])), price[[#This Row],[产品标识]])
)</f>
        <v>-</v>
      </c>
      <c r="AD51" s="70" t="str" cm="1">
        <f t="array" ref="AD51" xml:space="preserve"> IF(
    ISBLANK(price[[#This Row],[选择产品]]), "-",IFERROR(_xlfn._xlws.FILTER(产品[产品名],产品[产品选项名]=_xlfn.VALUETOTEXT(price[[#This Row],[选择产品]])), price[[#This Row],[选择产品]])
)</f>
        <v>-</v>
      </c>
      <c r="AE51" s="67" t="str" cm="1">
        <f t="array" ref="AE51">IF(price[[#This Row],[产品标识]]="cvm",
      _xlfn._xlws.FILTER(cvmCpu选项表[cpu列表], (cvmCpu选项表[地域]=报价地域)
                                                                        * (cvmCpu选项表[机型]=price[[#This Row],[规格]])
                                                                        * (cvmCpu选项表[内存]=price[[#This Row],[CVM内存]]) ),
       "-"
)</f>
        <v>-</v>
      </c>
      <c r="AF51" s="67" t="str" cm="1">
        <f t="array" ref="AF51">IF(price[[#This Row],[产品标识]]="cvm",
      _xlfn._xlws.FILTER(cvm内存选项表[内存列表], (cvm内存选项表[地域]=报价地域)
                                                                        * (cvm内存选项表[机型]=price[[#This Row],[规格]])
                                                                        * (cvm内存选项表[CPU]=price[[#This Row],[CVMCPU]]) ),
       "-"
)</f>
        <v>-</v>
      </c>
      <c r="AG51" s="67">
        <f>price[[#This Row],[CVMCPU]]*price[[#This Row],[数量]]</f>
        <v>0</v>
      </c>
      <c r="AH51" s="67">
        <f>price[[#This Row],[CVM内存]]*price[[#This Row],[数量]]</f>
        <v>0</v>
      </c>
      <c r="AI51" s="67">
        <f>(price[[#This Row],[CVM系统盘HDD]]+price[[#This Row],[CVM数据盘HDD]])*price[[#This Row],[数量]]</f>
        <v>0</v>
      </c>
      <c r="AJ51" s="67">
        <f>(price[[#This Row],[CVM系统盘SSD]]+price[[#This Row],[CVM系统盘SSD]])*price[[#This Row],[数量]]</f>
        <v>0</v>
      </c>
      <c r="AK51" s="67" t="str" cm="1">
        <f t="array" ref="AK51">IF(price[[#This Row],[产品标识]]="crs",_xlfn._xlws.FILTER(crs架构表[分片数量地址],crs架构表[架构]=price[[#This Row],[规格]]),"-")</f>
        <v>-</v>
      </c>
      <c r="AL51" s="67" t="str" cm="1">
        <f t="array" ref="AL51">IF(price[[#This Row],[产品标识]]="crs",_xlfn._xlws.FILTER(crs架构表[分片容量地址],crs架构表[架构]=price[[#This Row],[规格]]),"-")</f>
        <v>-</v>
      </c>
      <c r="AM51" s="67" t="str" cm="1">
        <f t="array" ref="AM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1" s="67"/>
      <c r="AO51" s="84"/>
      <c r="AP51" s="80" t="str" cm="1">
        <f t="array" ref="AP51">_xlfn.IFS(
    price[[#This Row],[项目]]&lt;&gt;"单元测试用例",       "-",
    price[[#This Row],[期望价格]]=price[[#This Row],[折后价]],         "ok",
    TRUE,                                            "error:" &amp; ADDRESS(ROW(price[[#This Row],[自检]]),COLUMN(price[[#This Row],[自检]]))
)</f>
        <v>-</v>
      </c>
    </row>
    <row r="52" spans="1:42">
      <c r="A52" s="7"/>
      <c r="B52" s="7"/>
      <c r="C52" s="53"/>
      <c r="D52" s="58"/>
      <c r="E52" s="54"/>
      <c r="F52" s="36"/>
      <c r="G52" s="7"/>
      <c r="H52" s="55"/>
      <c r="I52" s="25"/>
      <c r="J52" s="55"/>
      <c r="K52" s="56"/>
      <c r="L52" s="56"/>
      <c r="M52" s="55"/>
      <c r="N52" s="55"/>
      <c r="O52" s="55"/>
      <c r="P52" s="57"/>
      <c r="Q52" s="57"/>
      <c r="R52" s="57"/>
      <c r="S52" s="99"/>
      <c r="T52" s="99"/>
      <c r="U52" s="99"/>
      <c r="V52" s="26" t="str" cm="1">
        <f t="array" ref="V52">IF(price[[#This Row],[选择产品]]="", "-",  HYPERLINK(
        _xlfn.SINGLE(IFERROR(_FV(price[[#This Row],[产品]],"产品URL"),"https://cloud.tencent.com/product")),
        price[[#This Row],[产品]]
    )
)</f>
        <v>-</v>
      </c>
      <c r="W52" s="79" t="str" cm="1">
        <f t="array" ref="W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2" s="75" cm="1">
        <f t="array" ref="X5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2" s="75" cm="1">
        <f t="array" ref="Y52">IF(ISNUMBER(price[[#This Row],[指定一次性费用]]),
    price[[#This Row],[指定一次性费用]],
    _xlfn.SWITCH(price[[#This Row],[产品标识]],
        "自定义", price[[#This Row],[指定一次性费用]],
    0)
)</f>
        <v>0</v>
      </c>
      <c r="Z52" s="75">
        <f>IFERROR(
    (price[[#This Row],[折前月单价]] * price[[#This Row],[采购月数]] + price[[#This Row],[折前一次性费用单价]]) * price[[#This Row],[数量]] * price[[#This Row],[折扣率]],
    0
)</f>
        <v>0</v>
      </c>
      <c r="AA52" s="77" t="str" cm="1">
        <f t="array" ref="AA52" xml:space="preserve"> IF(
    ISBLANK(price[[#This Row],[选择产品]]), "-",IFERROR(_xlfn._xlws.FILTER(产品[产品标识],产品[产品选项名]=_xlfn.VALUETOTEXT(price[[#This Row],[选择产品]])), "自定义")
)</f>
        <v>-</v>
      </c>
      <c r="AB52" s="69" t="str" cm="1">
        <f t="array" ref="AB52" xml:space="preserve"> IF(
    ISBLANK(price[[#This Row],[选择产品]]), "-",
    IFERROR(_xlfn.SINGLE(_xlfn._xlws.FILTER(产品[产品标识],(产品[产品标识]=price[[#This Row],[产品标识]]) * (产品[报价器]="自动") )), "指定价")
)</f>
        <v>-</v>
      </c>
      <c r="AC52" s="69" t="str" cm="1">
        <f t="array" ref="AC52" xml:space="preserve"> IF(
    ISBLANK(price[[#This Row],[选择产品]]), "-",IFERROR(_xlfn._xlws.FILTER(产品[产品标识],产品[产品选项名]=_xlfn.VALUETOTEXT(price[[#This Row],[选择产品]])), price[[#This Row],[产品标识]])
)</f>
        <v>-</v>
      </c>
      <c r="AD52" s="70" t="str" cm="1">
        <f t="array" ref="AD52" xml:space="preserve"> IF(
    ISBLANK(price[[#This Row],[选择产品]]), "-",IFERROR(_xlfn._xlws.FILTER(产品[产品名],产品[产品选项名]=_xlfn.VALUETOTEXT(price[[#This Row],[选择产品]])), price[[#This Row],[选择产品]])
)</f>
        <v>-</v>
      </c>
      <c r="AE52" s="67" t="str" cm="1">
        <f t="array" ref="AE52">IF(price[[#This Row],[产品标识]]="cvm",
      _xlfn._xlws.FILTER(cvmCpu选项表[cpu列表], (cvmCpu选项表[地域]=报价地域)
                                                                        * (cvmCpu选项表[机型]=price[[#This Row],[规格]])
                                                                        * (cvmCpu选项表[内存]=price[[#This Row],[CVM内存]]) ),
       "-"
)</f>
        <v>-</v>
      </c>
      <c r="AF52" s="67" t="str" cm="1">
        <f t="array" ref="AF52">IF(price[[#This Row],[产品标识]]="cvm",
      _xlfn._xlws.FILTER(cvm内存选项表[内存列表], (cvm内存选项表[地域]=报价地域)
                                                                        * (cvm内存选项表[机型]=price[[#This Row],[规格]])
                                                                        * (cvm内存选项表[CPU]=price[[#This Row],[CVMCPU]]) ),
       "-"
)</f>
        <v>-</v>
      </c>
      <c r="AG52" s="67">
        <f>price[[#This Row],[CVMCPU]]*price[[#This Row],[数量]]</f>
        <v>0</v>
      </c>
      <c r="AH52" s="67">
        <f>price[[#This Row],[CVM内存]]*price[[#This Row],[数量]]</f>
        <v>0</v>
      </c>
      <c r="AI52" s="67">
        <f>(price[[#This Row],[CVM系统盘HDD]]+price[[#This Row],[CVM数据盘HDD]])*price[[#This Row],[数量]]</f>
        <v>0</v>
      </c>
      <c r="AJ52" s="67">
        <f>(price[[#This Row],[CVM系统盘SSD]]+price[[#This Row],[CVM系统盘SSD]])*price[[#This Row],[数量]]</f>
        <v>0</v>
      </c>
      <c r="AK52" s="67" t="str" cm="1">
        <f t="array" ref="AK52">IF(price[[#This Row],[产品标识]]="crs",_xlfn._xlws.FILTER(crs架构表[分片数量地址],crs架构表[架构]=price[[#This Row],[规格]]),"-")</f>
        <v>-</v>
      </c>
      <c r="AL52" s="67" t="str" cm="1">
        <f t="array" ref="AL52">IF(price[[#This Row],[产品标识]]="crs",_xlfn._xlws.FILTER(crs架构表[分片容量地址],crs架构表[架构]=price[[#This Row],[规格]]),"-")</f>
        <v>-</v>
      </c>
      <c r="AM52" s="67" t="str" cm="1">
        <f t="array" ref="AM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2" s="67"/>
      <c r="AO52" s="84"/>
      <c r="AP52" s="80" t="str" cm="1">
        <f t="array" ref="AP52">_xlfn.IFS(
    price[[#This Row],[项目]]&lt;&gt;"单元测试用例",       "-",
    price[[#This Row],[期望价格]]=price[[#This Row],[折后价]],         "ok",
    TRUE,                                            "error:" &amp; ADDRESS(ROW(price[[#This Row],[自检]]),COLUMN(price[[#This Row],[自检]]))
)</f>
        <v>-</v>
      </c>
    </row>
    <row r="53" spans="1:42">
      <c r="A53" s="7"/>
      <c r="B53" s="7"/>
      <c r="C53" s="53"/>
      <c r="D53" s="58"/>
      <c r="E53" s="54"/>
      <c r="F53" s="36"/>
      <c r="G53" s="7"/>
      <c r="H53" s="55"/>
      <c r="I53" s="25"/>
      <c r="J53" s="55"/>
      <c r="K53" s="56"/>
      <c r="L53" s="56"/>
      <c r="M53" s="55"/>
      <c r="N53" s="55"/>
      <c r="O53" s="55"/>
      <c r="P53" s="57"/>
      <c r="Q53" s="57"/>
      <c r="R53" s="57"/>
      <c r="S53" s="99"/>
      <c r="T53" s="99"/>
      <c r="U53" s="99"/>
      <c r="V53" s="26" t="str" cm="1">
        <f t="array" ref="V53">IF(price[[#This Row],[选择产品]]="", "-",  HYPERLINK(
        _xlfn.SINGLE(IFERROR(_FV(price[[#This Row],[产品]],"产品URL"),"https://cloud.tencent.com/product")),
        price[[#This Row],[产品]]
    )
)</f>
        <v>-</v>
      </c>
      <c r="W53" s="79" t="str" cm="1">
        <f t="array" ref="W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3" s="75" cm="1">
        <f t="array" ref="X5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3" s="75" cm="1">
        <f t="array" ref="Y53">IF(ISNUMBER(price[[#This Row],[指定一次性费用]]),
    price[[#This Row],[指定一次性费用]],
    _xlfn.SWITCH(price[[#This Row],[产品标识]],
        "自定义", price[[#This Row],[指定一次性费用]],
    0)
)</f>
        <v>0</v>
      </c>
      <c r="Z53" s="75">
        <f>IFERROR(
    (price[[#This Row],[折前月单价]] * price[[#This Row],[采购月数]] + price[[#This Row],[折前一次性费用单价]]) * price[[#This Row],[数量]] * price[[#This Row],[折扣率]],
    0
)</f>
        <v>0</v>
      </c>
      <c r="AA53" s="77" t="str" cm="1">
        <f t="array" ref="AA53" xml:space="preserve"> IF(
    ISBLANK(price[[#This Row],[选择产品]]), "-",IFERROR(_xlfn._xlws.FILTER(产品[产品标识],产品[产品选项名]=_xlfn.VALUETOTEXT(price[[#This Row],[选择产品]])), "自定义")
)</f>
        <v>-</v>
      </c>
      <c r="AB53" s="69" t="str" cm="1">
        <f t="array" ref="AB53" xml:space="preserve"> IF(
    ISBLANK(price[[#This Row],[选择产品]]), "-",
    IFERROR(_xlfn.SINGLE(_xlfn._xlws.FILTER(产品[产品标识],(产品[产品标识]=price[[#This Row],[产品标识]]) * (产品[报价器]="自动") )), "指定价")
)</f>
        <v>-</v>
      </c>
      <c r="AC53" s="69" t="str" cm="1">
        <f t="array" ref="AC53" xml:space="preserve"> IF(
    ISBLANK(price[[#This Row],[选择产品]]), "-",IFERROR(_xlfn._xlws.FILTER(产品[产品标识],产品[产品选项名]=_xlfn.VALUETOTEXT(price[[#This Row],[选择产品]])), price[[#This Row],[产品标识]])
)</f>
        <v>-</v>
      </c>
      <c r="AD53" s="70" t="str" cm="1">
        <f t="array" ref="AD53" xml:space="preserve"> IF(
    ISBLANK(price[[#This Row],[选择产品]]), "-",IFERROR(_xlfn._xlws.FILTER(产品[产品名],产品[产品选项名]=_xlfn.VALUETOTEXT(price[[#This Row],[选择产品]])), price[[#This Row],[选择产品]])
)</f>
        <v>-</v>
      </c>
      <c r="AE53" s="67" t="str" cm="1">
        <f t="array" ref="AE53">IF(price[[#This Row],[产品标识]]="cvm",
      _xlfn._xlws.FILTER(cvmCpu选项表[cpu列表], (cvmCpu选项表[地域]=报价地域)
                                                                        * (cvmCpu选项表[机型]=price[[#This Row],[规格]])
                                                                        * (cvmCpu选项表[内存]=price[[#This Row],[CVM内存]]) ),
       "-"
)</f>
        <v>-</v>
      </c>
      <c r="AF53" s="67" t="str" cm="1">
        <f t="array" ref="AF53">IF(price[[#This Row],[产品标识]]="cvm",
      _xlfn._xlws.FILTER(cvm内存选项表[内存列表], (cvm内存选项表[地域]=报价地域)
                                                                        * (cvm内存选项表[机型]=price[[#This Row],[规格]])
                                                                        * (cvm内存选项表[CPU]=price[[#This Row],[CVMCPU]]) ),
       "-"
)</f>
        <v>-</v>
      </c>
      <c r="AG53" s="67">
        <f>price[[#This Row],[CVMCPU]]*price[[#This Row],[数量]]</f>
        <v>0</v>
      </c>
      <c r="AH53" s="67">
        <f>price[[#This Row],[CVM内存]]*price[[#This Row],[数量]]</f>
        <v>0</v>
      </c>
      <c r="AI53" s="67">
        <f>(price[[#This Row],[CVM系统盘HDD]]+price[[#This Row],[CVM数据盘HDD]])*price[[#This Row],[数量]]</f>
        <v>0</v>
      </c>
      <c r="AJ53" s="67">
        <f>(price[[#This Row],[CVM系统盘SSD]]+price[[#This Row],[CVM系统盘SSD]])*price[[#This Row],[数量]]</f>
        <v>0</v>
      </c>
      <c r="AK53" s="67" t="str" cm="1">
        <f t="array" ref="AK53">IF(price[[#This Row],[产品标识]]="crs",_xlfn._xlws.FILTER(crs架构表[分片数量地址],crs架构表[架构]=price[[#This Row],[规格]]),"-")</f>
        <v>-</v>
      </c>
      <c r="AL53" s="67" t="str" cm="1">
        <f t="array" ref="AL53">IF(price[[#This Row],[产品标识]]="crs",_xlfn._xlws.FILTER(crs架构表[分片容量地址],crs架构表[架构]=price[[#This Row],[规格]]),"-")</f>
        <v>-</v>
      </c>
      <c r="AM53" s="67" t="str" cm="1">
        <f t="array" ref="AM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3" s="67"/>
      <c r="AO53" s="84"/>
      <c r="AP53" s="80" t="str" cm="1">
        <f t="array" ref="AP53">_xlfn.IFS(
    price[[#This Row],[项目]]&lt;&gt;"单元测试用例",       "-",
    price[[#This Row],[期望价格]]=price[[#This Row],[折后价]],         "ok",
    TRUE,                                            "error:" &amp; ADDRESS(ROW(price[[#This Row],[自检]]),COLUMN(price[[#This Row],[自检]]))
)</f>
        <v>-</v>
      </c>
    </row>
    <row r="54" spans="1:42">
      <c r="A54" s="7"/>
      <c r="B54" s="7"/>
      <c r="C54" s="53"/>
      <c r="D54" s="58"/>
      <c r="E54" s="54"/>
      <c r="F54" s="36"/>
      <c r="G54" s="7"/>
      <c r="H54" s="55"/>
      <c r="I54" s="25"/>
      <c r="J54" s="55"/>
      <c r="K54" s="56"/>
      <c r="L54" s="56"/>
      <c r="M54" s="55"/>
      <c r="N54" s="55"/>
      <c r="O54" s="55"/>
      <c r="P54" s="57"/>
      <c r="Q54" s="57"/>
      <c r="R54" s="57"/>
      <c r="S54" s="99"/>
      <c r="T54" s="99"/>
      <c r="U54" s="99"/>
      <c r="V54" s="26" t="str" cm="1">
        <f t="array" ref="V54">IF(price[[#This Row],[选择产品]]="", "-",  HYPERLINK(
        _xlfn.SINGLE(IFERROR(_FV(price[[#This Row],[产品]],"产品URL"),"https://cloud.tencent.com/product")),
        price[[#This Row],[产品]]
    )
)</f>
        <v>-</v>
      </c>
      <c r="W54" s="79" t="str" cm="1">
        <f t="array" ref="W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4" s="75" cm="1">
        <f t="array" ref="X5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4" s="75" cm="1">
        <f t="array" ref="Y54">IF(ISNUMBER(price[[#This Row],[指定一次性费用]]),
    price[[#This Row],[指定一次性费用]],
    _xlfn.SWITCH(price[[#This Row],[产品标识]],
        "自定义", price[[#This Row],[指定一次性费用]],
    0)
)</f>
        <v>0</v>
      </c>
      <c r="Z54" s="75">
        <f>IFERROR(
    (price[[#This Row],[折前月单价]] * price[[#This Row],[采购月数]] + price[[#This Row],[折前一次性费用单价]]) * price[[#This Row],[数量]] * price[[#This Row],[折扣率]],
    0
)</f>
        <v>0</v>
      </c>
      <c r="AA54" s="77" t="str" cm="1">
        <f t="array" ref="AA54" xml:space="preserve"> IF(
    ISBLANK(price[[#This Row],[选择产品]]), "-",IFERROR(_xlfn._xlws.FILTER(产品[产品标识],产品[产品选项名]=_xlfn.VALUETOTEXT(price[[#This Row],[选择产品]])), "自定义")
)</f>
        <v>-</v>
      </c>
      <c r="AB54" s="69" t="str" cm="1">
        <f t="array" ref="AB54" xml:space="preserve"> IF(
    ISBLANK(price[[#This Row],[选择产品]]), "-",
    IFERROR(_xlfn.SINGLE(_xlfn._xlws.FILTER(产品[产品标识],(产品[产品标识]=price[[#This Row],[产品标识]]) * (产品[报价器]="自动") )), "指定价")
)</f>
        <v>-</v>
      </c>
      <c r="AC54" s="69" t="str" cm="1">
        <f t="array" ref="AC54" xml:space="preserve"> IF(
    ISBLANK(price[[#This Row],[选择产品]]), "-",IFERROR(_xlfn._xlws.FILTER(产品[产品标识],产品[产品选项名]=_xlfn.VALUETOTEXT(price[[#This Row],[选择产品]])), price[[#This Row],[产品标识]])
)</f>
        <v>-</v>
      </c>
      <c r="AD54" s="70" t="str" cm="1">
        <f t="array" ref="AD54" xml:space="preserve"> IF(
    ISBLANK(price[[#This Row],[选择产品]]), "-",IFERROR(_xlfn._xlws.FILTER(产品[产品名],产品[产品选项名]=_xlfn.VALUETOTEXT(price[[#This Row],[选择产品]])), price[[#This Row],[选择产品]])
)</f>
        <v>-</v>
      </c>
      <c r="AE54" s="67" t="str" cm="1">
        <f t="array" ref="AE54">IF(price[[#This Row],[产品标识]]="cvm",
      _xlfn._xlws.FILTER(cvmCpu选项表[cpu列表], (cvmCpu选项表[地域]=报价地域)
                                                                        * (cvmCpu选项表[机型]=price[[#This Row],[规格]])
                                                                        * (cvmCpu选项表[内存]=price[[#This Row],[CVM内存]]) ),
       "-"
)</f>
        <v>-</v>
      </c>
      <c r="AF54" s="67" t="str" cm="1">
        <f t="array" ref="AF54">IF(price[[#This Row],[产品标识]]="cvm",
      _xlfn._xlws.FILTER(cvm内存选项表[内存列表], (cvm内存选项表[地域]=报价地域)
                                                                        * (cvm内存选项表[机型]=price[[#This Row],[规格]])
                                                                        * (cvm内存选项表[CPU]=price[[#This Row],[CVMCPU]]) ),
       "-"
)</f>
        <v>-</v>
      </c>
      <c r="AG54" s="67">
        <f>price[[#This Row],[CVMCPU]]*price[[#This Row],[数量]]</f>
        <v>0</v>
      </c>
      <c r="AH54" s="67">
        <f>price[[#This Row],[CVM内存]]*price[[#This Row],[数量]]</f>
        <v>0</v>
      </c>
      <c r="AI54" s="67">
        <f>(price[[#This Row],[CVM系统盘HDD]]+price[[#This Row],[CVM数据盘HDD]])*price[[#This Row],[数量]]</f>
        <v>0</v>
      </c>
      <c r="AJ54" s="67">
        <f>(price[[#This Row],[CVM系统盘SSD]]+price[[#This Row],[CVM系统盘SSD]])*price[[#This Row],[数量]]</f>
        <v>0</v>
      </c>
      <c r="AK54" s="67" t="str" cm="1">
        <f t="array" ref="AK54">IF(price[[#This Row],[产品标识]]="crs",_xlfn._xlws.FILTER(crs架构表[分片数量地址],crs架构表[架构]=price[[#This Row],[规格]]),"-")</f>
        <v>-</v>
      </c>
      <c r="AL54" s="67" t="str" cm="1">
        <f t="array" ref="AL54">IF(price[[#This Row],[产品标识]]="crs",_xlfn._xlws.FILTER(crs架构表[分片容量地址],crs架构表[架构]=price[[#This Row],[规格]]),"-")</f>
        <v>-</v>
      </c>
      <c r="AM54" s="67" t="str" cm="1">
        <f t="array" ref="AM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4" s="67"/>
      <c r="AO54" s="84"/>
      <c r="AP54" s="80" t="str" cm="1">
        <f t="array" ref="AP54">_xlfn.IFS(
    price[[#This Row],[项目]]&lt;&gt;"单元测试用例",       "-",
    price[[#This Row],[期望价格]]=price[[#This Row],[折后价]],         "ok",
    TRUE,                                            "error:" &amp; ADDRESS(ROW(price[[#This Row],[自检]]),COLUMN(price[[#This Row],[自检]]))
)</f>
        <v>-</v>
      </c>
    </row>
    <row r="55" spans="1:42">
      <c r="A55" s="7"/>
      <c r="B55" s="7"/>
      <c r="C55" s="53"/>
      <c r="D55" s="58"/>
      <c r="E55" s="54"/>
      <c r="F55" s="36"/>
      <c r="G55" s="7"/>
      <c r="H55" s="55"/>
      <c r="I55" s="25"/>
      <c r="J55" s="55"/>
      <c r="K55" s="56"/>
      <c r="L55" s="56"/>
      <c r="M55" s="55"/>
      <c r="N55" s="55"/>
      <c r="O55" s="55"/>
      <c r="P55" s="57"/>
      <c r="Q55" s="57"/>
      <c r="R55" s="57"/>
      <c r="S55" s="99"/>
      <c r="T55" s="99"/>
      <c r="U55" s="99"/>
      <c r="V55" s="26" t="str" cm="1">
        <f t="array" ref="V55">IF(price[[#This Row],[选择产品]]="", "-",  HYPERLINK(
        _xlfn.SINGLE(IFERROR(_FV(price[[#This Row],[产品]],"产品URL"),"https://cloud.tencent.com/product")),
        price[[#This Row],[产品]]
    )
)</f>
        <v>-</v>
      </c>
      <c r="W55" s="79" t="str" cm="1">
        <f t="array" ref="W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5" s="75" cm="1">
        <f t="array" ref="X5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5" s="75" cm="1">
        <f t="array" ref="Y55">IF(ISNUMBER(price[[#This Row],[指定一次性费用]]),
    price[[#This Row],[指定一次性费用]],
    _xlfn.SWITCH(price[[#This Row],[产品标识]],
        "自定义", price[[#This Row],[指定一次性费用]],
    0)
)</f>
        <v>0</v>
      </c>
      <c r="Z55" s="75">
        <f>IFERROR(
    (price[[#This Row],[折前月单价]] * price[[#This Row],[采购月数]] + price[[#This Row],[折前一次性费用单价]]) * price[[#This Row],[数量]] * price[[#This Row],[折扣率]],
    0
)</f>
        <v>0</v>
      </c>
      <c r="AA55" s="77" t="str" cm="1">
        <f t="array" ref="AA55" xml:space="preserve"> IF(
    ISBLANK(price[[#This Row],[选择产品]]), "-",IFERROR(_xlfn._xlws.FILTER(产品[产品标识],产品[产品选项名]=_xlfn.VALUETOTEXT(price[[#This Row],[选择产品]])), "自定义")
)</f>
        <v>-</v>
      </c>
      <c r="AB55" s="69" t="str" cm="1">
        <f t="array" ref="AB55" xml:space="preserve"> IF(
    ISBLANK(price[[#This Row],[选择产品]]), "-",
    IFERROR(_xlfn.SINGLE(_xlfn._xlws.FILTER(产品[产品标识],(产品[产品标识]=price[[#This Row],[产品标识]]) * (产品[报价器]="自动") )), "指定价")
)</f>
        <v>-</v>
      </c>
      <c r="AC55" s="69" t="str" cm="1">
        <f t="array" ref="AC55" xml:space="preserve"> IF(
    ISBLANK(price[[#This Row],[选择产品]]), "-",IFERROR(_xlfn._xlws.FILTER(产品[产品标识],产品[产品选项名]=_xlfn.VALUETOTEXT(price[[#This Row],[选择产品]])), price[[#This Row],[产品标识]])
)</f>
        <v>-</v>
      </c>
      <c r="AD55" s="70" t="str" cm="1">
        <f t="array" ref="AD55" xml:space="preserve"> IF(
    ISBLANK(price[[#This Row],[选择产品]]), "-",IFERROR(_xlfn._xlws.FILTER(产品[产品名],产品[产品选项名]=_xlfn.VALUETOTEXT(price[[#This Row],[选择产品]])), price[[#This Row],[选择产品]])
)</f>
        <v>-</v>
      </c>
      <c r="AE55" s="67" t="str" cm="1">
        <f t="array" ref="AE55">IF(price[[#This Row],[产品标识]]="cvm",
      _xlfn._xlws.FILTER(cvmCpu选项表[cpu列表], (cvmCpu选项表[地域]=报价地域)
                                                                        * (cvmCpu选项表[机型]=price[[#This Row],[规格]])
                                                                        * (cvmCpu选项表[内存]=price[[#This Row],[CVM内存]]) ),
       "-"
)</f>
        <v>-</v>
      </c>
      <c r="AF55" s="67" t="str" cm="1">
        <f t="array" ref="AF55">IF(price[[#This Row],[产品标识]]="cvm",
      _xlfn._xlws.FILTER(cvm内存选项表[内存列表], (cvm内存选项表[地域]=报价地域)
                                                                        * (cvm内存选项表[机型]=price[[#This Row],[规格]])
                                                                        * (cvm内存选项表[CPU]=price[[#This Row],[CVMCPU]]) ),
       "-"
)</f>
        <v>-</v>
      </c>
      <c r="AG55" s="67">
        <f>price[[#This Row],[CVMCPU]]*price[[#This Row],[数量]]</f>
        <v>0</v>
      </c>
      <c r="AH55" s="67">
        <f>price[[#This Row],[CVM内存]]*price[[#This Row],[数量]]</f>
        <v>0</v>
      </c>
      <c r="AI55" s="67">
        <f>(price[[#This Row],[CVM系统盘HDD]]+price[[#This Row],[CVM数据盘HDD]])*price[[#This Row],[数量]]</f>
        <v>0</v>
      </c>
      <c r="AJ55" s="67">
        <f>(price[[#This Row],[CVM系统盘SSD]]+price[[#This Row],[CVM系统盘SSD]])*price[[#This Row],[数量]]</f>
        <v>0</v>
      </c>
      <c r="AK55" s="67" t="str" cm="1">
        <f t="array" ref="AK55">IF(price[[#This Row],[产品标识]]="crs",_xlfn._xlws.FILTER(crs架构表[分片数量地址],crs架构表[架构]=price[[#This Row],[规格]]),"-")</f>
        <v>-</v>
      </c>
      <c r="AL55" s="67" t="str" cm="1">
        <f t="array" ref="AL55">IF(price[[#This Row],[产品标识]]="crs",_xlfn._xlws.FILTER(crs架构表[分片容量地址],crs架构表[架构]=price[[#This Row],[规格]]),"-")</f>
        <v>-</v>
      </c>
      <c r="AM55" s="67" t="str" cm="1">
        <f t="array" ref="AM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5" s="67"/>
      <c r="AO55" s="84"/>
      <c r="AP55" s="80" t="str" cm="1">
        <f t="array" ref="AP55">_xlfn.IFS(
    price[[#This Row],[项目]]&lt;&gt;"单元测试用例",       "-",
    price[[#This Row],[期望价格]]=price[[#This Row],[折后价]],         "ok",
    TRUE,                                            "error:" &amp; ADDRESS(ROW(price[[#This Row],[自检]]),COLUMN(price[[#This Row],[自检]]))
)</f>
        <v>-</v>
      </c>
    </row>
    <row r="56" spans="1:42">
      <c r="A56" s="7"/>
      <c r="B56" s="7"/>
      <c r="C56" s="53"/>
      <c r="D56" s="58"/>
      <c r="E56" s="54"/>
      <c r="F56" s="36"/>
      <c r="G56" s="7"/>
      <c r="H56" s="55"/>
      <c r="I56" s="25"/>
      <c r="J56" s="55"/>
      <c r="K56" s="56"/>
      <c r="L56" s="56"/>
      <c r="M56" s="55"/>
      <c r="N56" s="55"/>
      <c r="O56" s="55"/>
      <c r="P56" s="57"/>
      <c r="Q56" s="57"/>
      <c r="R56" s="57"/>
      <c r="S56" s="99"/>
      <c r="T56" s="99"/>
      <c r="U56" s="99"/>
      <c r="V56" s="26" t="str" cm="1">
        <f t="array" ref="V56">IF(price[[#This Row],[选择产品]]="", "-",  HYPERLINK(
        _xlfn.SINGLE(IFERROR(_FV(price[[#This Row],[产品]],"产品URL"),"https://cloud.tencent.com/product")),
        price[[#This Row],[产品]]
    )
)</f>
        <v>-</v>
      </c>
      <c r="W56" s="79" t="str" cm="1">
        <f t="array" ref="W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6" s="75" cm="1">
        <f t="array" ref="X5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6" s="75" cm="1">
        <f t="array" ref="Y56">IF(ISNUMBER(price[[#This Row],[指定一次性费用]]),
    price[[#This Row],[指定一次性费用]],
    _xlfn.SWITCH(price[[#This Row],[产品标识]],
        "自定义", price[[#This Row],[指定一次性费用]],
    0)
)</f>
        <v>0</v>
      </c>
      <c r="Z56" s="75">
        <f>IFERROR(
    (price[[#This Row],[折前月单价]] * price[[#This Row],[采购月数]] + price[[#This Row],[折前一次性费用单价]]) * price[[#This Row],[数量]] * price[[#This Row],[折扣率]],
    0
)</f>
        <v>0</v>
      </c>
      <c r="AA56" s="77" t="str" cm="1">
        <f t="array" ref="AA56" xml:space="preserve"> IF(
    ISBLANK(price[[#This Row],[选择产品]]), "-",IFERROR(_xlfn._xlws.FILTER(产品[产品标识],产品[产品选项名]=_xlfn.VALUETOTEXT(price[[#This Row],[选择产品]])), "自定义")
)</f>
        <v>-</v>
      </c>
      <c r="AB56" s="69" t="str" cm="1">
        <f t="array" ref="AB56" xml:space="preserve"> IF(
    ISBLANK(price[[#This Row],[选择产品]]), "-",
    IFERROR(_xlfn.SINGLE(_xlfn._xlws.FILTER(产品[产品标识],(产品[产品标识]=price[[#This Row],[产品标识]]) * (产品[报价器]="自动") )), "指定价")
)</f>
        <v>-</v>
      </c>
      <c r="AC56" s="69" t="str" cm="1">
        <f t="array" ref="AC56" xml:space="preserve"> IF(
    ISBLANK(price[[#This Row],[选择产品]]), "-",IFERROR(_xlfn._xlws.FILTER(产品[产品标识],产品[产品选项名]=_xlfn.VALUETOTEXT(price[[#This Row],[选择产品]])), price[[#This Row],[产品标识]])
)</f>
        <v>-</v>
      </c>
      <c r="AD56" s="70" t="str" cm="1">
        <f t="array" ref="AD56" xml:space="preserve"> IF(
    ISBLANK(price[[#This Row],[选择产品]]), "-",IFERROR(_xlfn._xlws.FILTER(产品[产品名],产品[产品选项名]=_xlfn.VALUETOTEXT(price[[#This Row],[选择产品]])), price[[#This Row],[选择产品]])
)</f>
        <v>-</v>
      </c>
      <c r="AE56" s="67" t="str" cm="1">
        <f t="array" ref="AE56">IF(price[[#This Row],[产品标识]]="cvm",
      _xlfn._xlws.FILTER(cvmCpu选项表[cpu列表], (cvmCpu选项表[地域]=报价地域)
                                                                        * (cvmCpu选项表[机型]=price[[#This Row],[规格]])
                                                                        * (cvmCpu选项表[内存]=price[[#This Row],[CVM内存]]) ),
       "-"
)</f>
        <v>-</v>
      </c>
      <c r="AF56" s="67" t="str" cm="1">
        <f t="array" ref="AF56">IF(price[[#This Row],[产品标识]]="cvm",
      _xlfn._xlws.FILTER(cvm内存选项表[内存列表], (cvm内存选项表[地域]=报价地域)
                                                                        * (cvm内存选项表[机型]=price[[#This Row],[规格]])
                                                                        * (cvm内存选项表[CPU]=price[[#This Row],[CVMCPU]]) ),
       "-"
)</f>
        <v>-</v>
      </c>
      <c r="AG56" s="67">
        <f>price[[#This Row],[CVMCPU]]*price[[#This Row],[数量]]</f>
        <v>0</v>
      </c>
      <c r="AH56" s="67">
        <f>price[[#This Row],[CVM内存]]*price[[#This Row],[数量]]</f>
        <v>0</v>
      </c>
      <c r="AI56" s="67">
        <f>(price[[#This Row],[CVM系统盘HDD]]+price[[#This Row],[CVM数据盘HDD]])*price[[#This Row],[数量]]</f>
        <v>0</v>
      </c>
      <c r="AJ56" s="67">
        <f>(price[[#This Row],[CVM系统盘SSD]]+price[[#This Row],[CVM系统盘SSD]])*price[[#This Row],[数量]]</f>
        <v>0</v>
      </c>
      <c r="AK56" s="67" t="str" cm="1">
        <f t="array" ref="AK56">IF(price[[#This Row],[产品标识]]="crs",_xlfn._xlws.FILTER(crs架构表[分片数量地址],crs架构表[架构]=price[[#This Row],[规格]]),"-")</f>
        <v>-</v>
      </c>
      <c r="AL56" s="67" t="str" cm="1">
        <f t="array" ref="AL56">IF(price[[#This Row],[产品标识]]="crs",_xlfn._xlws.FILTER(crs架构表[分片容量地址],crs架构表[架构]=price[[#This Row],[规格]]),"-")</f>
        <v>-</v>
      </c>
      <c r="AM56" s="67" t="str" cm="1">
        <f t="array" ref="AM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6" s="67"/>
      <c r="AO56" s="84"/>
      <c r="AP56" s="80" t="str" cm="1">
        <f t="array" ref="AP56">_xlfn.IFS(
    price[[#This Row],[项目]]&lt;&gt;"单元测试用例",       "-",
    price[[#This Row],[期望价格]]=price[[#This Row],[折后价]],         "ok",
    TRUE,                                            "error:" &amp; ADDRESS(ROW(price[[#This Row],[自检]]),COLUMN(price[[#This Row],[自检]]))
)</f>
        <v>-</v>
      </c>
    </row>
    <row r="57" spans="1:42">
      <c r="A57" s="7"/>
      <c r="B57" s="7"/>
      <c r="C57" s="53"/>
      <c r="D57" s="58"/>
      <c r="E57" s="54"/>
      <c r="F57" s="36"/>
      <c r="G57" s="7"/>
      <c r="H57" s="55"/>
      <c r="I57" s="25"/>
      <c r="J57" s="55"/>
      <c r="K57" s="56"/>
      <c r="L57" s="56"/>
      <c r="M57" s="55"/>
      <c r="N57" s="55"/>
      <c r="O57" s="55"/>
      <c r="P57" s="57"/>
      <c r="Q57" s="57"/>
      <c r="R57" s="57"/>
      <c r="S57" s="99"/>
      <c r="T57" s="99"/>
      <c r="U57" s="99"/>
      <c r="V57" s="26" t="str" cm="1">
        <f t="array" ref="V57">IF(price[[#This Row],[选择产品]]="", "-",  HYPERLINK(
        _xlfn.SINGLE(IFERROR(_FV(price[[#This Row],[产品]],"产品URL"),"https://cloud.tencent.com/product")),
        price[[#This Row],[产品]]
    )
)</f>
        <v>-</v>
      </c>
      <c r="W57" s="79" t="str" cm="1">
        <f t="array" ref="W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7" s="75" cm="1">
        <f t="array" ref="X5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7" s="75" cm="1">
        <f t="array" ref="Y57">IF(ISNUMBER(price[[#This Row],[指定一次性费用]]),
    price[[#This Row],[指定一次性费用]],
    _xlfn.SWITCH(price[[#This Row],[产品标识]],
        "自定义", price[[#This Row],[指定一次性费用]],
    0)
)</f>
        <v>0</v>
      </c>
      <c r="Z57" s="75">
        <f>IFERROR(
    (price[[#This Row],[折前月单价]] * price[[#This Row],[采购月数]] + price[[#This Row],[折前一次性费用单价]]) * price[[#This Row],[数量]] * price[[#This Row],[折扣率]],
    0
)</f>
        <v>0</v>
      </c>
      <c r="AA57" s="77" t="str" cm="1">
        <f t="array" ref="AA57" xml:space="preserve"> IF(
    ISBLANK(price[[#This Row],[选择产品]]), "-",IFERROR(_xlfn._xlws.FILTER(产品[产品标识],产品[产品选项名]=_xlfn.VALUETOTEXT(price[[#This Row],[选择产品]])), "自定义")
)</f>
        <v>-</v>
      </c>
      <c r="AB57" s="69" t="str" cm="1">
        <f t="array" ref="AB57" xml:space="preserve"> IF(
    ISBLANK(price[[#This Row],[选择产品]]), "-",
    IFERROR(_xlfn.SINGLE(_xlfn._xlws.FILTER(产品[产品标识],(产品[产品标识]=price[[#This Row],[产品标识]]) * (产品[报价器]="自动") )), "指定价")
)</f>
        <v>-</v>
      </c>
      <c r="AC57" s="69" t="str" cm="1">
        <f t="array" ref="AC57" xml:space="preserve"> IF(
    ISBLANK(price[[#This Row],[选择产品]]), "-",IFERROR(_xlfn._xlws.FILTER(产品[产品标识],产品[产品选项名]=_xlfn.VALUETOTEXT(price[[#This Row],[选择产品]])), price[[#This Row],[产品标识]])
)</f>
        <v>-</v>
      </c>
      <c r="AD57" s="70" t="str" cm="1">
        <f t="array" ref="AD57" xml:space="preserve"> IF(
    ISBLANK(price[[#This Row],[选择产品]]), "-",IFERROR(_xlfn._xlws.FILTER(产品[产品名],产品[产品选项名]=_xlfn.VALUETOTEXT(price[[#This Row],[选择产品]])), price[[#This Row],[选择产品]])
)</f>
        <v>-</v>
      </c>
      <c r="AE57" s="67" t="str" cm="1">
        <f t="array" ref="AE57">IF(price[[#This Row],[产品标识]]="cvm",
      _xlfn._xlws.FILTER(cvmCpu选项表[cpu列表], (cvmCpu选项表[地域]=报价地域)
                                                                        * (cvmCpu选项表[机型]=price[[#This Row],[规格]])
                                                                        * (cvmCpu选项表[内存]=price[[#This Row],[CVM内存]]) ),
       "-"
)</f>
        <v>-</v>
      </c>
      <c r="AF57" s="67" t="str" cm="1">
        <f t="array" ref="AF57">IF(price[[#This Row],[产品标识]]="cvm",
      _xlfn._xlws.FILTER(cvm内存选项表[内存列表], (cvm内存选项表[地域]=报价地域)
                                                                        * (cvm内存选项表[机型]=price[[#This Row],[规格]])
                                                                        * (cvm内存选项表[CPU]=price[[#This Row],[CVMCPU]]) ),
       "-"
)</f>
        <v>-</v>
      </c>
      <c r="AG57" s="67">
        <f>price[[#This Row],[CVMCPU]]*price[[#This Row],[数量]]</f>
        <v>0</v>
      </c>
      <c r="AH57" s="67">
        <f>price[[#This Row],[CVM内存]]*price[[#This Row],[数量]]</f>
        <v>0</v>
      </c>
      <c r="AI57" s="67">
        <f>(price[[#This Row],[CVM系统盘HDD]]+price[[#This Row],[CVM数据盘HDD]])*price[[#This Row],[数量]]</f>
        <v>0</v>
      </c>
      <c r="AJ57" s="67">
        <f>(price[[#This Row],[CVM系统盘SSD]]+price[[#This Row],[CVM系统盘SSD]])*price[[#This Row],[数量]]</f>
        <v>0</v>
      </c>
      <c r="AK57" s="67" t="str" cm="1">
        <f t="array" ref="AK57">IF(price[[#This Row],[产品标识]]="crs",_xlfn._xlws.FILTER(crs架构表[分片数量地址],crs架构表[架构]=price[[#This Row],[规格]]),"-")</f>
        <v>-</v>
      </c>
      <c r="AL57" s="67" t="str" cm="1">
        <f t="array" ref="AL57">IF(price[[#This Row],[产品标识]]="crs",_xlfn._xlws.FILTER(crs架构表[分片容量地址],crs架构表[架构]=price[[#This Row],[规格]]),"-")</f>
        <v>-</v>
      </c>
      <c r="AM57" s="67" t="str" cm="1">
        <f t="array" ref="AM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7" s="67"/>
      <c r="AO57" s="84"/>
      <c r="AP57" s="80" t="str" cm="1">
        <f t="array" ref="AP57">_xlfn.IFS(
    price[[#This Row],[项目]]&lt;&gt;"单元测试用例",       "-",
    price[[#This Row],[期望价格]]=price[[#This Row],[折后价]],         "ok",
    TRUE,                                            "error:" &amp; ADDRESS(ROW(price[[#This Row],[自检]]),COLUMN(price[[#This Row],[自检]]))
)</f>
        <v>-</v>
      </c>
    </row>
    <row r="58" spans="1:42">
      <c r="A58" s="7"/>
      <c r="B58" s="7"/>
      <c r="C58" s="53"/>
      <c r="D58" s="58"/>
      <c r="E58" s="54"/>
      <c r="F58" s="36"/>
      <c r="G58" s="7"/>
      <c r="H58" s="55"/>
      <c r="I58" s="25"/>
      <c r="J58" s="55"/>
      <c r="K58" s="56"/>
      <c r="L58" s="56"/>
      <c r="M58" s="55"/>
      <c r="N58" s="55"/>
      <c r="O58" s="55"/>
      <c r="P58" s="57"/>
      <c r="Q58" s="57"/>
      <c r="R58" s="57"/>
      <c r="S58" s="99"/>
      <c r="T58" s="99"/>
      <c r="U58" s="99"/>
      <c r="V58" s="26" t="str" cm="1">
        <f t="array" ref="V58">IF(price[[#This Row],[选择产品]]="", "-",  HYPERLINK(
        _xlfn.SINGLE(IFERROR(_FV(price[[#This Row],[产品]],"产品URL"),"https://cloud.tencent.com/product")),
        price[[#This Row],[产品]]
    )
)</f>
        <v>-</v>
      </c>
      <c r="W58" s="79" t="str" cm="1">
        <f t="array" ref="W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8" s="75" cm="1">
        <f t="array" ref="X5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8" s="75" cm="1">
        <f t="array" ref="Y58">IF(ISNUMBER(price[[#This Row],[指定一次性费用]]),
    price[[#This Row],[指定一次性费用]],
    _xlfn.SWITCH(price[[#This Row],[产品标识]],
        "自定义", price[[#This Row],[指定一次性费用]],
    0)
)</f>
        <v>0</v>
      </c>
      <c r="Z58" s="75">
        <f>IFERROR(
    (price[[#This Row],[折前月单价]] * price[[#This Row],[采购月数]] + price[[#This Row],[折前一次性费用单价]]) * price[[#This Row],[数量]] * price[[#This Row],[折扣率]],
    0
)</f>
        <v>0</v>
      </c>
      <c r="AA58" s="77" t="str" cm="1">
        <f t="array" ref="AA58" xml:space="preserve"> IF(
    ISBLANK(price[[#This Row],[选择产品]]), "-",IFERROR(_xlfn._xlws.FILTER(产品[产品标识],产品[产品选项名]=_xlfn.VALUETOTEXT(price[[#This Row],[选择产品]])), "自定义")
)</f>
        <v>-</v>
      </c>
      <c r="AB58" s="69" t="str" cm="1">
        <f t="array" ref="AB58" xml:space="preserve"> IF(
    ISBLANK(price[[#This Row],[选择产品]]), "-",
    IFERROR(_xlfn.SINGLE(_xlfn._xlws.FILTER(产品[产品标识],(产品[产品标识]=price[[#This Row],[产品标识]]) * (产品[报价器]="自动") )), "指定价")
)</f>
        <v>-</v>
      </c>
      <c r="AC58" s="69" t="str" cm="1">
        <f t="array" ref="AC58" xml:space="preserve"> IF(
    ISBLANK(price[[#This Row],[选择产品]]), "-",IFERROR(_xlfn._xlws.FILTER(产品[产品标识],产品[产品选项名]=_xlfn.VALUETOTEXT(price[[#This Row],[选择产品]])), price[[#This Row],[产品标识]])
)</f>
        <v>-</v>
      </c>
      <c r="AD58" s="70" t="str" cm="1">
        <f t="array" ref="AD58" xml:space="preserve"> IF(
    ISBLANK(price[[#This Row],[选择产品]]), "-",IFERROR(_xlfn._xlws.FILTER(产品[产品名],产品[产品选项名]=_xlfn.VALUETOTEXT(price[[#This Row],[选择产品]])), price[[#This Row],[选择产品]])
)</f>
        <v>-</v>
      </c>
      <c r="AE58" s="67" t="str" cm="1">
        <f t="array" ref="AE58">IF(price[[#This Row],[产品标识]]="cvm",
      _xlfn._xlws.FILTER(cvmCpu选项表[cpu列表], (cvmCpu选项表[地域]=报价地域)
                                                                        * (cvmCpu选项表[机型]=price[[#This Row],[规格]])
                                                                        * (cvmCpu选项表[内存]=price[[#This Row],[CVM内存]]) ),
       "-"
)</f>
        <v>-</v>
      </c>
      <c r="AF58" s="67" t="str" cm="1">
        <f t="array" ref="AF58">IF(price[[#This Row],[产品标识]]="cvm",
      _xlfn._xlws.FILTER(cvm内存选项表[内存列表], (cvm内存选项表[地域]=报价地域)
                                                                        * (cvm内存选项表[机型]=price[[#This Row],[规格]])
                                                                        * (cvm内存选项表[CPU]=price[[#This Row],[CVMCPU]]) ),
       "-"
)</f>
        <v>-</v>
      </c>
      <c r="AG58" s="67">
        <f>price[[#This Row],[CVMCPU]]*price[[#This Row],[数量]]</f>
        <v>0</v>
      </c>
      <c r="AH58" s="67">
        <f>price[[#This Row],[CVM内存]]*price[[#This Row],[数量]]</f>
        <v>0</v>
      </c>
      <c r="AI58" s="67">
        <f>(price[[#This Row],[CVM系统盘HDD]]+price[[#This Row],[CVM数据盘HDD]])*price[[#This Row],[数量]]</f>
        <v>0</v>
      </c>
      <c r="AJ58" s="67">
        <f>(price[[#This Row],[CVM系统盘SSD]]+price[[#This Row],[CVM系统盘SSD]])*price[[#This Row],[数量]]</f>
        <v>0</v>
      </c>
      <c r="AK58" s="67" t="str" cm="1">
        <f t="array" ref="AK58">IF(price[[#This Row],[产品标识]]="crs",_xlfn._xlws.FILTER(crs架构表[分片数量地址],crs架构表[架构]=price[[#This Row],[规格]]),"-")</f>
        <v>-</v>
      </c>
      <c r="AL58" s="67" t="str" cm="1">
        <f t="array" ref="AL58">IF(price[[#This Row],[产品标识]]="crs",_xlfn._xlws.FILTER(crs架构表[分片容量地址],crs架构表[架构]=price[[#This Row],[规格]]),"-")</f>
        <v>-</v>
      </c>
      <c r="AM58" s="67" t="str" cm="1">
        <f t="array" ref="AM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8" s="67"/>
      <c r="AO58" s="84"/>
      <c r="AP58" s="80" t="str" cm="1">
        <f t="array" ref="AP58">_xlfn.IFS(
    price[[#This Row],[项目]]&lt;&gt;"单元测试用例",       "-",
    price[[#This Row],[期望价格]]=price[[#This Row],[折后价]],         "ok",
    TRUE,                                            "error:" &amp; ADDRESS(ROW(price[[#This Row],[自检]]),COLUMN(price[[#This Row],[自检]]))
)</f>
        <v>-</v>
      </c>
    </row>
    <row r="59" spans="1:42">
      <c r="A59" s="7"/>
      <c r="B59" s="7"/>
      <c r="C59" s="53"/>
      <c r="D59" s="58"/>
      <c r="E59" s="54"/>
      <c r="F59" s="36"/>
      <c r="G59" s="7"/>
      <c r="H59" s="55"/>
      <c r="I59" s="25"/>
      <c r="J59" s="55"/>
      <c r="K59" s="56"/>
      <c r="L59" s="56"/>
      <c r="M59" s="55"/>
      <c r="N59" s="55"/>
      <c r="O59" s="55"/>
      <c r="P59" s="57"/>
      <c r="Q59" s="57"/>
      <c r="R59" s="57"/>
      <c r="S59" s="99"/>
      <c r="T59" s="99"/>
      <c r="U59" s="99"/>
      <c r="V59" s="26" t="str" cm="1">
        <f t="array" ref="V59">IF(price[[#This Row],[选择产品]]="", "-",  HYPERLINK(
        _xlfn.SINGLE(IFERROR(_FV(price[[#This Row],[产品]],"产品URL"),"https://cloud.tencent.com/product")),
        price[[#This Row],[产品]]
    )
)</f>
        <v>-</v>
      </c>
      <c r="W59" s="79" t="str" cm="1">
        <f t="array" ref="W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9" s="75" cm="1">
        <f t="array" ref="X5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9" s="75" cm="1">
        <f t="array" ref="Y59">IF(ISNUMBER(price[[#This Row],[指定一次性费用]]),
    price[[#This Row],[指定一次性费用]],
    _xlfn.SWITCH(price[[#This Row],[产品标识]],
        "自定义", price[[#This Row],[指定一次性费用]],
    0)
)</f>
        <v>0</v>
      </c>
      <c r="Z59" s="75">
        <f>IFERROR(
    (price[[#This Row],[折前月单价]] * price[[#This Row],[采购月数]] + price[[#This Row],[折前一次性费用单价]]) * price[[#This Row],[数量]] * price[[#This Row],[折扣率]],
    0
)</f>
        <v>0</v>
      </c>
      <c r="AA59" s="77" t="str" cm="1">
        <f t="array" ref="AA59" xml:space="preserve"> IF(
    ISBLANK(price[[#This Row],[选择产品]]), "-",IFERROR(_xlfn._xlws.FILTER(产品[产品标识],产品[产品选项名]=_xlfn.VALUETOTEXT(price[[#This Row],[选择产品]])), "自定义")
)</f>
        <v>-</v>
      </c>
      <c r="AB59" s="69" t="str" cm="1">
        <f t="array" ref="AB59" xml:space="preserve"> IF(
    ISBLANK(price[[#This Row],[选择产品]]), "-",
    IFERROR(_xlfn.SINGLE(_xlfn._xlws.FILTER(产品[产品标识],(产品[产品标识]=price[[#This Row],[产品标识]]) * (产品[报价器]="自动") )), "指定价")
)</f>
        <v>-</v>
      </c>
      <c r="AC59" s="69" t="str" cm="1">
        <f t="array" ref="AC59" xml:space="preserve"> IF(
    ISBLANK(price[[#This Row],[选择产品]]), "-",IFERROR(_xlfn._xlws.FILTER(产品[产品标识],产品[产品选项名]=_xlfn.VALUETOTEXT(price[[#This Row],[选择产品]])), price[[#This Row],[产品标识]])
)</f>
        <v>-</v>
      </c>
      <c r="AD59" s="70" t="str" cm="1">
        <f t="array" ref="AD59" xml:space="preserve"> IF(
    ISBLANK(price[[#This Row],[选择产品]]), "-",IFERROR(_xlfn._xlws.FILTER(产品[产品名],产品[产品选项名]=_xlfn.VALUETOTEXT(price[[#This Row],[选择产品]])), price[[#This Row],[选择产品]])
)</f>
        <v>-</v>
      </c>
      <c r="AE59" s="67" t="str" cm="1">
        <f t="array" ref="AE59">IF(price[[#This Row],[产品标识]]="cvm",
      _xlfn._xlws.FILTER(cvmCpu选项表[cpu列表], (cvmCpu选项表[地域]=报价地域)
                                                                        * (cvmCpu选项表[机型]=price[[#This Row],[规格]])
                                                                        * (cvmCpu选项表[内存]=price[[#This Row],[CVM内存]]) ),
       "-"
)</f>
        <v>-</v>
      </c>
      <c r="AF59" s="67" t="str" cm="1">
        <f t="array" ref="AF59">IF(price[[#This Row],[产品标识]]="cvm",
      _xlfn._xlws.FILTER(cvm内存选项表[内存列表], (cvm内存选项表[地域]=报价地域)
                                                                        * (cvm内存选项表[机型]=price[[#This Row],[规格]])
                                                                        * (cvm内存选项表[CPU]=price[[#This Row],[CVMCPU]]) ),
       "-"
)</f>
        <v>-</v>
      </c>
      <c r="AG59" s="67">
        <f>price[[#This Row],[CVMCPU]]*price[[#This Row],[数量]]</f>
        <v>0</v>
      </c>
      <c r="AH59" s="67">
        <f>price[[#This Row],[CVM内存]]*price[[#This Row],[数量]]</f>
        <v>0</v>
      </c>
      <c r="AI59" s="67">
        <f>(price[[#This Row],[CVM系统盘HDD]]+price[[#This Row],[CVM数据盘HDD]])*price[[#This Row],[数量]]</f>
        <v>0</v>
      </c>
      <c r="AJ59" s="67">
        <f>(price[[#This Row],[CVM系统盘SSD]]+price[[#This Row],[CVM系统盘SSD]])*price[[#This Row],[数量]]</f>
        <v>0</v>
      </c>
      <c r="AK59" s="67" t="str" cm="1">
        <f t="array" ref="AK59">IF(price[[#This Row],[产品标识]]="crs",_xlfn._xlws.FILTER(crs架构表[分片数量地址],crs架构表[架构]=price[[#This Row],[规格]]),"-")</f>
        <v>-</v>
      </c>
      <c r="AL59" s="67" t="str" cm="1">
        <f t="array" ref="AL59">IF(price[[#This Row],[产品标识]]="crs",_xlfn._xlws.FILTER(crs架构表[分片容量地址],crs架构表[架构]=price[[#This Row],[规格]]),"-")</f>
        <v>-</v>
      </c>
      <c r="AM59" s="67" t="str" cm="1">
        <f t="array" ref="AM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9" s="67"/>
      <c r="AO59" s="84"/>
      <c r="AP59" s="80" t="str" cm="1">
        <f t="array" ref="AP59">_xlfn.IFS(
    price[[#This Row],[项目]]&lt;&gt;"单元测试用例",       "-",
    price[[#This Row],[期望价格]]=price[[#This Row],[折后价]],         "ok",
    TRUE,                                            "error:" &amp; ADDRESS(ROW(price[[#This Row],[自检]]),COLUMN(price[[#This Row],[自检]]))
)</f>
        <v>-</v>
      </c>
    </row>
    <row r="60" spans="1:42">
      <c r="A60" s="7"/>
      <c r="B60" s="7"/>
      <c r="C60" s="53"/>
      <c r="D60" s="58"/>
      <c r="E60" s="54"/>
      <c r="F60" s="36"/>
      <c r="G60" s="7"/>
      <c r="H60" s="55"/>
      <c r="I60" s="25"/>
      <c r="J60" s="55"/>
      <c r="K60" s="56"/>
      <c r="L60" s="56"/>
      <c r="M60" s="55"/>
      <c r="N60" s="55"/>
      <c r="O60" s="55"/>
      <c r="P60" s="57"/>
      <c r="Q60" s="57"/>
      <c r="R60" s="57"/>
      <c r="S60" s="99"/>
      <c r="T60" s="99"/>
      <c r="U60" s="99"/>
      <c r="V60" s="26" t="str" cm="1">
        <f t="array" ref="V60">IF(price[[#This Row],[选择产品]]="", "-",  HYPERLINK(
        _xlfn.SINGLE(IFERROR(_FV(price[[#This Row],[产品]],"产品URL"),"https://cloud.tencent.com/product")),
        price[[#This Row],[产品]]
    )
)</f>
        <v>-</v>
      </c>
      <c r="W60" s="79" t="str" cm="1">
        <f t="array" ref="W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60" s="75" cm="1">
        <f t="array" ref="X6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60" s="75" cm="1">
        <f t="array" ref="Y60">IF(ISNUMBER(price[[#This Row],[指定一次性费用]]),
    price[[#This Row],[指定一次性费用]],
    _xlfn.SWITCH(price[[#This Row],[产品标识]],
        "自定义", price[[#This Row],[指定一次性费用]],
    0)
)</f>
        <v>0</v>
      </c>
      <c r="Z60" s="75">
        <f>IFERROR(
    (price[[#This Row],[折前月单价]] * price[[#This Row],[采购月数]] + price[[#This Row],[折前一次性费用单价]]) * price[[#This Row],[数量]] * price[[#This Row],[折扣率]],
    0
)</f>
        <v>0</v>
      </c>
      <c r="AA60" s="77" t="str" cm="1">
        <f t="array" ref="AA60" xml:space="preserve"> IF(
    ISBLANK(price[[#This Row],[选择产品]]), "-",IFERROR(_xlfn._xlws.FILTER(产品[产品标识],产品[产品选项名]=_xlfn.VALUETOTEXT(price[[#This Row],[选择产品]])), "自定义")
)</f>
        <v>-</v>
      </c>
      <c r="AB60" s="69" t="str" cm="1">
        <f t="array" ref="AB60" xml:space="preserve"> IF(
    ISBLANK(price[[#This Row],[选择产品]]), "-",
    IFERROR(_xlfn.SINGLE(_xlfn._xlws.FILTER(产品[产品标识],(产品[产品标识]=price[[#This Row],[产品标识]]) * (产品[报价器]="自动") )), "指定价")
)</f>
        <v>-</v>
      </c>
      <c r="AC60" s="69" t="str" cm="1">
        <f t="array" ref="AC60" xml:space="preserve"> IF(
    ISBLANK(price[[#This Row],[选择产品]]), "-",IFERROR(_xlfn._xlws.FILTER(产品[产品标识],产品[产品选项名]=_xlfn.VALUETOTEXT(price[[#This Row],[选择产品]])), price[[#This Row],[产品标识]])
)</f>
        <v>-</v>
      </c>
      <c r="AD60" s="70" t="str" cm="1">
        <f t="array" ref="AD60" xml:space="preserve"> IF(
    ISBLANK(price[[#This Row],[选择产品]]), "-",IFERROR(_xlfn._xlws.FILTER(产品[产品名],产品[产品选项名]=_xlfn.VALUETOTEXT(price[[#This Row],[选择产品]])), price[[#This Row],[选择产品]])
)</f>
        <v>-</v>
      </c>
      <c r="AE60" s="67" t="str" cm="1">
        <f t="array" ref="AE60">IF(price[[#This Row],[产品标识]]="cvm",
      _xlfn._xlws.FILTER(cvmCpu选项表[cpu列表], (cvmCpu选项表[地域]=报价地域)
                                                                        * (cvmCpu选项表[机型]=price[[#This Row],[规格]])
                                                                        * (cvmCpu选项表[内存]=price[[#This Row],[CVM内存]]) ),
       "-"
)</f>
        <v>-</v>
      </c>
      <c r="AF60" s="67" t="str" cm="1">
        <f t="array" ref="AF60">IF(price[[#This Row],[产品标识]]="cvm",
      _xlfn._xlws.FILTER(cvm内存选项表[内存列表], (cvm内存选项表[地域]=报价地域)
                                                                        * (cvm内存选项表[机型]=price[[#This Row],[规格]])
                                                                        * (cvm内存选项表[CPU]=price[[#This Row],[CVMCPU]]) ),
       "-"
)</f>
        <v>-</v>
      </c>
      <c r="AG60" s="67">
        <f>price[[#This Row],[CVMCPU]]*price[[#This Row],[数量]]</f>
        <v>0</v>
      </c>
      <c r="AH60" s="67">
        <f>price[[#This Row],[CVM内存]]*price[[#This Row],[数量]]</f>
        <v>0</v>
      </c>
      <c r="AI60" s="67">
        <f>(price[[#This Row],[CVM系统盘HDD]]+price[[#This Row],[CVM数据盘HDD]])*price[[#This Row],[数量]]</f>
        <v>0</v>
      </c>
      <c r="AJ60" s="67">
        <f>(price[[#This Row],[CVM系统盘SSD]]+price[[#This Row],[CVM系统盘SSD]])*price[[#This Row],[数量]]</f>
        <v>0</v>
      </c>
      <c r="AK60" s="67" t="str" cm="1">
        <f t="array" ref="AK60">IF(price[[#This Row],[产品标识]]="crs",_xlfn._xlws.FILTER(crs架构表[分片数量地址],crs架构表[架构]=price[[#This Row],[规格]]),"-")</f>
        <v>-</v>
      </c>
      <c r="AL60" s="67" t="str" cm="1">
        <f t="array" ref="AL60">IF(price[[#This Row],[产品标识]]="crs",_xlfn._xlws.FILTER(crs架构表[分片容量地址],crs架构表[架构]=price[[#This Row],[规格]]),"-")</f>
        <v>-</v>
      </c>
      <c r="AM60" s="67" t="str" cm="1">
        <f t="array" ref="AM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60" s="67"/>
      <c r="AO60" s="84"/>
      <c r="AP60" s="80" t="str" cm="1">
        <f t="array" ref="AP60">_xlfn.IFS(
    price[[#This Row],[项目]]&lt;&gt;"单元测试用例",       "-",
    price[[#This Row],[期望价格]]=price[[#This Row],[折后价]],         "ok",
    TRUE,                                            "error:" &amp; ADDRESS(ROW(price[[#This Row],[自检]]),COLUMN(price[[#This Row],[自检]]))
)</f>
        <v>-</v>
      </c>
    </row>
  </sheetData>
  <mergeCells count="9">
    <mergeCell ref="A4:B4"/>
    <mergeCell ref="AA4:AM4"/>
    <mergeCell ref="AN4:AP4"/>
    <mergeCell ref="S4:U4"/>
    <mergeCell ref="V4:Z4"/>
    <mergeCell ref="P4:R4"/>
    <mergeCell ref="M4:O4"/>
    <mergeCell ref="E4:F4"/>
    <mergeCell ref="G4:L4"/>
  </mergeCells>
  <phoneticPr fontId="1" type="noConversion"/>
  <conditionalFormatting sqref="AP8:AP60">
    <cfRule type="containsText" dxfId="105" priority="1" operator="containsText" text="error">
      <formula>NOT(ISERROR(SEARCH("error",AP8)))</formula>
    </cfRule>
  </conditionalFormatting>
  <conditionalFormatting sqref="E8:AM60">
    <cfRule type="expression" dxfId="104" priority="153">
      <formula>AND(OR($AB8="-",E$5&lt;&gt;$AB8),E$5&lt;&gt;"")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V10:V17 W10:X18 E8:E17 V8:AD9 Y10:AD17" xr:uid="{899B3EE3-4F04-D348-953D-1B2D96D33083}"/>
    <dataValidation type="list" errorStyle="warning" allowBlank="1" showInputMessage="1" sqref="W8:W18 V8:V17" xr:uid="{C9484137-7ABB-C64E-871B-1D88B608FC22}">
      <formula1>INDIRECT("产品[产品名搜索用]")</formula1>
    </dataValidation>
    <dataValidation type="decimal" allowBlank="1" showInputMessage="1" showErrorMessage="1" errorTitle="数量" error="必须：数量&gt;=0" sqref="S8:U18" xr:uid="{6F979A59-C2D2-C449-BC86-952689823F8E}">
      <formula1>0</formula1>
      <formula2>9999999999999990</formula2>
    </dataValidation>
    <dataValidation type="list" allowBlank="1" showInputMessage="1" showErrorMessage="1" sqref="S8:Z18" xr:uid="{525DD923-8D5F-6E40-8C9A-663DEF2DD040}">
      <formula1>dc_cas带宽列表</formula1>
    </dataValidation>
    <dataValidation type="list" allowBlank="1" showInputMessage="1" showErrorMessage="1" errorTitle="云数据库MYSQL" error="架构只支持：2节点，3节点两种模式" sqref="M8:M60" xr:uid="{4F8534FF-F9BA-AD46-AE84-E7405649DBAA}">
      <formula1>"2,3"</formula1>
    </dataValidation>
    <dataValidation type="list" allowBlank="1" showInputMessage="1" showErrorMessage="1" errorTitle="CDB只读节点数" error="目前最多支持5个只读节点" sqref="N8:N60" xr:uid="{58C477EF-3734-9D44-AB49-CBD0DC0E7993}">
      <formula1>"1,2,3,4,5"</formula1>
    </dataValidation>
    <dataValidation type="list" allowBlank="1" showInputMessage="1" showErrorMessage="1" sqref="R8:R60" xr:uid="{7C8B2F07-8BFF-2644-9A74-FDBA19FD154F}">
      <formula1>"1,2,3,4,5"</formula1>
    </dataValidation>
    <dataValidation allowBlank="1" showInputMessage="1" sqref="I8:I60" xr:uid="{3C2EB20B-17F5-5C42-B622-515E899E28D9}"/>
    <dataValidation type="list" allowBlank="1" showInputMessage="1" showErrorMessage="1" sqref="Q8:Q60" xr:uid="{D4406BEF-12F7-0244-B90D-D95394DE1880}">
      <formula1>INDIRECT(AK8)</formula1>
    </dataValidation>
    <dataValidation type="list" allowBlank="1" showInputMessage="1" showErrorMessage="1" sqref="P8:P60" xr:uid="{95E3391A-63B4-B44A-9BDC-4646AA105EBE}">
      <formula1>INDIRECT(AL8)</formula1>
    </dataValidation>
    <dataValidation type="list" allowBlank="1" showInputMessage="1" sqref="G8:H60" xr:uid="{6BD70C3E-EB5C-7C49-8099-F3808CA02132}">
      <formula1>INDIRECT(AE8)</formula1>
    </dataValidation>
    <dataValidation type="list" allowBlank="1" showInputMessage="1" sqref="D8:D60" xr:uid="{6EB0EFCF-35C6-4A40-82C2-716EB08D2797}">
      <formula1>INDIRECT(AM8)</formula1>
    </dataValidation>
    <dataValidation type="list" allowBlank="1" showInputMessage="1" showErrorMessage="1" sqref="B2" xr:uid="{679DFBD5-9170-4ECA-B4C4-752101268B8E}">
      <formula1>产品过滤器</formula1>
    </dataValidation>
    <dataValidation type="list" allowBlank="1" showInputMessage="1" showErrorMessage="1" sqref="C8:C60" xr:uid="{1E594D87-B7CE-4F00-ACB4-AC66238AE370}">
      <formula1>INDIRECT($C$2)</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70" zoomScaleNormal="7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93"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63</v>
      </c>
      <c r="C1" t="s">
        <v>64</v>
      </c>
      <c r="D1" t="s">
        <v>65</v>
      </c>
      <c r="E1" t="s">
        <v>66</v>
      </c>
      <c r="F1" s="93" t="s">
        <v>69</v>
      </c>
      <c r="G1" t="s">
        <v>70</v>
      </c>
      <c r="H1" t="s">
        <v>71</v>
      </c>
      <c r="I1" t="s">
        <v>72</v>
      </c>
      <c r="J1" t="s">
        <v>3354</v>
      </c>
      <c r="K1" t="s">
        <v>67</v>
      </c>
      <c r="L1" t="s">
        <v>68</v>
      </c>
      <c r="O1" t="s">
        <v>3358</v>
      </c>
      <c r="P1" t="s">
        <v>3353</v>
      </c>
      <c r="S1" s="85"/>
    </row>
    <row r="2" spans="2:368">
      <c r="B2" t="e" vm="2">
        <v>#VALUE!</v>
      </c>
      <c r="C2" t="s">
        <v>73</v>
      </c>
      <c r="D2" t="s">
        <v>74</v>
      </c>
      <c r="E2" t="s">
        <v>75</v>
      </c>
      <c r="F2" s="93" t="s">
        <v>76</v>
      </c>
      <c r="G2" t="s">
        <v>77</v>
      </c>
      <c r="H2" t="s">
        <v>78</v>
      </c>
      <c r="I2" t="s">
        <v>79</v>
      </c>
      <c r="O2" t="s">
        <v>3357</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73</v>
      </c>
      <c r="D3" t="s">
        <v>74</v>
      </c>
      <c r="E3" t="s">
        <v>80</v>
      </c>
      <c r="F3" s="93" t="s">
        <v>81</v>
      </c>
      <c r="G3" t="s">
        <v>82</v>
      </c>
      <c r="H3" t="s">
        <v>83</v>
      </c>
      <c r="I3" t="s">
        <v>84</v>
      </c>
      <c r="O3" t="s">
        <v>3359</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73</v>
      </c>
      <c r="D4" t="s">
        <v>73</v>
      </c>
      <c r="E4" t="s">
        <v>6</v>
      </c>
      <c r="F4" s="93" t="s">
        <v>86</v>
      </c>
      <c r="G4" t="s">
        <v>87</v>
      </c>
      <c r="H4" t="s">
        <v>88</v>
      </c>
      <c r="I4" t="s">
        <v>45</v>
      </c>
      <c r="J4" t="s">
        <v>3355</v>
      </c>
      <c r="L4" t="s">
        <v>85</v>
      </c>
      <c r="O4" t="s">
        <v>3360</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73</v>
      </c>
      <c r="D5" t="s">
        <v>73</v>
      </c>
      <c r="E5" t="s">
        <v>89</v>
      </c>
      <c r="F5" s="93" t="s">
        <v>90</v>
      </c>
      <c r="G5" t="s">
        <v>91</v>
      </c>
      <c r="H5" t="s">
        <v>92</v>
      </c>
      <c r="I5" t="s">
        <v>93</v>
      </c>
    </row>
    <row r="6" spans="2:368">
      <c r="B6" t="e" vm="6">
        <v>#VALUE!</v>
      </c>
      <c r="C6" t="s">
        <v>73</v>
      </c>
      <c r="D6" t="s">
        <v>73</v>
      </c>
      <c r="E6" t="s">
        <v>94</v>
      </c>
      <c r="F6" s="93" t="s">
        <v>95</v>
      </c>
      <c r="G6" t="s">
        <v>96</v>
      </c>
      <c r="H6" t="s">
        <v>97</v>
      </c>
      <c r="I6" t="s">
        <v>98</v>
      </c>
    </row>
    <row r="7" spans="2:368">
      <c r="B7" t="e" vm="7">
        <v>#VALUE!</v>
      </c>
      <c r="C7" t="s">
        <v>73</v>
      </c>
      <c r="D7" t="s">
        <v>73</v>
      </c>
      <c r="E7" t="s">
        <v>99</v>
      </c>
      <c r="F7" s="93" t="s">
        <v>100</v>
      </c>
      <c r="G7" t="s">
        <v>101</v>
      </c>
      <c r="H7" t="s">
        <v>102</v>
      </c>
      <c r="I7" t="s">
        <v>103</v>
      </c>
    </row>
    <row r="8" spans="2:368">
      <c r="B8" t="e" vm="8">
        <v>#VALUE!</v>
      </c>
      <c r="C8" t="s">
        <v>73</v>
      </c>
      <c r="D8" t="s">
        <v>73</v>
      </c>
      <c r="E8" t="s">
        <v>104</v>
      </c>
      <c r="F8" s="93" t="s">
        <v>105</v>
      </c>
      <c r="G8" t="s">
        <v>106</v>
      </c>
      <c r="H8" t="s">
        <v>107</v>
      </c>
      <c r="I8" t="s">
        <v>108</v>
      </c>
    </row>
    <row r="9" spans="2:368">
      <c r="B9" t="e" vm="9">
        <v>#VALUE!</v>
      </c>
      <c r="C9" t="s">
        <v>73</v>
      </c>
      <c r="D9" t="s">
        <v>73</v>
      </c>
      <c r="E9" t="s">
        <v>109</v>
      </c>
      <c r="F9" s="93" t="s">
        <v>110</v>
      </c>
      <c r="G9" t="s">
        <v>111</v>
      </c>
      <c r="H9" t="s">
        <v>112</v>
      </c>
      <c r="I9" t="s">
        <v>113</v>
      </c>
    </row>
    <row r="10" spans="2:368">
      <c r="B10" t="e" vm="10">
        <v>#VALUE!</v>
      </c>
      <c r="C10" t="s">
        <v>73</v>
      </c>
      <c r="D10" t="s">
        <v>73</v>
      </c>
      <c r="E10" t="s">
        <v>114</v>
      </c>
      <c r="F10" s="93" t="s">
        <v>116</v>
      </c>
      <c r="G10" t="s">
        <v>117</v>
      </c>
      <c r="H10" t="s">
        <v>118</v>
      </c>
      <c r="I10" t="s">
        <v>119</v>
      </c>
      <c r="K10" t="s">
        <v>115</v>
      </c>
      <c r="L10" t="s">
        <v>85</v>
      </c>
    </row>
    <row r="11" spans="2:368">
      <c r="B11" t="e" vm="11">
        <v>#VALUE!</v>
      </c>
      <c r="C11" t="s">
        <v>73</v>
      </c>
      <c r="D11" t="s">
        <v>73</v>
      </c>
      <c r="E11" t="s">
        <v>120</v>
      </c>
      <c r="F11" s="93" t="s">
        <v>121</v>
      </c>
      <c r="G11" t="s">
        <v>122</v>
      </c>
      <c r="H11" t="s">
        <v>123</v>
      </c>
      <c r="I11" t="s">
        <v>124</v>
      </c>
    </row>
    <row r="12" spans="2:368">
      <c r="B12" t="e" vm="12">
        <v>#VALUE!</v>
      </c>
      <c r="C12" t="s">
        <v>73</v>
      </c>
      <c r="D12" t="s">
        <v>73</v>
      </c>
      <c r="E12" t="s">
        <v>125</v>
      </c>
      <c r="F12" s="93" t="s">
        <v>126</v>
      </c>
      <c r="G12" t="s">
        <v>127</v>
      </c>
      <c r="H12" t="s">
        <v>128</v>
      </c>
      <c r="I12" t="s">
        <v>129</v>
      </c>
    </row>
    <row r="13" spans="2:368">
      <c r="B13" t="e" vm="13">
        <v>#VALUE!</v>
      </c>
      <c r="C13" t="s">
        <v>73</v>
      </c>
      <c r="D13" t="s">
        <v>73</v>
      </c>
      <c r="E13" t="s">
        <v>130</v>
      </c>
      <c r="F13" s="93" t="s">
        <v>131</v>
      </c>
      <c r="G13" t="s">
        <v>132</v>
      </c>
      <c r="H13" t="s">
        <v>133</v>
      </c>
      <c r="I13" t="s">
        <v>134</v>
      </c>
    </row>
    <row r="14" spans="2:368">
      <c r="B14" t="e" vm="14">
        <v>#VALUE!</v>
      </c>
      <c r="C14" t="s">
        <v>73</v>
      </c>
      <c r="D14" t="s">
        <v>73</v>
      </c>
      <c r="E14" t="s">
        <v>135</v>
      </c>
      <c r="F14" s="93" t="s">
        <v>136</v>
      </c>
      <c r="G14" t="s">
        <v>137</v>
      </c>
      <c r="H14" t="s">
        <v>138</v>
      </c>
      <c r="I14" t="s">
        <v>139</v>
      </c>
      <c r="K14" t="s">
        <v>115</v>
      </c>
      <c r="L14" t="s">
        <v>85</v>
      </c>
    </row>
    <row r="15" spans="2:368">
      <c r="B15" t="e" vm="15">
        <v>#VALUE!</v>
      </c>
      <c r="C15" t="s">
        <v>73</v>
      </c>
      <c r="D15" t="s">
        <v>140</v>
      </c>
      <c r="E15" t="s">
        <v>141</v>
      </c>
      <c r="F15" s="93" t="s">
        <v>142</v>
      </c>
      <c r="G15" t="s">
        <v>143</v>
      </c>
      <c r="H15" t="s">
        <v>144</v>
      </c>
      <c r="I15" t="s">
        <v>145</v>
      </c>
    </row>
    <row r="16" spans="2:368">
      <c r="B16" t="e" vm="16">
        <v>#VALUE!</v>
      </c>
      <c r="C16" t="s">
        <v>146</v>
      </c>
      <c r="D16" t="s">
        <v>147</v>
      </c>
      <c r="E16" t="s">
        <v>148</v>
      </c>
      <c r="F16" s="93" t="s">
        <v>149</v>
      </c>
      <c r="G16" t="s">
        <v>150</v>
      </c>
      <c r="H16" t="s">
        <v>151</v>
      </c>
      <c r="I16" t="s">
        <v>152</v>
      </c>
    </row>
    <row r="17" spans="2:12">
      <c r="B17" t="e" vm="17">
        <v>#VALUE!</v>
      </c>
      <c r="C17" t="s">
        <v>146</v>
      </c>
      <c r="D17" t="s">
        <v>147</v>
      </c>
      <c r="E17" t="s">
        <v>153</v>
      </c>
      <c r="F17" s="93" t="s">
        <v>154</v>
      </c>
      <c r="G17" t="s">
        <v>155</v>
      </c>
      <c r="H17" t="s">
        <v>156</v>
      </c>
      <c r="I17" t="s">
        <v>157</v>
      </c>
    </row>
    <row r="18" spans="2:12">
      <c r="B18" t="e" vm="18">
        <v>#VALUE!</v>
      </c>
      <c r="C18" t="s">
        <v>146</v>
      </c>
      <c r="D18" t="s">
        <v>158</v>
      </c>
      <c r="E18" t="s">
        <v>159</v>
      </c>
      <c r="F18" s="93" t="s">
        <v>160</v>
      </c>
      <c r="G18" t="s">
        <v>161</v>
      </c>
      <c r="H18" t="s">
        <v>162</v>
      </c>
      <c r="I18" t="s">
        <v>163</v>
      </c>
    </row>
    <row r="19" spans="2:12">
      <c r="B19" t="e" vm="19">
        <v>#VALUE!</v>
      </c>
      <c r="C19" t="s">
        <v>146</v>
      </c>
      <c r="D19" t="s">
        <v>158</v>
      </c>
      <c r="E19" t="s">
        <v>164</v>
      </c>
      <c r="F19" s="93" t="s">
        <v>165</v>
      </c>
      <c r="G19" t="s">
        <v>166</v>
      </c>
      <c r="H19" t="s">
        <v>167</v>
      </c>
      <c r="I19" t="s">
        <v>168</v>
      </c>
    </row>
    <row r="20" spans="2:12">
      <c r="B20" t="e" vm="20">
        <v>#VALUE!</v>
      </c>
      <c r="C20" t="s">
        <v>146</v>
      </c>
      <c r="D20" t="s">
        <v>158</v>
      </c>
      <c r="E20" t="s">
        <v>169</v>
      </c>
      <c r="F20" s="93" t="s">
        <v>170</v>
      </c>
      <c r="G20" t="s">
        <v>171</v>
      </c>
      <c r="H20" t="s">
        <v>172</v>
      </c>
      <c r="I20" t="s">
        <v>173</v>
      </c>
    </row>
    <row r="21" spans="2:12">
      <c r="B21" t="e" vm="21">
        <v>#VALUE!</v>
      </c>
      <c r="C21" t="s">
        <v>146</v>
      </c>
      <c r="D21" t="s">
        <v>174</v>
      </c>
      <c r="E21" t="s">
        <v>175</v>
      </c>
      <c r="F21" s="93" t="s">
        <v>176</v>
      </c>
      <c r="G21" t="s">
        <v>177</v>
      </c>
      <c r="H21" t="s">
        <v>178</v>
      </c>
      <c r="I21" t="s">
        <v>179</v>
      </c>
      <c r="L21" t="s">
        <v>85</v>
      </c>
    </row>
    <row r="22" spans="2:12">
      <c r="B22" t="e" vm="22">
        <v>#VALUE!</v>
      </c>
      <c r="C22" t="s">
        <v>146</v>
      </c>
      <c r="D22" t="s">
        <v>174</v>
      </c>
      <c r="E22" t="s">
        <v>180</v>
      </c>
      <c r="F22" s="93" t="s">
        <v>181</v>
      </c>
      <c r="G22" t="s">
        <v>182</v>
      </c>
      <c r="H22" t="s">
        <v>183</v>
      </c>
      <c r="I22" t="s">
        <v>184</v>
      </c>
      <c r="L22" t="s">
        <v>85</v>
      </c>
    </row>
    <row r="23" spans="2:12">
      <c r="B23" t="e" vm="23">
        <v>#VALUE!</v>
      </c>
      <c r="C23" t="s">
        <v>146</v>
      </c>
      <c r="D23" t="s">
        <v>174</v>
      </c>
      <c r="E23" t="s">
        <v>185</v>
      </c>
      <c r="F23" s="93" t="s">
        <v>186</v>
      </c>
      <c r="G23" t="s">
        <v>187</v>
      </c>
      <c r="H23" t="s">
        <v>188</v>
      </c>
      <c r="I23" t="s">
        <v>189</v>
      </c>
    </row>
    <row r="24" spans="2:12">
      <c r="B24" t="e" vm="24">
        <v>#VALUE!</v>
      </c>
      <c r="C24" t="s">
        <v>146</v>
      </c>
      <c r="D24" t="s">
        <v>174</v>
      </c>
      <c r="E24" t="s">
        <v>190</v>
      </c>
      <c r="F24" s="93" t="s">
        <v>191</v>
      </c>
      <c r="G24" t="s">
        <v>192</v>
      </c>
      <c r="H24" t="s">
        <v>193</v>
      </c>
      <c r="I24" t="s">
        <v>194</v>
      </c>
    </row>
    <row r="25" spans="2:12">
      <c r="B25" t="e" vm="25">
        <v>#VALUE!</v>
      </c>
      <c r="C25" t="s">
        <v>146</v>
      </c>
      <c r="D25" t="s">
        <v>174</v>
      </c>
      <c r="E25" t="s">
        <v>195</v>
      </c>
      <c r="F25" s="93" t="s">
        <v>196</v>
      </c>
      <c r="G25" t="s">
        <v>197</v>
      </c>
      <c r="H25" t="s">
        <v>198</v>
      </c>
      <c r="I25" t="s">
        <v>199</v>
      </c>
      <c r="L25" t="s">
        <v>85</v>
      </c>
    </row>
    <row r="26" spans="2:12">
      <c r="B26" t="e" vm="26">
        <v>#VALUE!</v>
      </c>
      <c r="C26" t="s">
        <v>146</v>
      </c>
      <c r="D26" t="s">
        <v>200</v>
      </c>
      <c r="E26" t="s">
        <v>201</v>
      </c>
      <c r="F26" s="93" t="s">
        <v>202</v>
      </c>
      <c r="G26" t="s">
        <v>203</v>
      </c>
      <c r="H26" t="s">
        <v>204</v>
      </c>
      <c r="I26" t="s">
        <v>205</v>
      </c>
      <c r="L26" t="s">
        <v>85</v>
      </c>
    </row>
    <row r="27" spans="2:12">
      <c r="B27" t="e" vm="27">
        <v>#VALUE!</v>
      </c>
      <c r="C27" t="s">
        <v>146</v>
      </c>
      <c r="D27" t="s">
        <v>200</v>
      </c>
      <c r="E27" t="s">
        <v>206</v>
      </c>
      <c r="F27" s="93" t="s">
        <v>207</v>
      </c>
      <c r="G27" t="s">
        <v>208</v>
      </c>
      <c r="H27" t="s">
        <v>209</v>
      </c>
      <c r="I27" t="s">
        <v>210</v>
      </c>
      <c r="L27" t="s">
        <v>85</v>
      </c>
    </row>
    <row r="28" spans="2:12">
      <c r="B28" t="e" vm="28">
        <v>#VALUE!</v>
      </c>
      <c r="C28" t="s">
        <v>146</v>
      </c>
      <c r="D28" t="s">
        <v>211</v>
      </c>
      <c r="E28" t="s">
        <v>212</v>
      </c>
      <c r="F28" s="93" t="s">
        <v>213</v>
      </c>
      <c r="G28" t="s">
        <v>214</v>
      </c>
      <c r="H28" t="s">
        <v>215</v>
      </c>
      <c r="I28" t="s">
        <v>216</v>
      </c>
      <c r="L28" t="s">
        <v>85</v>
      </c>
    </row>
    <row r="29" spans="2:12">
      <c r="B29" t="e" vm="29">
        <v>#VALUE!</v>
      </c>
      <c r="C29" t="s">
        <v>146</v>
      </c>
      <c r="D29" t="s">
        <v>211</v>
      </c>
      <c r="E29" t="s">
        <v>217</v>
      </c>
      <c r="F29" s="93" t="s">
        <v>218</v>
      </c>
      <c r="G29" t="s">
        <v>219</v>
      </c>
      <c r="H29" t="s">
        <v>220</v>
      </c>
      <c r="I29" t="s">
        <v>221</v>
      </c>
    </row>
    <row r="30" spans="2:12">
      <c r="B30" t="e" vm="30">
        <v>#VALUE!</v>
      </c>
      <c r="C30" t="s">
        <v>146</v>
      </c>
      <c r="D30" t="s">
        <v>222</v>
      </c>
      <c r="E30" t="s">
        <v>223</v>
      </c>
      <c r="F30" s="93" t="s">
        <v>224</v>
      </c>
      <c r="G30" t="s">
        <v>225</v>
      </c>
      <c r="H30" t="s">
        <v>226</v>
      </c>
      <c r="I30" t="s">
        <v>227</v>
      </c>
    </row>
    <row r="31" spans="2:12">
      <c r="B31" t="e" vm="31">
        <v>#VALUE!</v>
      </c>
      <c r="C31" t="s">
        <v>228</v>
      </c>
      <c r="D31" t="s">
        <v>229</v>
      </c>
      <c r="E31" t="s">
        <v>8</v>
      </c>
      <c r="F31" s="93" t="s">
        <v>230</v>
      </c>
      <c r="G31" t="s">
        <v>231</v>
      </c>
      <c r="H31" t="s">
        <v>232</v>
      </c>
      <c r="I31" t="s">
        <v>50</v>
      </c>
      <c r="J31" t="s">
        <v>3355</v>
      </c>
      <c r="L31" t="s">
        <v>85</v>
      </c>
    </row>
    <row r="32" spans="2:12">
      <c r="B32" t="e" vm="32">
        <v>#VALUE!</v>
      </c>
      <c r="C32" t="s">
        <v>228</v>
      </c>
      <c r="D32" t="s">
        <v>229</v>
      </c>
      <c r="E32" t="s">
        <v>233</v>
      </c>
      <c r="F32" s="93" t="s">
        <v>234</v>
      </c>
      <c r="G32" t="s">
        <v>235</v>
      </c>
      <c r="H32" t="s">
        <v>236</v>
      </c>
      <c r="I32" t="s">
        <v>237</v>
      </c>
      <c r="L32" t="s">
        <v>85</v>
      </c>
    </row>
    <row r="33" spans="2:12">
      <c r="B33" t="e" vm="33">
        <v>#VALUE!</v>
      </c>
      <c r="C33" t="s">
        <v>228</v>
      </c>
      <c r="D33" t="s">
        <v>229</v>
      </c>
      <c r="E33" t="s">
        <v>238</v>
      </c>
      <c r="F33" s="93" t="s">
        <v>239</v>
      </c>
      <c r="G33" t="s">
        <v>240</v>
      </c>
      <c r="H33" t="s">
        <v>241</v>
      </c>
      <c r="I33" t="s">
        <v>242</v>
      </c>
    </row>
    <row r="34" spans="2:12">
      <c r="B34" t="e" vm="34">
        <v>#VALUE!</v>
      </c>
      <c r="C34" t="s">
        <v>228</v>
      </c>
      <c r="D34" t="s">
        <v>229</v>
      </c>
      <c r="E34" t="s">
        <v>243</v>
      </c>
      <c r="F34" s="93" t="s">
        <v>244</v>
      </c>
      <c r="G34" t="s">
        <v>245</v>
      </c>
      <c r="H34" t="s">
        <v>246</v>
      </c>
      <c r="I34" t="s">
        <v>247</v>
      </c>
    </row>
    <row r="35" spans="2:12">
      <c r="B35" t="e" vm="35">
        <v>#VALUE!</v>
      </c>
      <c r="C35" t="s">
        <v>228</v>
      </c>
      <c r="D35" t="s">
        <v>229</v>
      </c>
      <c r="E35" t="s">
        <v>248</v>
      </c>
      <c r="F35" s="93" t="s">
        <v>249</v>
      </c>
      <c r="G35" t="s">
        <v>250</v>
      </c>
      <c r="H35" t="s">
        <v>251</v>
      </c>
      <c r="I35" t="s">
        <v>252</v>
      </c>
    </row>
    <row r="36" spans="2:12">
      <c r="B36" t="e" vm="36">
        <v>#VALUE!</v>
      </c>
      <c r="C36" t="s">
        <v>228</v>
      </c>
      <c r="D36" t="s">
        <v>229</v>
      </c>
      <c r="E36" t="s">
        <v>253</v>
      </c>
      <c r="F36" s="93" t="s">
        <v>254</v>
      </c>
      <c r="G36" t="s">
        <v>255</v>
      </c>
      <c r="H36" t="s">
        <v>256</v>
      </c>
      <c r="I36" t="s">
        <v>257</v>
      </c>
    </row>
    <row r="37" spans="2:12">
      <c r="B37" t="e" vm="37">
        <v>#VALUE!</v>
      </c>
      <c r="C37" t="s">
        <v>228</v>
      </c>
      <c r="D37" t="s">
        <v>229</v>
      </c>
      <c r="E37" t="s">
        <v>258</v>
      </c>
      <c r="F37" s="93" t="s">
        <v>259</v>
      </c>
      <c r="G37" t="s">
        <v>260</v>
      </c>
      <c r="H37" t="s">
        <v>261</v>
      </c>
      <c r="I37" t="s">
        <v>262</v>
      </c>
    </row>
    <row r="38" spans="2:12">
      <c r="B38" t="e" vm="38">
        <v>#VALUE!</v>
      </c>
      <c r="C38" t="s">
        <v>228</v>
      </c>
      <c r="D38" t="s">
        <v>263</v>
      </c>
      <c r="E38" t="s">
        <v>7</v>
      </c>
      <c r="F38" s="93" t="s">
        <v>264</v>
      </c>
      <c r="G38" t="s">
        <v>265</v>
      </c>
      <c r="H38" t="s">
        <v>266</v>
      </c>
      <c r="I38" t="s">
        <v>48</v>
      </c>
      <c r="J38" t="s">
        <v>3355</v>
      </c>
      <c r="L38" t="s">
        <v>85</v>
      </c>
    </row>
    <row r="39" spans="2:12">
      <c r="B39" t="e" vm="39">
        <v>#VALUE!</v>
      </c>
      <c r="C39" t="s">
        <v>228</v>
      </c>
      <c r="D39" t="s">
        <v>263</v>
      </c>
      <c r="E39" t="s">
        <v>267</v>
      </c>
      <c r="F39" s="93" t="s">
        <v>268</v>
      </c>
      <c r="G39" t="s">
        <v>269</v>
      </c>
      <c r="H39" t="s">
        <v>270</v>
      </c>
      <c r="I39" t="s">
        <v>271</v>
      </c>
      <c r="L39" t="s">
        <v>85</v>
      </c>
    </row>
    <row r="40" spans="2:12">
      <c r="B40" t="e" vm="40">
        <v>#VALUE!</v>
      </c>
      <c r="C40" t="s">
        <v>228</v>
      </c>
      <c r="D40" t="s">
        <v>263</v>
      </c>
      <c r="E40" t="s">
        <v>272</v>
      </c>
      <c r="F40" s="93" t="s">
        <v>273</v>
      </c>
      <c r="G40" t="s">
        <v>274</v>
      </c>
      <c r="H40" t="s">
        <v>275</v>
      </c>
      <c r="I40" t="s">
        <v>276</v>
      </c>
      <c r="L40" t="s">
        <v>85</v>
      </c>
    </row>
    <row r="41" spans="2:12" ht="69.400000000000006">
      <c r="B41" t="e" vm="41">
        <v>#VALUE!</v>
      </c>
      <c r="C41" t="s">
        <v>228</v>
      </c>
      <c r="D41" t="s">
        <v>277</v>
      </c>
      <c r="E41" t="s">
        <v>278</v>
      </c>
      <c r="F41" s="93" t="s">
        <v>279</v>
      </c>
      <c r="G41" t="s">
        <v>280</v>
      </c>
      <c r="H41" t="s">
        <v>281</v>
      </c>
      <c r="I41" t="s">
        <v>282</v>
      </c>
    </row>
    <row r="42" spans="2:12" ht="41.65">
      <c r="B42" t="e" vm="42">
        <v>#VALUE!</v>
      </c>
      <c r="C42" t="s">
        <v>228</v>
      </c>
      <c r="D42" t="s">
        <v>277</v>
      </c>
      <c r="E42" t="s">
        <v>283</v>
      </c>
      <c r="F42" s="93" t="s">
        <v>284</v>
      </c>
      <c r="G42" t="s">
        <v>285</v>
      </c>
      <c r="H42" t="s">
        <v>286</v>
      </c>
      <c r="I42" t="s">
        <v>287</v>
      </c>
    </row>
    <row r="43" spans="2:12" ht="41.65">
      <c r="B43" t="e" vm="43">
        <v>#VALUE!</v>
      </c>
      <c r="C43" t="s">
        <v>228</v>
      </c>
      <c r="D43" t="s">
        <v>277</v>
      </c>
      <c r="E43" t="s">
        <v>288</v>
      </c>
      <c r="F43" s="93" t="s">
        <v>289</v>
      </c>
      <c r="G43" t="s">
        <v>290</v>
      </c>
      <c r="H43" t="s">
        <v>291</v>
      </c>
      <c r="I43" t="s">
        <v>292</v>
      </c>
      <c r="L43" t="s">
        <v>85</v>
      </c>
    </row>
    <row r="44" spans="2:12" ht="55.5">
      <c r="B44" t="e" vm="44">
        <v>#VALUE!</v>
      </c>
      <c r="C44" t="s">
        <v>228</v>
      </c>
      <c r="D44" t="s">
        <v>277</v>
      </c>
      <c r="E44" t="s">
        <v>293</v>
      </c>
      <c r="F44" s="93" t="s">
        <v>294</v>
      </c>
      <c r="G44" t="s">
        <v>295</v>
      </c>
      <c r="H44" t="s">
        <v>296</v>
      </c>
      <c r="I44" t="s">
        <v>297</v>
      </c>
      <c r="L44" t="s">
        <v>85</v>
      </c>
    </row>
    <row r="45" spans="2:12">
      <c r="B45" t="e" vm="45">
        <v>#VALUE!</v>
      </c>
      <c r="C45" t="s">
        <v>228</v>
      </c>
      <c r="D45" t="s">
        <v>298</v>
      </c>
      <c r="E45" t="s">
        <v>299</v>
      </c>
      <c r="F45" s="93" t="s">
        <v>300</v>
      </c>
      <c r="G45" t="s">
        <v>301</v>
      </c>
      <c r="H45" t="s">
        <v>302</v>
      </c>
      <c r="I45" t="s">
        <v>303</v>
      </c>
      <c r="L45" t="s">
        <v>85</v>
      </c>
    </row>
    <row r="46" spans="2:12">
      <c r="B46" t="e" vm="46">
        <v>#VALUE!</v>
      </c>
      <c r="C46" t="s">
        <v>228</v>
      </c>
      <c r="D46" t="s">
        <v>298</v>
      </c>
      <c r="E46" t="s">
        <v>304</v>
      </c>
      <c r="F46" s="93" t="s">
        <v>305</v>
      </c>
      <c r="G46" t="s">
        <v>306</v>
      </c>
      <c r="H46" t="s">
        <v>307</v>
      </c>
      <c r="I46" t="s">
        <v>308</v>
      </c>
    </row>
    <row r="47" spans="2:12">
      <c r="B47" t="e" vm="47">
        <v>#VALUE!</v>
      </c>
      <c r="C47" t="s">
        <v>228</v>
      </c>
      <c r="D47" t="s">
        <v>298</v>
      </c>
      <c r="E47" t="s">
        <v>309</v>
      </c>
      <c r="F47" s="93" t="s">
        <v>310</v>
      </c>
      <c r="G47" t="s">
        <v>311</v>
      </c>
      <c r="H47" t="s">
        <v>312</v>
      </c>
      <c r="I47" t="s">
        <v>313</v>
      </c>
    </row>
    <row r="48" spans="2:12">
      <c r="B48" t="e" vm="48">
        <v>#VALUE!</v>
      </c>
      <c r="C48" t="s">
        <v>228</v>
      </c>
      <c r="D48" t="s">
        <v>298</v>
      </c>
      <c r="E48" t="s">
        <v>314</v>
      </c>
      <c r="F48" s="93" t="s">
        <v>316</v>
      </c>
      <c r="G48" t="s">
        <v>317</v>
      </c>
      <c r="H48" t="s">
        <v>318</v>
      </c>
      <c r="I48" t="s">
        <v>319</v>
      </c>
      <c r="K48" t="s">
        <v>315</v>
      </c>
      <c r="L48" t="s">
        <v>85</v>
      </c>
    </row>
    <row r="49" spans="2:12">
      <c r="B49" t="e" vm="49">
        <v>#VALUE!</v>
      </c>
      <c r="C49" t="s">
        <v>228</v>
      </c>
      <c r="D49" t="s">
        <v>320</v>
      </c>
      <c r="E49" t="s">
        <v>321</v>
      </c>
      <c r="F49" s="93" t="s">
        <v>322</v>
      </c>
      <c r="G49" t="s">
        <v>323</v>
      </c>
      <c r="H49" t="s">
        <v>324</v>
      </c>
      <c r="I49" t="s">
        <v>325</v>
      </c>
    </row>
    <row r="50" spans="2:12">
      <c r="B50" t="e" vm="50">
        <v>#VALUE!</v>
      </c>
      <c r="C50" t="s">
        <v>228</v>
      </c>
      <c r="D50" t="s">
        <v>320</v>
      </c>
      <c r="E50" t="s">
        <v>326</v>
      </c>
      <c r="F50" s="93" t="s">
        <v>327</v>
      </c>
      <c r="G50" t="s">
        <v>328</v>
      </c>
      <c r="H50" t="s">
        <v>329</v>
      </c>
      <c r="I50" t="s">
        <v>330</v>
      </c>
    </row>
    <row r="51" spans="2:12">
      <c r="B51" t="e" vm="51">
        <v>#VALUE!</v>
      </c>
      <c r="C51" t="s">
        <v>331</v>
      </c>
      <c r="D51" t="s">
        <v>332</v>
      </c>
      <c r="E51" t="s">
        <v>333</v>
      </c>
      <c r="F51" s="93" t="s">
        <v>334</v>
      </c>
      <c r="G51" t="s">
        <v>335</v>
      </c>
      <c r="H51" t="s">
        <v>336</v>
      </c>
      <c r="I51" t="s">
        <v>337</v>
      </c>
      <c r="L51" t="s">
        <v>85</v>
      </c>
    </row>
    <row r="52" spans="2:12">
      <c r="B52" t="e" vm="52">
        <v>#VALUE!</v>
      </c>
      <c r="C52" t="s">
        <v>331</v>
      </c>
      <c r="D52" t="s">
        <v>332</v>
      </c>
      <c r="E52" t="s">
        <v>338</v>
      </c>
      <c r="F52" s="93" t="s">
        <v>339</v>
      </c>
      <c r="G52" t="s">
        <v>340</v>
      </c>
      <c r="H52" t="s">
        <v>341</v>
      </c>
      <c r="I52" t="s">
        <v>342</v>
      </c>
      <c r="L52" t="s">
        <v>85</v>
      </c>
    </row>
    <row r="53" spans="2:12">
      <c r="B53" t="e" vm="53">
        <v>#VALUE!</v>
      </c>
      <c r="C53" t="s">
        <v>331</v>
      </c>
      <c r="D53" t="s">
        <v>332</v>
      </c>
      <c r="E53" t="s">
        <v>343</v>
      </c>
      <c r="F53" s="93" t="s">
        <v>344</v>
      </c>
      <c r="G53" t="s">
        <v>345</v>
      </c>
      <c r="H53" t="s">
        <v>346</v>
      </c>
      <c r="I53" t="s">
        <v>347</v>
      </c>
      <c r="L53" t="s">
        <v>85</v>
      </c>
    </row>
    <row r="54" spans="2:12" ht="27.75">
      <c r="B54" t="e" vm="54">
        <v>#VALUE!</v>
      </c>
      <c r="C54" t="s">
        <v>331</v>
      </c>
      <c r="D54" t="s">
        <v>332</v>
      </c>
      <c r="E54" t="s">
        <v>348</v>
      </c>
      <c r="F54" s="93" t="s">
        <v>349</v>
      </c>
      <c r="G54" t="s">
        <v>350</v>
      </c>
      <c r="H54" t="s">
        <v>351</v>
      </c>
      <c r="I54" t="s">
        <v>352</v>
      </c>
      <c r="L54" t="s">
        <v>85</v>
      </c>
    </row>
    <row r="55" spans="2:12">
      <c r="B55" t="e" vm="55">
        <v>#VALUE!</v>
      </c>
      <c r="C55" t="s">
        <v>331</v>
      </c>
      <c r="D55" t="s">
        <v>332</v>
      </c>
      <c r="E55" t="s">
        <v>353</v>
      </c>
      <c r="F55" s="93" t="s">
        <v>354</v>
      </c>
      <c r="G55" t="s">
        <v>355</v>
      </c>
      <c r="H55" t="s">
        <v>356</v>
      </c>
      <c r="I55" t="s">
        <v>357</v>
      </c>
      <c r="L55" t="s">
        <v>85</v>
      </c>
    </row>
    <row r="56" spans="2:12" ht="27.75">
      <c r="B56" t="e" vm="56">
        <v>#VALUE!</v>
      </c>
      <c r="C56" t="s">
        <v>331</v>
      </c>
      <c r="D56" t="s">
        <v>332</v>
      </c>
      <c r="E56" t="s">
        <v>358</v>
      </c>
      <c r="F56" s="93" t="s">
        <v>359</v>
      </c>
      <c r="G56" t="s">
        <v>360</v>
      </c>
      <c r="H56" t="s">
        <v>361</v>
      </c>
      <c r="I56" t="s">
        <v>362</v>
      </c>
    </row>
    <row r="57" spans="2:12" ht="41.65">
      <c r="B57" t="e" vm="57">
        <v>#VALUE!</v>
      </c>
      <c r="C57" t="s">
        <v>331</v>
      </c>
      <c r="D57" t="s">
        <v>332</v>
      </c>
      <c r="E57" t="s">
        <v>363</v>
      </c>
      <c r="F57" s="93" t="s">
        <v>364</v>
      </c>
      <c r="G57" t="s">
        <v>365</v>
      </c>
      <c r="H57" t="s">
        <v>366</v>
      </c>
      <c r="I57" t="s">
        <v>367</v>
      </c>
    </row>
    <row r="58" spans="2:12" ht="55.5">
      <c r="B58" t="e" vm="58">
        <v>#VALUE!</v>
      </c>
      <c r="C58" t="s">
        <v>331</v>
      </c>
      <c r="D58" t="s">
        <v>332</v>
      </c>
      <c r="E58" t="s">
        <v>368</v>
      </c>
      <c r="F58" s="93" t="s">
        <v>369</v>
      </c>
      <c r="G58" t="s">
        <v>370</v>
      </c>
      <c r="H58" t="s">
        <v>371</v>
      </c>
      <c r="I58" t="s">
        <v>372</v>
      </c>
    </row>
    <row r="59" spans="2:12">
      <c r="B59" t="e" vm="59">
        <v>#VALUE!</v>
      </c>
      <c r="C59" t="s">
        <v>331</v>
      </c>
      <c r="D59" t="s">
        <v>332</v>
      </c>
      <c r="E59" t="s">
        <v>373</v>
      </c>
      <c r="F59" s="93" t="s">
        <v>374</v>
      </c>
      <c r="G59" t="s">
        <v>375</v>
      </c>
      <c r="H59" t="s">
        <v>376</v>
      </c>
      <c r="I59" t="s">
        <v>377</v>
      </c>
    </row>
    <row r="60" spans="2:12">
      <c r="B60" t="e" vm="60">
        <v>#VALUE!</v>
      </c>
      <c r="C60" t="s">
        <v>331</v>
      </c>
      <c r="D60" t="s">
        <v>378</v>
      </c>
      <c r="E60" t="s">
        <v>379</v>
      </c>
      <c r="F60" s="93" t="s">
        <v>380</v>
      </c>
      <c r="G60" t="s">
        <v>381</v>
      </c>
      <c r="H60" t="s">
        <v>382</v>
      </c>
      <c r="I60" t="s">
        <v>383</v>
      </c>
    </row>
    <row r="61" spans="2:12">
      <c r="B61" t="e" vm="61">
        <v>#VALUE!</v>
      </c>
      <c r="C61" t="s">
        <v>331</v>
      </c>
      <c r="D61" t="s">
        <v>378</v>
      </c>
      <c r="E61" t="s">
        <v>384</v>
      </c>
      <c r="F61" s="93" t="s">
        <v>385</v>
      </c>
      <c r="G61" t="s">
        <v>386</v>
      </c>
      <c r="H61" t="s">
        <v>387</v>
      </c>
      <c r="I61" t="s">
        <v>388</v>
      </c>
    </row>
    <row r="62" spans="2:12">
      <c r="B62" t="e" vm="62">
        <v>#VALUE!</v>
      </c>
      <c r="C62" t="s">
        <v>331</v>
      </c>
      <c r="D62" t="s">
        <v>389</v>
      </c>
      <c r="E62" t="s">
        <v>390</v>
      </c>
      <c r="F62" s="93" t="s">
        <v>391</v>
      </c>
      <c r="G62" t="s">
        <v>392</v>
      </c>
      <c r="H62" t="s">
        <v>393</v>
      </c>
      <c r="I62" t="s">
        <v>394</v>
      </c>
    </row>
    <row r="63" spans="2:12">
      <c r="B63" t="e" vm="63">
        <v>#VALUE!</v>
      </c>
      <c r="C63" t="s">
        <v>331</v>
      </c>
      <c r="D63" t="s">
        <v>389</v>
      </c>
      <c r="E63" t="s">
        <v>395</v>
      </c>
      <c r="F63" s="93" t="s">
        <v>396</v>
      </c>
      <c r="G63" t="s">
        <v>397</v>
      </c>
      <c r="H63" t="s">
        <v>398</v>
      </c>
      <c r="I63" t="s">
        <v>399</v>
      </c>
    </row>
    <row r="64" spans="2:12">
      <c r="B64" t="e" vm="64">
        <v>#VALUE!</v>
      </c>
      <c r="C64" t="s">
        <v>331</v>
      </c>
      <c r="D64" t="s">
        <v>389</v>
      </c>
      <c r="E64" t="s">
        <v>400</v>
      </c>
      <c r="F64" s="93" t="s">
        <v>401</v>
      </c>
      <c r="G64" t="s">
        <v>402</v>
      </c>
      <c r="H64" t="s">
        <v>403</v>
      </c>
      <c r="I64" t="s">
        <v>404</v>
      </c>
    </row>
    <row r="65" spans="2:12">
      <c r="B65" t="e" vm="65">
        <v>#VALUE!</v>
      </c>
      <c r="C65" t="s">
        <v>331</v>
      </c>
      <c r="D65" t="s">
        <v>389</v>
      </c>
      <c r="E65" t="s">
        <v>405</v>
      </c>
      <c r="F65" s="93" t="s">
        <v>401</v>
      </c>
      <c r="G65" t="s">
        <v>406</v>
      </c>
      <c r="H65" t="s">
        <v>407</v>
      </c>
      <c r="I65" t="s">
        <v>408</v>
      </c>
    </row>
    <row r="66" spans="2:12">
      <c r="B66" t="e" vm="66">
        <v>#VALUE!</v>
      </c>
      <c r="C66" t="s">
        <v>331</v>
      </c>
      <c r="D66" t="s">
        <v>409</v>
      </c>
      <c r="E66" t="s">
        <v>410</v>
      </c>
      <c r="F66" s="93" t="s">
        <v>411</v>
      </c>
      <c r="G66" t="s">
        <v>412</v>
      </c>
      <c r="H66" t="s">
        <v>413</v>
      </c>
      <c r="I66" t="s">
        <v>414</v>
      </c>
    </row>
    <row r="67" spans="2:12">
      <c r="B67" t="e" vm="67">
        <v>#VALUE!</v>
      </c>
      <c r="C67" t="s">
        <v>331</v>
      </c>
      <c r="D67" t="s">
        <v>409</v>
      </c>
      <c r="E67" t="s">
        <v>415</v>
      </c>
      <c r="F67" s="93" t="s">
        <v>416</v>
      </c>
      <c r="G67" t="s">
        <v>417</v>
      </c>
      <c r="H67" t="s">
        <v>418</v>
      </c>
      <c r="I67" t="s">
        <v>419</v>
      </c>
    </row>
    <row r="68" spans="2:12">
      <c r="B68" t="e" vm="68">
        <v>#VALUE!</v>
      </c>
      <c r="C68" t="s">
        <v>331</v>
      </c>
      <c r="D68" t="s">
        <v>409</v>
      </c>
      <c r="E68" t="s">
        <v>420</v>
      </c>
      <c r="F68" s="93" t="s">
        <v>421</v>
      </c>
      <c r="G68" t="s">
        <v>422</v>
      </c>
      <c r="H68" t="s">
        <v>423</v>
      </c>
      <c r="I68" t="s">
        <v>424</v>
      </c>
    </row>
    <row r="69" spans="2:12">
      <c r="B69" t="e" vm="69">
        <v>#VALUE!</v>
      </c>
      <c r="C69" t="s">
        <v>331</v>
      </c>
      <c r="D69" t="s">
        <v>409</v>
      </c>
      <c r="E69" t="s">
        <v>425</v>
      </c>
      <c r="F69" s="93" t="s">
        <v>426</v>
      </c>
      <c r="G69" t="s">
        <v>427</v>
      </c>
      <c r="H69" t="s">
        <v>428</v>
      </c>
      <c r="I69" t="s">
        <v>429</v>
      </c>
    </row>
    <row r="70" spans="2:12">
      <c r="B70" t="e" vm="70">
        <v>#VALUE!</v>
      </c>
      <c r="C70" t="s">
        <v>331</v>
      </c>
      <c r="D70" t="s">
        <v>409</v>
      </c>
      <c r="E70" t="s">
        <v>430</v>
      </c>
      <c r="F70" s="93" t="s">
        <v>431</v>
      </c>
      <c r="G70" t="s">
        <v>432</v>
      </c>
      <c r="H70" t="s">
        <v>433</v>
      </c>
      <c r="I70" t="s">
        <v>434</v>
      </c>
    </row>
    <row r="71" spans="2:12">
      <c r="B71" t="e" vm="71">
        <v>#VALUE!</v>
      </c>
      <c r="C71" t="s">
        <v>331</v>
      </c>
      <c r="D71" t="s">
        <v>409</v>
      </c>
      <c r="E71" t="s">
        <v>435</v>
      </c>
      <c r="F71" s="93" t="s">
        <v>436</v>
      </c>
      <c r="G71" t="s">
        <v>437</v>
      </c>
      <c r="H71" t="s">
        <v>438</v>
      </c>
      <c r="I71" t="s">
        <v>439</v>
      </c>
    </row>
    <row r="72" spans="2:12">
      <c r="B72" t="e" vm="72">
        <v>#VALUE!</v>
      </c>
      <c r="C72" t="s">
        <v>331</v>
      </c>
      <c r="D72" t="s">
        <v>409</v>
      </c>
      <c r="E72" t="s">
        <v>440</v>
      </c>
      <c r="F72" s="93" t="s">
        <v>441</v>
      </c>
      <c r="G72" t="s">
        <v>442</v>
      </c>
      <c r="H72" t="s">
        <v>443</v>
      </c>
      <c r="I72" t="s">
        <v>444</v>
      </c>
    </row>
    <row r="73" spans="2:12">
      <c r="B73" t="e" vm="73">
        <v>#VALUE!</v>
      </c>
      <c r="C73" t="s">
        <v>445</v>
      </c>
      <c r="D73" t="s">
        <v>446</v>
      </c>
      <c r="E73" t="s">
        <v>447</v>
      </c>
      <c r="F73" s="93" t="s">
        <v>448</v>
      </c>
      <c r="G73" t="s">
        <v>449</v>
      </c>
      <c r="H73" t="s">
        <v>450</v>
      </c>
      <c r="I73" t="s">
        <v>451</v>
      </c>
      <c r="L73" t="s">
        <v>85</v>
      </c>
    </row>
    <row r="74" spans="2:12">
      <c r="B74" t="e" vm="74">
        <v>#VALUE!</v>
      </c>
      <c r="C74" t="s">
        <v>445</v>
      </c>
      <c r="D74" t="s">
        <v>446</v>
      </c>
      <c r="E74" t="s">
        <v>452</v>
      </c>
      <c r="F74" s="93" t="s">
        <v>453</v>
      </c>
      <c r="G74" t="s">
        <v>454</v>
      </c>
      <c r="H74" t="s">
        <v>455</v>
      </c>
      <c r="I74" t="s">
        <v>456</v>
      </c>
      <c r="L74" t="s">
        <v>85</v>
      </c>
    </row>
    <row r="75" spans="2:12">
      <c r="B75" t="e" vm="75">
        <v>#VALUE!</v>
      </c>
      <c r="C75" t="s">
        <v>445</v>
      </c>
      <c r="D75" t="s">
        <v>446</v>
      </c>
      <c r="E75" t="s">
        <v>457</v>
      </c>
      <c r="F75" s="93" t="s">
        <v>458</v>
      </c>
      <c r="G75" t="s">
        <v>459</v>
      </c>
      <c r="H75" t="s">
        <v>460</v>
      </c>
      <c r="I75" t="s">
        <v>461</v>
      </c>
    </row>
    <row r="76" spans="2:12">
      <c r="B76" t="e" vm="76">
        <v>#VALUE!</v>
      </c>
      <c r="C76" t="s">
        <v>445</v>
      </c>
      <c r="D76" t="s">
        <v>446</v>
      </c>
      <c r="E76" t="s">
        <v>462</v>
      </c>
      <c r="F76" s="93" t="s">
        <v>463</v>
      </c>
      <c r="G76" t="s">
        <v>464</v>
      </c>
      <c r="H76" t="s">
        <v>465</v>
      </c>
      <c r="I76" t="s">
        <v>466</v>
      </c>
    </row>
    <row r="77" spans="2:12">
      <c r="B77" t="e" vm="77">
        <v>#VALUE!</v>
      </c>
      <c r="C77" t="s">
        <v>445</v>
      </c>
      <c r="D77" t="s">
        <v>446</v>
      </c>
      <c r="E77" t="s">
        <v>467</v>
      </c>
      <c r="F77" s="93" t="s">
        <v>468</v>
      </c>
      <c r="G77" t="s">
        <v>469</v>
      </c>
      <c r="H77" t="s">
        <v>470</v>
      </c>
      <c r="I77" t="s">
        <v>471</v>
      </c>
    </row>
    <row r="78" spans="2:12">
      <c r="B78" t="e" vm="78">
        <v>#VALUE!</v>
      </c>
      <c r="C78" t="s">
        <v>445</v>
      </c>
      <c r="D78" t="s">
        <v>446</v>
      </c>
      <c r="E78" t="s">
        <v>472</v>
      </c>
      <c r="F78" s="93" t="s">
        <v>473</v>
      </c>
      <c r="G78" t="s">
        <v>474</v>
      </c>
      <c r="H78" t="s">
        <v>475</v>
      </c>
      <c r="I78" t="s">
        <v>476</v>
      </c>
    </row>
    <row r="79" spans="2:12">
      <c r="B79" t="e" vm="79">
        <v>#VALUE!</v>
      </c>
      <c r="C79" t="s">
        <v>445</v>
      </c>
      <c r="D79" t="s">
        <v>477</v>
      </c>
      <c r="E79" t="s">
        <v>3</v>
      </c>
      <c r="F79" s="93" t="s">
        <v>478</v>
      </c>
      <c r="G79" t="s">
        <v>479</v>
      </c>
      <c r="H79" t="s">
        <v>480</v>
      </c>
      <c r="I79" t="s">
        <v>53</v>
      </c>
      <c r="J79" t="s">
        <v>3355</v>
      </c>
      <c r="L79" t="s">
        <v>85</v>
      </c>
    </row>
    <row r="80" spans="2:12">
      <c r="B80" t="e" vm="80">
        <v>#VALUE!</v>
      </c>
      <c r="C80" t="s">
        <v>445</v>
      </c>
      <c r="D80" t="s">
        <v>477</v>
      </c>
      <c r="E80" t="s">
        <v>481</v>
      </c>
      <c r="F80" s="93" t="s">
        <v>482</v>
      </c>
      <c r="G80" t="s">
        <v>483</v>
      </c>
      <c r="H80" t="s">
        <v>484</v>
      </c>
      <c r="I80" t="s">
        <v>485</v>
      </c>
      <c r="K80" t="s">
        <v>115</v>
      </c>
      <c r="L80" t="s">
        <v>85</v>
      </c>
    </row>
    <row r="81" spans="2:12">
      <c r="B81" t="e" vm="81">
        <v>#VALUE!</v>
      </c>
      <c r="C81" t="s">
        <v>445</v>
      </c>
      <c r="D81" t="s">
        <v>477</v>
      </c>
      <c r="E81" t="s">
        <v>486</v>
      </c>
      <c r="F81" s="93" t="s">
        <v>487</v>
      </c>
      <c r="G81" t="s">
        <v>488</v>
      </c>
      <c r="H81" t="s">
        <v>489</v>
      </c>
      <c r="I81" t="s">
        <v>490</v>
      </c>
      <c r="L81" t="s">
        <v>85</v>
      </c>
    </row>
    <row r="82" spans="2:12">
      <c r="B82" t="e" vm="82">
        <v>#VALUE!</v>
      </c>
      <c r="C82" t="s">
        <v>445</v>
      </c>
      <c r="D82" t="s">
        <v>477</v>
      </c>
      <c r="E82" t="s">
        <v>9</v>
      </c>
      <c r="F82" s="93" t="s">
        <v>492</v>
      </c>
      <c r="G82" t="s">
        <v>493</v>
      </c>
      <c r="H82" t="s">
        <v>494</v>
      </c>
      <c r="I82" t="s">
        <v>58</v>
      </c>
      <c r="J82" t="s">
        <v>3355</v>
      </c>
      <c r="L82" t="s">
        <v>491</v>
      </c>
    </row>
    <row r="83" spans="2:12">
      <c r="B83" t="e" vm="83">
        <v>#VALUE!</v>
      </c>
      <c r="C83" t="s">
        <v>445</v>
      </c>
      <c r="D83" t="s">
        <v>477</v>
      </c>
      <c r="E83" t="s">
        <v>495</v>
      </c>
      <c r="F83" s="93" t="s">
        <v>496</v>
      </c>
      <c r="G83" t="s">
        <v>497</v>
      </c>
      <c r="H83" t="s">
        <v>498</v>
      </c>
      <c r="I83" t="s">
        <v>499</v>
      </c>
      <c r="L83" t="s">
        <v>85</v>
      </c>
    </row>
    <row r="84" spans="2:12">
      <c r="B84" t="e" vm="84">
        <v>#VALUE!</v>
      </c>
      <c r="C84" t="s">
        <v>445</v>
      </c>
      <c r="D84" t="s">
        <v>477</v>
      </c>
      <c r="E84" t="s">
        <v>500</v>
      </c>
      <c r="F84" s="93" t="s">
        <v>501</v>
      </c>
      <c r="G84" t="s">
        <v>502</v>
      </c>
      <c r="H84" t="s">
        <v>503</v>
      </c>
      <c r="I84" t="s">
        <v>504</v>
      </c>
      <c r="K84" t="s">
        <v>115</v>
      </c>
      <c r="L84" t="s">
        <v>85</v>
      </c>
    </row>
    <row r="85" spans="2:12">
      <c r="B85" t="e" vm="85">
        <v>#VALUE!</v>
      </c>
      <c r="C85" t="s">
        <v>445</v>
      </c>
      <c r="D85" t="s">
        <v>477</v>
      </c>
      <c r="E85" t="s">
        <v>1</v>
      </c>
      <c r="F85" s="93" t="s">
        <v>505</v>
      </c>
      <c r="G85" t="s">
        <v>506</v>
      </c>
      <c r="H85" t="s">
        <v>507</v>
      </c>
      <c r="I85" t="s">
        <v>56</v>
      </c>
      <c r="J85" t="s">
        <v>3355</v>
      </c>
      <c r="L85" t="s">
        <v>85</v>
      </c>
    </row>
    <row r="86" spans="2:12">
      <c r="B86" t="e" vm="86">
        <v>#VALUE!</v>
      </c>
      <c r="C86" t="s">
        <v>445</v>
      </c>
      <c r="D86" t="s">
        <v>477</v>
      </c>
      <c r="E86" t="s">
        <v>508</v>
      </c>
      <c r="F86" s="93" t="s">
        <v>510</v>
      </c>
      <c r="G86" t="s">
        <v>511</v>
      </c>
      <c r="H86" t="s">
        <v>512</v>
      </c>
      <c r="I86" t="s">
        <v>513</v>
      </c>
      <c r="K86" t="s">
        <v>509</v>
      </c>
      <c r="L86" t="s">
        <v>85</v>
      </c>
    </row>
    <row r="87" spans="2:12">
      <c r="B87" t="e" vm="87">
        <v>#VALUE!</v>
      </c>
      <c r="C87" t="s">
        <v>445</v>
      </c>
      <c r="D87" t="s">
        <v>477</v>
      </c>
      <c r="E87" t="s">
        <v>2</v>
      </c>
      <c r="F87" s="93" t="s">
        <v>514</v>
      </c>
      <c r="G87" t="s">
        <v>515</v>
      </c>
      <c r="H87" t="s">
        <v>516</v>
      </c>
      <c r="I87" t="s">
        <v>54</v>
      </c>
      <c r="J87" t="s">
        <v>3355</v>
      </c>
      <c r="L87" t="s">
        <v>85</v>
      </c>
    </row>
    <row r="88" spans="2:12">
      <c r="B88" t="e" vm="88">
        <v>#VALUE!</v>
      </c>
      <c r="C88" t="s">
        <v>445</v>
      </c>
      <c r="D88" t="s">
        <v>477</v>
      </c>
      <c r="E88" t="s">
        <v>517</v>
      </c>
      <c r="F88" s="93" t="s">
        <v>518</v>
      </c>
      <c r="G88" t="s">
        <v>519</v>
      </c>
      <c r="H88" t="s">
        <v>520</v>
      </c>
      <c r="I88" t="s">
        <v>521</v>
      </c>
    </row>
    <row r="89" spans="2:12">
      <c r="B89" t="e" vm="89">
        <v>#VALUE!</v>
      </c>
      <c r="C89" t="s">
        <v>445</v>
      </c>
      <c r="D89" t="s">
        <v>477</v>
      </c>
      <c r="E89" t="s">
        <v>522</v>
      </c>
      <c r="F89" s="93" t="s">
        <v>523</v>
      </c>
      <c r="G89" t="s">
        <v>524</v>
      </c>
      <c r="H89" t="s">
        <v>525</v>
      </c>
      <c r="I89" t="s">
        <v>526</v>
      </c>
    </row>
    <row r="90" spans="2:12">
      <c r="B90" t="e" vm="90">
        <v>#VALUE!</v>
      </c>
      <c r="C90" t="s">
        <v>445</v>
      </c>
      <c r="D90" t="s">
        <v>477</v>
      </c>
      <c r="E90" t="s">
        <v>4</v>
      </c>
      <c r="F90" s="93" t="s">
        <v>527</v>
      </c>
      <c r="G90" t="s">
        <v>528</v>
      </c>
      <c r="H90" t="s">
        <v>529</v>
      </c>
      <c r="I90" t="s">
        <v>61</v>
      </c>
      <c r="J90" t="s">
        <v>3355</v>
      </c>
      <c r="L90" t="s">
        <v>85</v>
      </c>
    </row>
    <row r="91" spans="2:12">
      <c r="B91" t="e" vm="91">
        <v>#VALUE!</v>
      </c>
      <c r="C91" t="s">
        <v>445</v>
      </c>
      <c r="D91" t="s">
        <v>477</v>
      </c>
      <c r="E91" t="s">
        <v>530</v>
      </c>
      <c r="F91" s="93" t="s">
        <v>531</v>
      </c>
      <c r="G91" t="s">
        <v>532</v>
      </c>
      <c r="H91" t="s">
        <v>533</v>
      </c>
      <c r="I91" t="s">
        <v>534</v>
      </c>
      <c r="L91" t="s">
        <v>85</v>
      </c>
    </row>
    <row r="92" spans="2:12">
      <c r="B92" t="e" vm="92">
        <v>#VALUE!</v>
      </c>
      <c r="C92" t="s">
        <v>445</v>
      </c>
      <c r="D92" t="s">
        <v>477</v>
      </c>
      <c r="E92" t="s">
        <v>535</v>
      </c>
      <c r="F92" s="93" t="s">
        <v>536</v>
      </c>
      <c r="G92" t="s">
        <v>537</v>
      </c>
      <c r="H92" t="s">
        <v>538</v>
      </c>
      <c r="I92" t="s">
        <v>539</v>
      </c>
    </row>
    <row r="93" spans="2:12">
      <c r="B93" t="e" vm="93">
        <v>#VALUE!</v>
      </c>
      <c r="C93" t="s">
        <v>445</v>
      </c>
      <c r="D93" t="s">
        <v>477</v>
      </c>
      <c r="E93" t="s">
        <v>540</v>
      </c>
      <c r="F93" s="93" t="s">
        <v>541</v>
      </c>
      <c r="G93" t="s">
        <v>542</v>
      </c>
      <c r="H93" t="s">
        <v>543</v>
      </c>
      <c r="I93" t="s">
        <v>544</v>
      </c>
      <c r="L93" t="s">
        <v>85</v>
      </c>
    </row>
    <row r="94" spans="2:12">
      <c r="B94" t="e" vm="94">
        <v>#VALUE!</v>
      </c>
      <c r="C94" t="s">
        <v>445</v>
      </c>
      <c r="D94" t="s">
        <v>477</v>
      </c>
      <c r="E94" t="s">
        <v>545</v>
      </c>
      <c r="F94" s="93" t="s">
        <v>546</v>
      </c>
      <c r="G94" t="s">
        <v>547</v>
      </c>
      <c r="H94" t="s">
        <v>548</v>
      </c>
      <c r="I94" t="s">
        <v>549</v>
      </c>
    </row>
    <row r="95" spans="2:12">
      <c r="B95" t="e" vm="95">
        <v>#VALUE!</v>
      </c>
      <c r="C95" t="s">
        <v>445</v>
      </c>
      <c r="D95" t="s">
        <v>477</v>
      </c>
      <c r="E95" t="s">
        <v>550</v>
      </c>
      <c r="F95" s="93" t="s">
        <v>552</v>
      </c>
      <c r="G95" t="s">
        <v>553</v>
      </c>
      <c r="H95" t="s">
        <v>554</v>
      </c>
      <c r="I95" t="s">
        <v>555</v>
      </c>
      <c r="K95" t="s">
        <v>551</v>
      </c>
      <c r="L95" t="s">
        <v>68</v>
      </c>
    </row>
    <row r="96" spans="2:12" ht="55.5">
      <c r="B96" t="e" vm="96">
        <v>#VALUE!</v>
      </c>
      <c r="C96" t="s">
        <v>556</v>
      </c>
      <c r="D96" t="s">
        <v>557</v>
      </c>
      <c r="E96" t="s">
        <v>558</v>
      </c>
      <c r="F96" s="93" t="s">
        <v>559</v>
      </c>
      <c r="G96" t="s">
        <v>560</v>
      </c>
      <c r="H96" t="s">
        <v>561</v>
      </c>
      <c r="I96" t="s">
        <v>562</v>
      </c>
    </row>
    <row r="97" spans="2:12">
      <c r="B97" t="e" vm="97">
        <v>#VALUE!</v>
      </c>
      <c r="C97" t="s">
        <v>556</v>
      </c>
      <c r="D97" t="s">
        <v>557</v>
      </c>
      <c r="E97" t="s">
        <v>563</v>
      </c>
      <c r="F97" s="93" t="s">
        <v>564</v>
      </c>
      <c r="G97" t="s">
        <v>565</v>
      </c>
      <c r="H97" t="s">
        <v>566</v>
      </c>
      <c r="I97" t="s">
        <v>567</v>
      </c>
    </row>
    <row r="98" spans="2:12">
      <c r="B98" t="e" vm="98">
        <v>#VALUE!</v>
      </c>
      <c r="C98" t="s">
        <v>556</v>
      </c>
      <c r="D98" t="s">
        <v>557</v>
      </c>
      <c r="E98" t="s">
        <v>568</v>
      </c>
      <c r="F98" s="93" t="s">
        <v>569</v>
      </c>
      <c r="G98" t="s">
        <v>570</v>
      </c>
      <c r="H98" t="s">
        <v>571</v>
      </c>
      <c r="I98" t="s">
        <v>572</v>
      </c>
    </row>
    <row r="99" spans="2:12">
      <c r="B99" t="e" vm="99">
        <v>#VALUE!</v>
      </c>
      <c r="C99" t="s">
        <v>556</v>
      </c>
      <c r="D99" t="s">
        <v>573</v>
      </c>
      <c r="E99" t="s">
        <v>574</v>
      </c>
      <c r="F99" s="93" t="s">
        <v>575</v>
      </c>
      <c r="G99" t="s">
        <v>576</v>
      </c>
      <c r="H99" t="s">
        <v>577</v>
      </c>
      <c r="I99" t="s">
        <v>578</v>
      </c>
      <c r="L99" t="s">
        <v>85</v>
      </c>
    </row>
    <row r="100" spans="2:12">
      <c r="B100" t="e" vm="100">
        <v>#VALUE!</v>
      </c>
      <c r="C100" t="s">
        <v>556</v>
      </c>
      <c r="D100" t="s">
        <v>573</v>
      </c>
      <c r="E100" t="s">
        <v>579</v>
      </c>
      <c r="F100" s="93" t="s">
        <v>580</v>
      </c>
      <c r="G100" t="s">
        <v>581</v>
      </c>
      <c r="H100" t="s">
        <v>582</v>
      </c>
      <c r="I100" t="s">
        <v>583</v>
      </c>
      <c r="L100" t="s">
        <v>85</v>
      </c>
    </row>
    <row r="101" spans="2:12">
      <c r="B101" t="e" vm="101">
        <v>#VALUE!</v>
      </c>
      <c r="C101" t="s">
        <v>556</v>
      </c>
      <c r="D101" t="s">
        <v>573</v>
      </c>
      <c r="E101" t="s">
        <v>584</v>
      </c>
      <c r="F101" s="93" t="s">
        <v>585</v>
      </c>
      <c r="G101" t="s">
        <v>586</v>
      </c>
      <c r="H101" t="s">
        <v>587</v>
      </c>
      <c r="I101" t="s">
        <v>588</v>
      </c>
    </row>
    <row r="102" spans="2:12">
      <c r="B102" t="e" vm="102">
        <v>#VALUE!</v>
      </c>
      <c r="C102" t="s">
        <v>556</v>
      </c>
      <c r="D102" t="s">
        <v>44</v>
      </c>
      <c r="E102" t="s">
        <v>589</v>
      </c>
      <c r="F102" s="93" t="s">
        <v>590</v>
      </c>
      <c r="G102" t="s">
        <v>591</v>
      </c>
      <c r="H102" t="s">
        <v>592</v>
      </c>
      <c r="I102" t="s">
        <v>593</v>
      </c>
    </row>
    <row r="103" spans="2:12">
      <c r="B103" t="e" vm="103">
        <v>#VALUE!</v>
      </c>
      <c r="C103" t="s">
        <v>556</v>
      </c>
      <c r="D103" t="s">
        <v>44</v>
      </c>
      <c r="E103" t="s">
        <v>594</v>
      </c>
      <c r="F103" s="93" t="s">
        <v>595</v>
      </c>
      <c r="G103" t="s">
        <v>596</v>
      </c>
      <c r="H103" t="s">
        <v>597</v>
      </c>
      <c r="I103" t="s">
        <v>598</v>
      </c>
    </row>
    <row r="104" spans="2:12" ht="41.65">
      <c r="B104" t="e" vm="104">
        <v>#VALUE!</v>
      </c>
      <c r="C104" t="s">
        <v>556</v>
      </c>
      <c r="D104" t="s">
        <v>44</v>
      </c>
      <c r="E104" t="s">
        <v>599</v>
      </c>
      <c r="F104" s="93" t="s">
        <v>600</v>
      </c>
      <c r="G104" t="s">
        <v>601</v>
      </c>
      <c r="H104" t="s">
        <v>602</v>
      </c>
      <c r="I104" t="s">
        <v>603</v>
      </c>
      <c r="L104" t="s">
        <v>85</v>
      </c>
    </row>
    <row r="105" spans="2:12" ht="55.5">
      <c r="B105" t="e" vm="105">
        <v>#VALUE!</v>
      </c>
      <c r="C105" t="s">
        <v>556</v>
      </c>
      <c r="D105" t="s">
        <v>44</v>
      </c>
      <c r="E105" t="s">
        <v>604</v>
      </c>
      <c r="F105" s="93" t="s">
        <v>605</v>
      </c>
      <c r="G105" t="s">
        <v>606</v>
      </c>
      <c r="H105" t="s">
        <v>607</v>
      </c>
      <c r="I105" t="s">
        <v>608</v>
      </c>
    </row>
    <row r="106" spans="2:12">
      <c r="B106" t="e" vm="106">
        <v>#VALUE!</v>
      </c>
      <c r="C106" t="s">
        <v>556</v>
      </c>
      <c r="D106" t="s">
        <v>609</v>
      </c>
      <c r="E106" t="s">
        <v>610</v>
      </c>
      <c r="F106" s="93" t="s">
        <v>611</v>
      </c>
      <c r="G106" t="s">
        <v>612</v>
      </c>
      <c r="H106" t="s">
        <v>613</v>
      </c>
      <c r="I106" t="s">
        <v>614</v>
      </c>
    </row>
    <row r="107" spans="2:12">
      <c r="B107" t="e" vm="107">
        <v>#VALUE!</v>
      </c>
      <c r="C107" t="s">
        <v>556</v>
      </c>
      <c r="D107" t="s">
        <v>609</v>
      </c>
      <c r="E107" t="s">
        <v>615</v>
      </c>
      <c r="F107" s="93" t="s">
        <v>616</v>
      </c>
      <c r="G107" t="s">
        <v>617</v>
      </c>
      <c r="H107" t="s">
        <v>618</v>
      </c>
      <c r="I107" t="s">
        <v>619</v>
      </c>
    </row>
    <row r="108" spans="2:12">
      <c r="B108" t="e" vm="108">
        <v>#VALUE!</v>
      </c>
      <c r="C108" t="s">
        <v>556</v>
      </c>
      <c r="D108" t="s">
        <v>609</v>
      </c>
      <c r="E108" t="s">
        <v>620</v>
      </c>
      <c r="F108" s="93" t="s">
        <v>621</v>
      </c>
      <c r="G108" t="s">
        <v>622</v>
      </c>
      <c r="H108" t="s">
        <v>623</v>
      </c>
      <c r="I108" t="s">
        <v>624</v>
      </c>
    </row>
    <row r="109" spans="2:12">
      <c r="B109" t="e" vm="109">
        <v>#VALUE!</v>
      </c>
      <c r="C109" t="s">
        <v>556</v>
      </c>
      <c r="D109" t="s">
        <v>609</v>
      </c>
      <c r="E109" t="s">
        <v>625</v>
      </c>
      <c r="F109" s="93" t="s">
        <v>626</v>
      </c>
      <c r="G109" t="s">
        <v>627</v>
      </c>
      <c r="H109" t="s">
        <v>628</v>
      </c>
      <c r="I109" t="s">
        <v>629</v>
      </c>
    </row>
    <row r="110" spans="2:12">
      <c r="B110" t="e" vm="110">
        <v>#VALUE!</v>
      </c>
      <c r="C110" t="s">
        <v>556</v>
      </c>
      <c r="D110" t="s">
        <v>609</v>
      </c>
      <c r="E110" t="s">
        <v>630</v>
      </c>
      <c r="F110" s="93" t="s">
        <v>631</v>
      </c>
      <c r="G110" t="s">
        <v>632</v>
      </c>
      <c r="H110" t="s">
        <v>633</v>
      </c>
      <c r="I110" t="s">
        <v>634</v>
      </c>
    </row>
    <row r="111" spans="2:12">
      <c r="B111" t="e" vm="111">
        <v>#VALUE!</v>
      </c>
      <c r="C111" t="s">
        <v>556</v>
      </c>
      <c r="D111" t="s">
        <v>609</v>
      </c>
      <c r="E111" t="s">
        <v>635</v>
      </c>
      <c r="F111" s="93" t="s">
        <v>636</v>
      </c>
      <c r="G111" t="s">
        <v>637</v>
      </c>
      <c r="H111" t="s">
        <v>638</v>
      </c>
      <c r="I111" t="s">
        <v>639</v>
      </c>
    </row>
    <row r="112" spans="2:12">
      <c r="B112" t="e" vm="112">
        <v>#VALUE!</v>
      </c>
      <c r="C112" t="s">
        <v>556</v>
      </c>
      <c r="D112" t="s">
        <v>640</v>
      </c>
      <c r="E112" t="s">
        <v>641</v>
      </c>
      <c r="F112" s="93" t="s">
        <v>642</v>
      </c>
      <c r="G112" t="s">
        <v>643</v>
      </c>
      <c r="H112" t="s">
        <v>644</v>
      </c>
      <c r="I112" t="s">
        <v>645</v>
      </c>
    </row>
    <row r="113" spans="2:12">
      <c r="B113" t="e" vm="113">
        <v>#VALUE!</v>
      </c>
      <c r="C113" t="s">
        <v>556</v>
      </c>
      <c r="D113" t="s">
        <v>640</v>
      </c>
      <c r="E113" t="s">
        <v>646</v>
      </c>
      <c r="F113" s="93" t="s">
        <v>647</v>
      </c>
      <c r="G113" t="s">
        <v>648</v>
      </c>
      <c r="H113" t="s">
        <v>649</v>
      </c>
      <c r="I113" t="s">
        <v>650</v>
      </c>
      <c r="L113" t="s">
        <v>85</v>
      </c>
    </row>
    <row r="114" spans="2:12">
      <c r="B114" t="e" vm="114">
        <v>#VALUE!</v>
      </c>
      <c r="C114" t="s">
        <v>556</v>
      </c>
      <c r="D114" t="s">
        <v>640</v>
      </c>
      <c r="E114" t="s">
        <v>651</v>
      </c>
      <c r="F114" s="93" t="s">
        <v>652</v>
      </c>
      <c r="G114" t="s">
        <v>653</v>
      </c>
      <c r="H114" t="s">
        <v>654</v>
      </c>
      <c r="I114" t="s">
        <v>655</v>
      </c>
    </row>
    <row r="115" spans="2:12" ht="55.5">
      <c r="B115" t="e" vm="115">
        <v>#VALUE!</v>
      </c>
      <c r="C115" t="s">
        <v>556</v>
      </c>
      <c r="D115" t="s">
        <v>640</v>
      </c>
      <c r="E115" t="s">
        <v>656</v>
      </c>
      <c r="F115" s="93" t="s">
        <v>657</v>
      </c>
      <c r="G115" t="s">
        <v>658</v>
      </c>
      <c r="H115" t="s">
        <v>659</v>
      </c>
      <c r="I115" t="s">
        <v>660</v>
      </c>
      <c r="L115" t="s">
        <v>85</v>
      </c>
    </row>
    <row r="116" spans="2:12">
      <c r="B116" t="e" vm="116">
        <v>#VALUE!</v>
      </c>
      <c r="C116" t="s">
        <v>556</v>
      </c>
      <c r="D116" t="s">
        <v>640</v>
      </c>
      <c r="E116" t="s">
        <v>661</v>
      </c>
      <c r="F116" s="93" t="s">
        <v>662</v>
      </c>
      <c r="G116" t="s">
        <v>663</v>
      </c>
      <c r="H116" t="s">
        <v>664</v>
      </c>
      <c r="I116" t="s">
        <v>665</v>
      </c>
    </row>
    <row r="117" spans="2:12">
      <c r="B117" t="e" vm="117">
        <v>#VALUE!</v>
      </c>
      <c r="C117" t="s">
        <v>666</v>
      </c>
      <c r="D117" t="s">
        <v>667</v>
      </c>
      <c r="E117" t="s">
        <v>668</v>
      </c>
      <c r="F117" s="93" t="s">
        <v>669</v>
      </c>
      <c r="G117" t="s">
        <v>670</v>
      </c>
      <c r="H117" t="s">
        <v>671</v>
      </c>
      <c r="I117" t="s">
        <v>672</v>
      </c>
    </row>
    <row r="118" spans="2:12">
      <c r="B118" t="e" vm="118">
        <v>#VALUE!</v>
      </c>
      <c r="C118" t="s">
        <v>666</v>
      </c>
      <c r="D118" t="s">
        <v>667</v>
      </c>
      <c r="E118" t="s">
        <v>673</v>
      </c>
      <c r="F118" s="93" t="s">
        <v>674</v>
      </c>
      <c r="G118" t="s">
        <v>675</v>
      </c>
      <c r="H118" t="s">
        <v>676</v>
      </c>
      <c r="I118" t="s">
        <v>677</v>
      </c>
    </row>
    <row r="119" spans="2:12">
      <c r="B119" t="e" vm="119">
        <v>#VALUE!</v>
      </c>
      <c r="C119" t="s">
        <v>666</v>
      </c>
      <c r="D119" t="s">
        <v>667</v>
      </c>
      <c r="E119" t="s">
        <v>678</v>
      </c>
      <c r="F119" s="93" t="s">
        <v>679</v>
      </c>
      <c r="G119" t="s">
        <v>680</v>
      </c>
      <c r="H119" t="s">
        <v>681</v>
      </c>
      <c r="I119" t="s">
        <v>682</v>
      </c>
    </row>
    <row r="120" spans="2:12">
      <c r="B120" t="e" vm="120">
        <v>#VALUE!</v>
      </c>
      <c r="C120" t="s">
        <v>666</v>
      </c>
      <c r="D120" t="s">
        <v>667</v>
      </c>
      <c r="E120" t="s">
        <v>683</v>
      </c>
      <c r="F120" s="93" t="s">
        <v>684</v>
      </c>
      <c r="G120" t="s">
        <v>685</v>
      </c>
      <c r="H120" t="s">
        <v>686</v>
      </c>
      <c r="I120" t="s">
        <v>687</v>
      </c>
    </row>
    <row r="121" spans="2:12">
      <c r="B121" t="e" vm="121">
        <v>#VALUE!</v>
      </c>
      <c r="C121" t="s">
        <v>666</v>
      </c>
      <c r="D121" t="s">
        <v>667</v>
      </c>
      <c r="E121" t="s">
        <v>688</v>
      </c>
      <c r="F121" s="93" t="s">
        <v>689</v>
      </c>
      <c r="G121" t="s">
        <v>690</v>
      </c>
      <c r="H121" t="s">
        <v>691</v>
      </c>
      <c r="I121" t="s">
        <v>692</v>
      </c>
    </row>
    <row r="122" spans="2:12">
      <c r="B122" t="e" vm="122">
        <v>#VALUE!</v>
      </c>
      <c r="C122" t="s">
        <v>666</v>
      </c>
      <c r="D122" t="s">
        <v>693</v>
      </c>
      <c r="E122" t="s">
        <v>694</v>
      </c>
      <c r="F122" s="93" t="s">
        <v>695</v>
      </c>
      <c r="G122" t="s">
        <v>696</v>
      </c>
      <c r="H122" t="s">
        <v>697</v>
      </c>
      <c r="I122" t="s">
        <v>698</v>
      </c>
    </row>
    <row r="123" spans="2:12">
      <c r="B123" t="e" vm="123">
        <v>#VALUE!</v>
      </c>
      <c r="C123" t="s">
        <v>666</v>
      </c>
      <c r="D123" t="s">
        <v>699</v>
      </c>
      <c r="E123" t="s">
        <v>700</v>
      </c>
      <c r="F123" s="93" t="s">
        <v>701</v>
      </c>
      <c r="G123" t="s">
        <v>702</v>
      </c>
      <c r="H123" t="s">
        <v>703</v>
      </c>
      <c r="I123" t="s">
        <v>704</v>
      </c>
    </row>
    <row r="124" spans="2:12">
      <c r="B124" t="e" vm="124">
        <v>#VALUE!</v>
      </c>
      <c r="C124" t="s">
        <v>666</v>
      </c>
      <c r="D124" t="s">
        <v>705</v>
      </c>
      <c r="E124" t="s">
        <v>706</v>
      </c>
      <c r="F124" s="93" t="s">
        <v>707</v>
      </c>
      <c r="G124" t="s">
        <v>708</v>
      </c>
      <c r="H124" t="s">
        <v>709</v>
      </c>
      <c r="I124" t="s">
        <v>710</v>
      </c>
    </row>
    <row r="125" spans="2:12">
      <c r="B125" t="e" vm="125">
        <v>#VALUE!</v>
      </c>
      <c r="C125" t="s">
        <v>666</v>
      </c>
      <c r="D125" t="s">
        <v>705</v>
      </c>
      <c r="E125" t="s">
        <v>711</v>
      </c>
      <c r="F125" s="93" t="s">
        <v>712</v>
      </c>
      <c r="G125" t="s">
        <v>713</v>
      </c>
      <c r="H125" t="s">
        <v>714</v>
      </c>
      <c r="I125" t="s">
        <v>715</v>
      </c>
      <c r="L125" t="s">
        <v>85</v>
      </c>
    </row>
    <row r="126" spans="2:12">
      <c r="B126" t="e" vm="126">
        <v>#VALUE!</v>
      </c>
      <c r="C126" t="s">
        <v>666</v>
      </c>
      <c r="D126" t="s">
        <v>705</v>
      </c>
      <c r="E126" t="s">
        <v>716</v>
      </c>
      <c r="F126" s="93" t="s">
        <v>717</v>
      </c>
      <c r="G126" t="s">
        <v>718</v>
      </c>
      <c r="H126" t="s">
        <v>719</v>
      </c>
      <c r="I126" t="s">
        <v>720</v>
      </c>
    </row>
    <row r="127" spans="2:12">
      <c r="B127" t="e" vm="127">
        <v>#VALUE!</v>
      </c>
      <c r="C127" t="s">
        <v>666</v>
      </c>
      <c r="D127" t="s">
        <v>705</v>
      </c>
      <c r="E127" t="s">
        <v>721</v>
      </c>
      <c r="F127" s="93" t="s">
        <v>722</v>
      </c>
      <c r="G127" t="s">
        <v>723</v>
      </c>
      <c r="H127" t="s">
        <v>724</v>
      </c>
      <c r="I127" t="s">
        <v>725</v>
      </c>
      <c r="L127" t="s">
        <v>85</v>
      </c>
    </row>
    <row r="128" spans="2:12">
      <c r="B128" t="e" vm="128">
        <v>#VALUE!</v>
      </c>
      <c r="C128" t="s">
        <v>666</v>
      </c>
      <c r="D128" t="s">
        <v>705</v>
      </c>
      <c r="E128" t="s">
        <v>726</v>
      </c>
      <c r="F128" s="93" t="s">
        <v>727</v>
      </c>
      <c r="G128" t="s">
        <v>728</v>
      </c>
      <c r="H128" t="s">
        <v>729</v>
      </c>
      <c r="I128" t="s">
        <v>730</v>
      </c>
      <c r="L128" t="s">
        <v>85</v>
      </c>
    </row>
    <row r="129" spans="2:12">
      <c r="B129" t="e" vm="129">
        <v>#VALUE!</v>
      </c>
      <c r="C129" t="s">
        <v>666</v>
      </c>
      <c r="D129" t="s">
        <v>705</v>
      </c>
      <c r="E129" t="s">
        <v>731</v>
      </c>
      <c r="F129" s="93" t="s">
        <v>732</v>
      </c>
      <c r="G129" t="s">
        <v>733</v>
      </c>
      <c r="H129" t="s">
        <v>734</v>
      </c>
      <c r="I129" t="s">
        <v>735</v>
      </c>
    </row>
    <row r="130" spans="2:12">
      <c r="B130" t="e" vm="130">
        <v>#VALUE!</v>
      </c>
      <c r="C130" t="s">
        <v>666</v>
      </c>
      <c r="D130" t="s">
        <v>705</v>
      </c>
      <c r="E130" t="s">
        <v>736</v>
      </c>
      <c r="F130" s="93" t="s">
        <v>737</v>
      </c>
      <c r="G130" t="s">
        <v>738</v>
      </c>
      <c r="H130" t="s">
        <v>739</v>
      </c>
      <c r="I130" t="s">
        <v>740</v>
      </c>
    </row>
    <row r="131" spans="2:12">
      <c r="B131" t="e" vm="131">
        <v>#VALUE!</v>
      </c>
      <c r="C131" t="s">
        <v>666</v>
      </c>
      <c r="D131" t="s">
        <v>705</v>
      </c>
      <c r="E131" t="s">
        <v>741</v>
      </c>
      <c r="F131" s="93" t="s">
        <v>742</v>
      </c>
      <c r="G131" t="s">
        <v>743</v>
      </c>
      <c r="H131" t="s">
        <v>744</v>
      </c>
      <c r="I131" t="s">
        <v>745</v>
      </c>
    </row>
    <row r="132" spans="2:12">
      <c r="B132" t="e" vm="132">
        <v>#VALUE!</v>
      </c>
      <c r="C132" t="s">
        <v>666</v>
      </c>
      <c r="D132" t="s">
        <v>705</v>
      </c>
      <c r="E132" t="s">
        <v>746</v>
      </c>
      <c r="F132" s="93" t="s">
        <v>747</v>
      </c>
      <c r="G132" t="s">
        <v>748</v>
      </c>
      <c r="H132" t="s">
        <v>749</v>
      </c>
      <c r="I132" t="s">
        <v>750</v>
      </c>
    </row>
    <row r="133" spans="2:12">
      <c r="B133" t="e" vm="133">
        <v>#VALUE!</v>
      </c>
      <c r="C133" t="s">
        <v>666</v>
      </c>
      <c r="D133" t="s">
        <v>751</v>
      </c>
      <c r="E133" t="s">
        <v>752</v>
      </c>
      <c r="F133" s="93" t="s">
        <v>753</v>
      </c>
      <c r="G133" t="s">
        <v>754</v>
      </c>
      <c r="H133" t="s">
        <v>755</v>
      </c>
      <c r="I133" t="s">
        <v>756</v>
      </c>
      <c r="L133" t="s">
        <v>85</v>
      </c>
    </row>
    <row r="134" spans="2:12">
      <c r="B134" t="e" vm="134">
        <v>#VALUE!</v>
      </c>
      <c r="C134" t="s">
        <v>666</v>
      </c>
      <c r="D134" t="s">
        <v>751</v>
      </c>
      <c r="E134" t="s">
        <v>757</v>
      </c>
      <c r="F134" s="93" t="s">
        <v>758</v>
      </c>
      <c r="G134" t="s">
        <v>759</v>
      </c>
      <c r="H134" t="s">
        <v>760</v>
      </c>
      <c r="I134" t="s">
        <v>761</v>
      </c>
      <c r="L134" t="s">
        <v>85</v>
      </c>
    </row>
    <row r="135" spans="2:12">
      <c r="B135" t="e" vm="135">
        <v>#VALUE!</v>
      </c>
      <c r="C135" t="s">
        <v>666</v>
      </c>
      <c r="D135" t="s">
        <v>751</v>
      </c>
      <c r="E135" t="s">
        <v>762</v>
      </c>
      <c r="F135" s="93" t="s">
        <v>763</v>
      </c>
      <c r="G135" t="s">
        <v>764</v>
      </c>
      <c r="H135" t="s">
        <v>765</v>
      </c>
      <c r="I135" t="s">
        <v>766</v>
      </c>
    </row>
    <row r="136" spans="2:12">
      <c r="B136" t="e" vm="136">
        <v>#VALUE!</v>
      </c>
      <c r="C136" t="s">
        <v>666</v>
      </c>
      <c r="D136" t="s">
        <v>751</v>
      </c>
      <c r="E136" t="s">
        <v>767</v>
      </c>
      <c r="F136" s="93" t="s">
        <v>768</v>
      </c>
      <c r="G136" t="s">
        <v>769</v>
      </c>
      <c r="H136" t="s">
        <v>770</v>
      </c>
      <c r="I136" t="s">
        <v>771</v>
      </c>
    </row>
    <row r="137" spans="2:12">
      <c r="B137" t="e" vm="137">
        <v>#VALUE!</v>
      </c>
      <c r="C137" t="s">
        <v>666</v>
      </c>
      <c r="D137" t="s">
        <v>751</v>
      </c>
      <c r="E137" t="s">
        <v>772</v>
      </c>
      <c r="F137" s="93" t="s">
        <v>773</v>
      </c>
      <c r="G137" t="s">
        <v>774</v>
      </c>
      <c r="H137" t="s">
        <v>775</v>
      </c>
      <c r="I137" t="s">
        <v>776</v>
      </c>
    </row>
    <row r="138" spans="2:12">
      <c r="B138" t="e" vm="138">
        <v>#VALUE!</v>
      </c>
      <c r="C138" t="s">
        <v>666</v>
      </c>
      <c r="D138" t="s">
        <v>777</v>
      </c>
      <c r="E138" t="s">
        <v>778</v>
      </c>
      <c r="F138" s="93" t="s">
        <v>779</v>
      </c>
      <c r="G138" t="s">
        <v>780</v>
      </c>
      <c r="H138" t="s">
        <v>781</v>
      </c>
      <c r="I138" t="s">
        <v>782</v>
      </c>
    </row>
    <row r="139" spans="2:12">
      <c r="B139" t="e" vm="139">
        <v>#VALUE!</v>
      </c>
      <c r="C139" t="s">
        <v>666</v>
      </c>
      <c r="D139" t="s">
        <v>777</v>
      </c>
      <c r="E139" t="s">
        <v>783</v>
      </c>
      <c r="F139" s="93" t="s">
        <v>784</v>
      </c>
      <c r="G139" t="s">
        <v>785</v>
      </c>
      <c r="H139" t="s">
        <v>786</v>
      </c>
      <c r="I139" t="s">
        <v>787</v>
      </c>
    </row>
    <row r="140" spans="2:12">
      <c r="B140" t="e" vm="140">
        <v>#VALUE!</v>
      </c>
      <c r="C140" t="s">
        <v>666</v>
      </c>
      <c r="D140" t="s">
        <v>777</v>
      </c>
      <c r="E140" t="s">
        <v>788</v>
      </c>
      <c r="F140" s="93" t="s">
        <v>789</v>
      </c>
      <c r="G140" t="s">
        <v>790</v>
      </c>
      <c r="H140" t="s">
        <v>791</v>
      </c>
      <c r="I140" t="s">
        <v>792</v>
      </c>
    </row>
    <row r="141" spans="2:12">
      <c r="B141" t="e" vm="141">
        <v>#VALUE!</v>
      </c>
      <c r="C141" t="s">
        <v>666</v>
      </c>
      <c r="D141" t="s">
        <v>777</v>
      </c>
      <c r="E141" t="s">
        <v>793</v>
      </c>
      <c r="F141" s="93" t="s">
        <v>794</v>
      </c>
      <c r="G141" t="s">
        <v>795</v>
      </c>
      <c r="H141" t="s">
        <v>796</v>
      </c>
      <c r="I141" t="s">
        <v>797</v>
      </c>
    </row>
    <row r="142" spans="2:12">
      <c r="B142" t="e" vm="142">
        <v>#VALUE!</v>
      </c>
      <c r="C142" t="s">
        <v>666</v>
      </c>
      <c r="D142" t="s">
        <v>777</v>
      </c>
      <c r="E142" t="s">
        <v>798</v>
      </c>
      <c r="F142" s="93" t="s">
        <v>799</v>
      </c>
      <c r="G142" t="s">
        <v>800</v>
      </c>
      <c r="H142" t="s">
        <v>801</v>
      </c>
      <c r="I142" t="s">
        <v>802</v>
      </c>
    </row>
    <row r="143" spans="2:12">
      <c r="B143" t="e" vm="143">
        <v>#VALUE!</v>
      </c>
      <c r="C143" t="s">
        <v>666</v>
      </c>
      <c r="D143" t="s">
        <v>777</v>
      </c>
      <c r="E143" t="s">
        <v>803</v>
      </c>
      <c r="F143" s="93" t="s">
        <v>804</v>
      </c>
      <c r="G143" t="s">
        <v>805</v>
      </c>
      <c r="H143" t="s">
        <v>806</v>
      </c>
      <c r="I143" t="s">
        <v>807</v>
      </c>
    </row>
    <row r="144" spans="2:12">
      <c r="B144" t="e" vm="144">
        <v>#VALUE!</v>
      </c>
      <c r="C144" t="s">
        <v>666</v>
      </c>
      <c r="D144" t="s">
        <v>777</v>
      </c>
      <c r="E144" t="s">
        <v>808</v>
      </c>
      <c r="F144" s="93" t="s">
        <v>809</v>
      </c>
      <c r="G144" t="s">
        <v>810</v>
      </c>
      <c r="H144" t="s">
        <v>811</v>
      </c>
      <c r="I144" t="s">
        <v>812</v>
      </c>
    </row>
    <row r="145" spans="2:12">
      <c r="B145" t="e" vm="145">
        <v>#VALUE!</v>
      </c>
      <c r="C145" t="s">
        <v>666</v>
      </c>
      <c r="D145" t="s">
        <v>777</v>
      </c>
      <c r="E145" t="s">
        <v>813</v>
      </c>
      <c r="F145" s="93" t="s">
        <v>814</v>
      </c>
      <c r="G145" t="s">
        <v>815</v>
      </c>
      <c r="H145" t="s">
        <v>816</v>
      </c>
      <c r="I145" t="s">
        <v>817</v>
      </c>
    </row>
    <row r="146" spans="2:12">
      <c r="B146" t="e" vm="146">
        <v>#VALUE!</v>
      </c>
      <c r="C146" t="s">
        <v>666</v>
      </c>
      <c r="D146" t="s">
        <v>777</v>
      </c>
      <c r="E146" t="s">
        <v>818</v>
      </c>
      <c r="F146" s="93" t="s">
        <v>819</v>
      </c>
      <c r="G146" t="s">
        <v>820</v>
      </c>
      <c r="H146" t="s">
        <v>821</v>
      </c>
      <c r="I146" t="s">
        <v>822</v>
      </c>
    </row>
    <row r="147" spans="2:12">
      <c r="B147" t="e" vm="147">
        <v>#VALUE!</v>
      </c>
      <c r="C147" t="s">
        <v>666</v>
      </c>
      <c r="D147" t="s">
        <v>777</v>
      </c>
      <c r="E147" t="s">
        <v>823</v>
      </c>
      <c r="F147" s="93" t="s">
        <v>824</v>
      </c>
      <c r="G147" t="s">
        <v>825</v>
      </c>
      <c r="H147" t="s">
        <v>826</v>
      </c>
      <c r="I147" t="s">
        <v>827</v>
      </c>
    </row>
    <row r="148" spans="2:12">
      <c r="B148" t="e" vm="148">
        <v>#VALUE!</v>
      </c>
      <c r="C148" t="s">
        <v>666</v>
      </c>
      <c r="D148" t="s">
        <v>777</v>
      </c>
      <c r="E148" t="s">
        <v>828</v>
      </c>
      <c r="F148" s="93" t="s">
        <v>829</v>
      </c>
      <c r="G148" t="s">
        <v>830</v>
      </c>
      <c r="H148" t="s">
        <v>831</v>
      </c>
      <c r="I148" t="s">
        <v>832</v>
      </c>
    </row>
    <row r="149" spans="2:12">
      <c r="B149" t="e" vm="149">
        <v>#VALUE!</v>
      </c>
      <c r="C149" t="s">
        <v>666</v>
      </c>
      <c r="D149" t="s">
        <v>777</v>
      </c>
      <c r="E149" t="s">
        <v>833</v>
      </c>
      <c r="F149" s="93" t="s">
        <v>829</v>
      </c>
      <c r="G149" t="s">
        <v>834</v>
      </c>
      <c r="H149" t="s">
        <v>835</v>
      </c>
      <c r="I149" t="s">
        <v>836</v>
      </c>
    </row>
    <row r="150" spans="2:12">
      <c r="B150" t="e" vm="150">
        <v>#VALUE!</v>
      </c>
      <c r="C150" t="s">
        <v>666</v>
      </c>
      <c r="D150" t="s">
        <v>777</v>
      </c>
      <c r="E150" t="s">
        <v>837</v>
      </c>
      <c r="F150" s="93" t="s">
        <v>838</v>
      </c>
      <c r="G150" t="s">
        <v>839</v>
      </c>
      <c r="H150" t="s">
        <v>840</v>
      </c>
      <c r="I150" t="s">
        <v>841</v>
      </c>
    </row>
    <row r="151" spans="2:12">
      <c r="B151" t="e" vm="151">
        <v>#VALUE!</v>
      </c>
      <c r="C151" t="s">
        <v>666</v>
      </c>
      <c r="D151" t="s">
        <v>777</v>
      </c>
      <c r="E151" t="s">
        <v>842</v>
      </c>
      <c r="F151" s="93" t="s">
        <v>843</v>
      </c>
      <c r="G151" t="s">
        <v>844</v>
      </c>
      <c r="H151" t="s">
        <v>845</v>
      </c>
      <c r="I151" t="s">
        <v>846</v>
      </c>
    </row>
    <row r="152" spans="2:12">
      <c r="B152" t="e" vm="152">
        <v>#VALUE!</v>
      </c>
      <c r="C152" t="s">
        <v>666</v>
      </c>
      <c r="D152" t="s">
        <v>777</v>
      </c>
      <c r="E152" t="s">
        <v>847</v>
      </c>
      <c r="F152" s="93" t="s">
        <v>848</v>
      </c>
      <c r="G152" t="s">
        <v>849</v>
      </c>
      <c r="H152" t="s">
        <v>850</v>
      </c>
      <c r="I152" t="s">
        <v>851</v>
      </c>
    </row>
    <row r="153" spans="2:12">
      <c r="B153" t="e" vm="153">
        <v>#VALUE!</v>
      </c>
      <c r="C153" t="s">
        <v>666</v>
      </c>
      <c r="D153" t="s">
        <v>777</v>
      </c>
      <c r="E153" t="s">
        <v>852</v>
      </c>
      <c r="F153" s="93" t="s">
        <v>853</v>
      </c>
      <c r="G153" t="s">
        <v>854</v>
      </c>
      <c r="H153" t="s">
        <v>855</v>
      </c>
      <c r="I153" t="s">
        <v>856</v>
      </c>
    </row>
    <row r="154" spans="2:12">
      <c r="B154" t="e" vm="154">
        <v>#VALUE!</v>
      </c>
      <c r="C154" t="s">
        <v>666</v>
      </c>
      <c r="D154" t="s">
        <v>777</v>
      </c>
      <c r="E154" t="s">
        <v>857</v>
      </c>
      <c r="F154" s="93" t="s">
        <v>858</v>
      </c>
      <c r="G154" t="s">
        <v>859</v>
      </c>
      <c r="H154" t="s">
        <v>860</v>
      </c>
      <c r="I154" t="s">
        <v>861</v>
      </c>
    </row>
    <row r="155" spans="2:12">
      <c r="B155" t="e" vm="155">
        <v>#VALUE!</v>
      </c>
      <c r="C155" t="s">
        <v>666</v>
      </c>
      <c r="D155" t="s">
        <v>777</v>
      </c>
      <c r="E155" t="s">
        <v>862</v>
      </c>
      <c r="F155" s="93" t="s">
        <v>863</v>
      </c>
      <c r="G155" t="s">
        <v>864</v>
      </c>
      <c r="H155" t="s">
        <v>865</v>
      </c>
      <c r="I155" t="s">
        <v>866</v>
      </c>
    </row>
    <row r="156" spans="2:12">
      <c r="B156" t="e" vm="156">
        <v>#VALUE!</v>
      </c>
      <c r="C156" t="s">
        <v>666</v>
      </c>
      <c r="D156" t="s">
        <v>777</v>
      </c>
      <c r="E156" t="s">
        <v>867</v>
      </c>
      <c r="F156" s="93" t="s">
        <v>804</v>
      </c>
      <c r="G156" t="s">
        <v>868</v>
      </c>
      <c r="H156" t="s">
        <v>869</v>
      </c>
      <c r="I156" t="s">
        <v>870</v>
      </c>
    </row>
    <row r="157" spans="2:12">
      <c r="B157" t="e" vm="157">
        <v>#VALUE!</v>
      </c>
      <c r="C157" t="s">
        <v>666</v>
      </c>
      <c r="D157" t="s">
        <v>777</v>
      </c>
      <c r="E157" t="s">
        <v>871</v>
      </c>
      <c r="F157" s="93" t="s">
        <v>872</v>
      </c>
      <c r="G157" t="s">
        <v>873</v>
      </c>
      <c r="H157" t="s">
        <v>874</v>
      </c>
      <c r="I157" t="s">
        <v>875</v>
      </c>
    </row>
    <row r="158" spans="2:12">
      <c r="B158" t="e" vm="158">
        <v>#VALUE!</v>
      </c>
      <c r="C158" t="s">
        <v>666</v>
      </c>
      <c r="D158" t="s">
        <v>777</v>
      </c>
      <c r="E158" t="s">
        <v>876</v>
      </c>
      <c r="F158" s="93" t="s">
        <v>877</v>
      </c>
      <c r="G158" t="s">
        <v>878</v>
      </c>
      <c r="H158" t="s">
        <v>879</v>
      </c>
      <c r="I158" t="s">
        <v>880</v>
      </c>
    </row>
    <row r="159" spans="2:12">
      <c r="B159" t="e" vm="159">
        <v>#VALUE!</v>
      </c>
      <c r="C159" t="s">
        <v>666</v>
      </c>
      <c r="D159" t="s">
        <v>881</v>
      </c>
      <c r="E159" t="s">
        <v>882</v>
      </c>
      <c r="F159" s="93" t="s">
        <v>883</v>
      </c>
      <c r="G159" t="s">
        <v>884</v>
      </c>
      <c r="H159" t="s">
        <v>885</v>
      </c>
      <c r="I159" t="s">
        <v>886</v>
      </c>
      <c r="L159" t="s">
        <v>85</v>
      </c>
    </row>
    <row r="160" spans="2:12">
      <c r="B160" t="e" vm="160">
        <v>#VALUE!</v>
      </c>
      <c r="C160" t="s">
        <v>666</v>
      </c>
      <c r="D160" t="s">
        <v>881</v>
      </c>
      <c r="E160" t="s">
        <v>887</v>
      </c>
      <c r="F160" s="93" t="s">
        <v>888</v>
      </c>
      <c r="G160" t="s">
        <v>889</v>
      </c>
      <c r="H160" t="s">
        <v>890</v>
      </c>
      <c r="I160" t="s">
        <v>891</v>
      </c>
    </row>
    <row r="161" spans="2:12">
      <c r="B161" t="e" vm="161">
        <v>#VALUE!</v>
      </c>
      <c r="C161" t="s">
        <v>666</v>
      </c>
      <c r="D161" t="s">
        <v>881</v>
      </c>
      <c r="E161" t="s">
        <v>892</v>
      </c>
      <c r="F161" s="93" t="s">
        <v>893</v>
      </c>
      <c r="G161" t="s">
        <v>894</v>
      </c>
      <c r="H161" t="s">
        <v>895</v>
      </c>
      <c r="I161" t="s">
        <v>896</v>
      </c>
    </row>
    <row r="162" spans="2:12">
      <c r="B162" t="e" vm="162">
        <v>#VALUE!</v>
      </c>
      <c r="C162" t="s">
        <v>666</v>
      </c>
      <c r="D162" t="s">
        <v>881</v>
      </c>
      <c r="E162" t="s">
        <v>897</v>
      </c>
      <c r="F162" s="93" t="s">
        <v>898</v>
      </c>
      <c r="G162" t="s">
        <v>899</v>
      </c>
      <c r="H162" t="s">
        <v>900</v>
      </c>
      <c r="I162" t="s">
        <v>901</v>
      </c>
    </row>
    <row r="163" spans="2:12">
      <c r="B163" t="e" vm="163">
        <v>#VALUE!</v>
      </c>
      <c r="C163" t="s">
        <v>666</v>
      </c>
      <c r="D163" t="s">
        <v>881</v>
      </c>
      <c r="E163" t="s">
        <v>902</v>
      </c>
      <c r="F163" s="93" t="s">
        <v>903</v>
      </c>
      <c r="G163" t="s">
        <v>904</v>
      </c>
      <c r="H163" t="s">
        <v>905</v>
      </c>
      <c r="I163" t="s">
        <v>906</v>
      </c>
    </row>
    <row r="164" spans="2:12">
      <c r="B164" t="e" vm="164">
        <v>#VALUE!</v>
      </c>
      <c r="C164" t="s">
        <v>666</v>
      </c>
      <c r="D164" t="s">
        <v>881</v>
      </c>
      <c r="E164" t="s">
        <v>907</v>
      </c>
      <c r="F164" s="93" t="s">
        <v>908</v>
      </c>
      <c r="G164" t="s">
        <v>909</v>
      </c>
      <c r="H164" t="s">
        <v>910</v>
      </c>
      <c r="I164" t="s">
        <v>911</v>
      </c>
    </row>
    <row r="165" spans="2:12">
      <c r="B165" t="e" vm="165">
        <v>#VALUE!</v>
      </c>
      <c r="C165" t="s">
        <v>666</v>
      </c>
      <c r="D165" t="s">
        <v>881</v>
      </c>
      <c r="E165" t="s">
        <v>912</v>
      </c>
      <c r="F165" s="93" t="s">
        <v>913</v>
      </c>
      <c r="G165" t="s">
        <v>914</v>
      </c>
      <c r="H165" t="s">
        <v>915</v>
      </c>
      <c r="I165" t="s">
        <v>916</v>
      </c>
    </row>
    <row r="166" spans="2:12">
      <c r="B166" t="e" vm="166">
        <v>#VALUE!</v>
      </c>
      <c r="C166" t="s">
        <v>666</v>
      </c>
      <c r="D166" t="s">
        <v>881</v>
      </c>
      <c r="E166" t="s">
        <v>917</v>
      </c>
      <c r="F166" s="93" t="s">
        <v>918</v>
      </c>
      <c r="G166" t="s">
        <v>919</v>
      </c>
      <c r="H166" t="s">
        <v>920</v>
      </c>
      <c r="I166" t="s">
        <v>921</v>
      </c>
    </row>
    <row r="167" spans="2:12">
      <c r="B167" t="e" vm="167">
        <v>#VALUE!</v>
      </c>
      <c r="C167" t="s">
        <v>666</v>
      </c>
      <c r="D167" t="s">
        <v>922</v>
      </c>
      <c r="E167" t="s">
        <v>923</v>
      </c>
      <c r="F167" s="93" t="s">
        <v>924</v>
      </c>
      <c r="G167" t="s">
        <v>925</v>
      </c>
      <c r="H167" t="s">
        <v>926</v>
      </c>
      <c r="I167" t="s">
        <v>927</v>
      </c>
      <c r="L167" t="s">
        <v>85</v>
      </c>
    </row>
    <row r="168" spans="2:12">
      <c r="B168" t="e" vm="168">
        <v>#VALUE!</v>
      </c>
      <c r="C168" t="s">
        <v>666</v>
      </c>
      <c r="D168" t="s">
        <v>922</v>
      </c>
      <c r="E168" t="s">
        <v>928</v>
      </c>
      <c r="F168" s="93" t="s">
        <v>929</v>
      </c>
      <c r="G168" t="s">
        <v>930</v>
      </c>
      <c r="H168" t="s">
        <v>931</v>
      </c>
      <c r="I168" t="s">
        <v>932</v>
      </c>
    </row>
    <row r="169" spans="2:12">
      <c r="B169" t="e" vm="169">
        <v>#VALUE!</v>
      </c>
      <c r="C169" t="s">
        <v>666</v>
      </c>
      <c r="D169" t="s">
        <v>922</v>
      </c>
      <c r="E169" t="s">
        <v>933</v>
      </c>
      <c r="F169" s="93" t="s">
        <v>934</v>
      </c>
      <c r="G169" t="s">
        <v>935</v>
      </c>
      <c r="H169" t="s">
        <v>936</v>
      </c>
      <c r="I169" t="s">
        <v>937</v>
      </c>
    </row>
    <row r="170" spans="2:12">
      <c r="B170" t="e" vm="170">
        <v>#VALUE!</v>
      </c>
      <c r="C170" t="s">
        <v>666</v>
      </c>
      <c r="D170" t="s">
        <v>922</v>
      </c>
      <c r="E170" t="s">
        <v>938</v>
      </c>
      <c r="F170" s="93" t="s">
        <v>939</v>
      </c>
      <c r="G170" t="s">
        <v>940</v>
      </c>
      <c r="H170" t="s">
        <v>941</v>
      </c>
      <c r="I170" t="s">
        <v>942</v>
      </c>
    </row>
    <row r="171" spans="2:12">
      <c r="B171" t="e" vm="171">
        <v>#VALUE!</v>
      </c>
      <c r="C171" t="s">
        <v>666</v>
      </c>
      <c r="D171" t="s">
        <v>922</v>
      </c>
      <c r="E171" t="s">
        <v>943</v>
      </c>
      <c r="F171" s="93" t="s">
        <v>944</v>
      </c>
      <c r="G171" t="s">
        <v>945</v>
      </c>
      <c r="H171" t="s">
        <v>946</v>
      </c>
      <c r="I171" t="s">
        <v>947</v>
      </c>
    </row>
    <row r="172" spans="2:12">
      <c r="B172" t="e" vm="172">
        <v>#VALUE!</v>
      </c>
      <c r="C172" t="s">
        <v>948</v>
      </c>
      <c r="D172" t="s">
        <v>949</v>
      </c>
      <c r="E172" t="s">
        <v>950</v>
      </c>
      <c r="F172" s="93" t="s">
        <v>951</v>
      </c>
      <c r="G172" t="s">
        <v>952</v>
      </c>
      <c r="H172" t="s">
        <v>953</v>
      </c>
      <c r="I172" t="s">
        <v>954</v>
      </c>
      <c r="K172" t="s">
        <v>115</v>
      </c>
      <c r="L172" t="s">
        <v>85</v>
      </c>
    </row>
    <row r="173" spans="2:12">
      <c r="B173" t="e" vm="173">
        <v>#VALUE!</v>
      </c>
      <c r="C173" t="s">
        <v>948</v>
      </c>
      <c r="D173" t="s">
        <v>949</v>
      </c>
      <c r="E173" t="s">
        <v>955</v>
      </c>
      <c r="F173" s="93" t="s">
        <v>956</v>
      </c>
      <c r="G173" t="s">
        <v>957</v>
      </c>
      <c r="H173" t="s">
        <v>958</v>
      </c>
      <c r="I173" t="s">
        <v>959</v>
      </c>
      <c r="K173" t="s">
        <v>115</v>
      </c>
      <c r="L173" t="s">
        <v>85</v>
      </c>
    </row>
    <row r="174" spans="2:12">
      <c r="B174" t="e" vm="174">
        <v>#VALUE!</v>
      </c>
      <c r="C174" t="s">
        <v>948</v>
      </c>
      <c r="D174" t="s">
        <v>949</v>
      </c>
      <c r="E174" t="s">
        <v>960</v>
      </c>
      <c r="F174" s="93" t="s">
        <v>961</v>
      </c>
      <c r="G174" t="s">
        <v>962</v>
      </c>
      <c r="H174" t="s">
        <v>963</v>
      </c>
      <c r="I174" t="s">
        <v>964</v>
      </c>
    </row>
    <row r="175" spans="2:12">
      <c r="B175" t="e" vm="175">
        <v>#VALUE!</v>
      </c>
      <c r="C175" t="s">
        <v>948</v>
      </c>
      <c r="D175" t="s">
        <v>949</v>
      </c>
      <c r="E175" t="s">
        <v>965</v>
      </c>
      <c r="F175" s="93" t="s">
        <v>966</v>
      </c>
      <c r="G175" t="s">
        <v>967</v>
      </c>
      <c r="H175" t="s">
        <v>968</v>
      </c>
      <c r="I175" t="s">
        <v>969</v>
      </c>
    </row>
    <row r="176" spans="2:12" ht="69.400000000000006">
      <c r="B176" t="e" vm="176">
        <v>#VALUE!</v>
      </c>
      <c r="C176" t="s">
        <v>948</v>
      </c>
      <c r="D176" t="s">
        <v>949</v>
      </c>
      <c r="E176" t="s">
        <v>970</v>
      </c>
      <c r="F176" s="93" t="s">
        <v>971</v>
      </c>
      <c r="G176" t="s">
        <v>972</v>
      </c>
      <c r="H176" t="s">
        <v>973</v>
      </c>
      <c r="I176" t="s">
        <v>974</v>
      </c>
      <c r="K176" t="s">
        <v>115</v>
      </c>
      <c r="L176" t="s">
        <v>85</v>
      </c>
    </row>
    <row r="177" spans="2:12" ht="69.400000000000006">
      <c r="B177" t="e" vm="177">
        <v>#VALUE!</v>
      </c>
      <c r="C177" t="s">
        <v>948</v>
      </c>
      <c r="D177" t="s">
        <v>949</v>
      </c>
      <c r="E177" t="s">
        <v>975</v>
      </c>
      <c r="F177" s="93" t="s">
        <v>976</v>
      </c>
      <c r="G177" t="s">
        <v>977</v>
      </c>
      <c r="H177" t="s">
        <v>978</v>
      </c>
      <c r="I177" t="s">
        <v>979</v>
      </c>
    </row>
    <row r="178" spans="2:12">
      <c r="B178" t="e" vm="178">
        <v>#VALUE!</v>
      </c>
      <c r="C178" t="s">
        <v>948</v>
      </c>
      <c r="D178" t="s">
        <v>980</v>
      </c>
      <c r="E178" t="s">
        <v>981</v>
      </c>
      <c r="F178" s="93" t="s">
        <v>982</v>
      </c>
      <c r="G178" t="s">
        <v>983</v>
      </c>
      <c r="H178" t="s">
        <v>984</v>
      </c>
      <c r="I178" t="s">
        <v>985</v>
      </c>
      <c r="L178" t="s">
        <v>85</v>
      </c>
    </row>
    <row r="179" spans="2:12">
      <c r="B179" t="e" vm="179">
        <v>#VALUE!</v>
      </c>
      <c r="C179" t="s">
        <v>948</v>
      </c>
      <c r="D179" t="s">
        <v>980</v>
      </c>
      <c r="E179" t="s">
        <v>986</v>
      </c>
      <c r="F179" s="93" t="s">
        <v>988</v>
      </c>
      <c r="G179" t="s">
        <v>989</v>
      </c>
      <c r="H179" t="s">
        <v>990</v>
      </c>
      <c r="I179" t="s">
        <v>991</v>
      </c>
      <c r="K179" t="s">
        <v>987</v>
      </c>
      <c r="L179" t="s">
        <v>85</v>
      </c>
    </row>
    <row r="180" spans="2:12">
      <c r="B180" t="e" vm="180">
        <v>#VALUE!</v>
      </c>
      <c r="C180" t="s">
        <v>948</v>
      </c>
      <c r="D180" t="s">
        <v>980</v>
      </c>
      <c r="E180" t="s">
        <v>992</v>
      </c>
      <c r="F180" s="93" t="s">
        <v>993</v>
      </c>
      <c r="G180" t="s">
        <v>994</v>
      </c>
      <c r="H180" t="s">
        <v>995</v>
      </c>
      <c r="I180" t="s">
        <v>996</v>
      </c>
      <c r="K180" t="s">
        <v>551</v>
      </c>
      <c r="L180" t="s">
        <v>85</v>
      </c>
    </row>
    <row r="181" spans="2:12" ht="55.5">
      <c r="B181" t="e" vm="181">
        <v>#VALUE!</v>
      </c>
      <c r="C181" t="s">
        <v>948</v>
      </c>
      <c r="D181" t="s">
        <v>980</v>
      </c>
      <c r="E181" t="s">
        <v>997</v>
      </c>
      <c r="F181" s="93" t="s">
        <v>998</v>
      </c>
      <c r="G181" t="s">
        <v>999</v>
      </c>
      <c r="H181" t="s">
        <v>1000</v>
      </c>
      <c r="I181" t="s">
        <v>1001</v>
      </c>
      <c r="K181" t="s">
        <v>315</v>
      </c>
      <c r="L181" t="s">
        <v>85</v>
      </c>
    </row>
    <row r="182" spans="2:12" ht="41.65">
      <c r="B182" t="e" vm="182">
        <v>#VALUE!</v>
      </c>
      <c r="C182" t="s">
        <v>948</v>
      </c>
      <c r="D182" t="s">
        <v>980</v>
      </c>
      <c r="E182" t="s">
        <v>1002</v>
      </c>
      <c r="F182" s="93" t="s">
        <v>1004</v>
      </c>
      <c r="G182" t="s">
        <v>1005</v>
      </c>
      <c r="H182" t="s">
        <v>1006</v>
      </c>
      <c r="I182" t="s">
        <v>1007</v>
      </c>
      <c r="K182" t="s">
        <v>1003</v>
      </c>
      <c r="L182" t="s">
        <v>85</v>
      </c>
    </row>
    <row r="183" spans="2:12">
      <c r="B183" t="e" vm="183">
        <v>#VALUE!</v>
      </c>
      <c r="C183" t="s">
        <v>948</v>
      </c>
      <c r="D183" t="s">
        <v>980</v>
      </c>
      <c r="E183" t="s">
        <v>1008</v>
      </c>
      <c r="F183" s="93" t="s">
        <v>1009</v>
      </c>
      <c r="G183" t="s">
        <v>1010</v>
      </c>
      <c r="H183" t="s">
        <v>1011</v>
      </c>
      <c r="I183" t="s">
        <v>1012</v>
      </c>
    </row>
    <row r="184" spans="2:12">
      <c r="B184" t="e" vm="184">
        <v>#VALUE!</v>
      </c>
      <c r="C184" t="s">
        <v>948</v>
      </c>
      <c r="D184" t="s">
        <v>1013</v>
      </c>
      <c r="E184" t="s">
        <v>1014</v>
      </c>
      <c r="F184" s="93" t="s">
        <v>1015</v>
      </c>
      <c r="G184" t="s">
        <v>1016</v>
      </c>
      <c r="H184" t="s">
        <v>1017</v>
      </c>
      <c r="I184" t="s">
        <v>1018</v>
      </c>
    </row>
    <row r="185" spans="2:12">
      <c r="B185" t="e" vm="185">
        <v>#VALUE!</v>
      </c>
      <c r="C185" t="s">
        <v>948</v>
      </c>
      <c r="D185" t="s">
        <v>1013</v>
      </c>
      <c r="E185" t="s">
        <v>1019</v>
      </c>
      <c r="F185" s="93" t="s">
        <v>1020</v>
      </c>
      <c r="G185" t="s">
        <v>1021</v>
      </c>
      <c r="H185" t="s">
        <v>1022</v>
      </c>
      <c r="I185" t="s">
        <v>1023</v>
      </c>
    </row>
    <row r="186" spans="2:12">
      <c r="B186" t="e" vm="186">
        <v>#VALUE!</v>
      </c>
      <c r="C186" t="s">
        <v>948</v>
      </c>
      <c r="D186" t="s">
        <v>1013</v>
      </c>
      <c r="E186" t="s">
        <v>1024</v>
      </c>
      <c r="F186" s="93" t="s">
        <v>1025</v>
      </c>
      <c r="G186" t="s">
        <v>1026</v>
      </c>
      <c r="H186" t="s">
        <v>1027</v>
      </c>
      <c r="I186" t="s">
        <v>1028</v>
      </c>
    </row>
    <row r="187" spans="2:12">
      <c r="B187" t="e" vm="187">
        <v>#VALUE!</v>
      </c>
      <c r="C187" t="s">
        <v>948</v>
      </c>
      <c r="D187" t="s">
        <v>1013</v>
      </c>
      <c r="E187" t="s">
        <v>1029</v>
      </c>
      <c r="F187" s="93" t="s">
        <v>1030</v>
      </c>
      <c r="G187" t="s">
        <v>1031</v>
      </c>
      <c r="H187" t="s">
        <v>1032</v>
      </c>
      <c r="I187" t="s">
        <v>1033</v>
      </c>
    </row>
    <row r="188" spans="2:12">
      <c r="B188" t="e" vm="188">
        <v>#VALUE!</v>
      </c>
      <c r="C188" t="s">
        <v>948</v>
      </c>
      <c r="D188" t="s">
        <v>1034</v>
      </c>
      <c r="E188" t="s">
        <v>1035</v>
      </c>
      <c r="F188" s="93" t="s">
        <v>1036</v>
      </c>
      <c r="G188" t="s">
        <v>1037</v>
      </c>
      <c r="H188" t="s">
        <v>1038</v>
      </c>
      <c r="I188" t="s">
        <v>1039</v>
      </c>
    </row>
    <row r="189" spans="2:12">
      <c r="B189" t="e" vm="189">
        <v>#VALUE!</v>
      </c>
      <c r="C189" t="s">
        <v>948</v>
      </c>
      <c r="D189" t="s">
        <v>1034</v>
      </c>
      <c r="E189" t="s">
        <v>1040</v>
      </c>
      <c r="F189" s="93" t="s">
        <v>1041</v>
      </c>
      <c r="G189" t="s">
        <v>1042</v>
      </c>
      <c r="H189" t="s">
        <v>1043</v>
      </c>
      <c r="I189" t="s">
        <v>1044</v>
      </c>
    </row>
    <row r="190" spans="2:12">
      <c r="B190" t="e" vm="190">
        <v>#VALUE!</v>
      </c>
      <c r="C190" t="s">
        <v>948</v>
      </c>
      <c r="D190" t="s">
        <v>1045</v>
      </c>
      <c r="E190" t="s">
        <v>1046</v>
      </c>
      <c r="F190" s="93" t="s">
        <v>1047</v>
      </c>
      <c r="G190" t="s">
        <v>1048</v>
      </c>
      <c r="H190" t="s">
        <v>1049</v>
      </c>
      <c r="I190" t="s">
        <v>1050</v>
      </c>
    </row>
    <row r="191" spans="2:12">
      <c r="B191" t="e" vm="191">
        <v>#VALUE!</v>
      </c>
      <c r="C191" t="s">
        <v>948</v>
      </c>
      <c r="D191" t="s">
        <v>1051</v>
      </c>
      <c r="E191" t="s">
        <v>1052</v>
      </c>
      <c r="F191" s="93" t="s">
        <v>1053</v>
      </c>
      <c r="G191" t="s">
        <v>1054</v>
      </c>
      <c r="H191" t="s">
        <v>1055</v>
      </c>
      <c r="I191" t="s">
        <v>1056</v>
      </c>
    </row>
    <row r="192" spans="2:12">
      <c r="B192" t="e" vm="192">
        <v>#VALUE!</v>
      </c>
      <c r="C192" t="s">
        <v>948</v>
      </c>
      <c r="D192" t="s">
        <v>1051</v>
      </c>
      <c r="E192" t="s">
        <v>1057</v>
      </c>
      <c r="F192" s="93" t="s">
        <v>1058</v>
      </c>
      <c r="G192" t="s">
        <v>1059</v>
      </c>
      <c r="H192" t="s">
        <v>1060</v>
      </c>
      <c r="I192" t="s">
        <v>1061</v>
      </c>
    </row>
    <row r="193" spans="2:9">
      <c r="B193" t="e" vm="193">
        <v>#VALUE!</v>
      </c>
      <c r="C193" t="s">
        <v>948</v>
      </c>
      <c r="D193" t="s">
        <v>1051</v>
      </c>
      <c r="E193" t="s">
        <v>1062</v>
      </c>
      <c r="F193" s="93" t="s">
        <v>1063</v>
      </c>
      <c r="G193" t="s">
        <v>1064</v>
      </c>
      <c r="H193" t="s">
        <v>1065</v>
      </c>
      <c r="I193" t="s">
        <v>1066</v>
      </c>
    </row>
    <row r="194" spans="2:9">
      <c r="B194" t="e" vm="194">
        <v>#VALUE!</v>
      </c>
      <c r="C194" t="s">
        <v>948</v>
      </c>
      <c r="D194" t="s">
        <v>1051</v>
      </c>
      <c r="E194" t="s">
        <v>1067</v>
      </c>
      <c r="F194" s="93" t="s">
        <v>1068</v>
      </c>
      <c r="G194" t="s">
        <v>1069</v>
      </c>
      <c r="H194" t="s">
        <v>1070</v>
      </c>
      <c r="I194" t="s">
        <v>1071</v>
      </c>
    </row>
    <row r="195" spans="2:9">
      <c r="B195" t="e" vm="195">
        <v>#VALUE!</v>
      </c>
      <c r="C195" t="s">
        <v>948</v>
      </c>
      <c r="D195" t="s">
        <v>1051</v>
      </c>
      <c r="E195" t="s">
        <v>1072</v>
      </c>
      <c r="F195" s="93" t="s">
        <v>1073</v>
      </c>
      <c r="G195" t="s">
        <v>1074</v>
      </c>
      <c r="H195" t="s">
        <v>1075</v>
      </c>
      <c r="I195" t="s">
        <v>1076</v>
      </c>
    </row>
    <row r="196" spans="2:9">
      <c r="B196" t="e" vm="196">
        <v>#VALUE!</v>
      </c>
      <c r="C196" t="s">
        <v>1077</v>
      </c>
      <c r="D196" t="s">
        <v>1078</v>
      </c>
      <c r="E196" t="s">
        <v>1079</v>
      </c>
      <c r="F196" s="93" t="s">
        <v>1080</v>
      </c>
      <c r="G196" t="s">
        <v>1081</v>
      </c>
      <c r="H196" t="s">
        <v>1082</v>
      </c>
      <c r="I196" t="s">
        <v>1083</v>
      </c>
    </row>
    <row r="197" spans="2:9">
      <c r="B197" t="e" vm="197">
        <v>#VALUE!</v>
      </c>
      <c r="C197" t="s">
        <v>1077</v>
      </c>
      <c r="D197" t="s">
        <v>1078</v>
      </c>
      <c r="E197" t="s">
        <v>1084</v>
      </c>
      <c r="F197" s="93" t="s">
        <v>1085</v>
      </c>
      <c r="G197" t="s">
        <v>1086</v>
      </c>
      <c r="H197" t="s">
        <v>1087</v>
      </c>
      <c r="I197" t="s">
        <v>1088</v>
      </c>
    </row>
    <row r="198" spans="2:9">
      <c r="B198" t="e" vm="198">
        <v>#VALUE!</v>
      </c>
      <c r="C198" t="s">
        <v>1077</v>
      </c>
      <c r="D198" t="s">
        <v>1078</v>
      </c>
      <c r="E198" t="s">
        <v>1089</v>
      </c>
      <c r="F198" s="93" t="s">
        <v>1090</v>
      </c>
      <c r="G198" t="s">
        <v>1091</v>
      </c>
      <c r="H198" t="s">
        <v>1092</v>
      </c>
      <c r="I198" t="s">
        <v>1093</v>
      </c>
    </row>
    <row r="199" spans="2:9">
      <c r="B199" t="e" vm="199">
        <v>#VALUE!</v>
      </c>
      <c r="C199" t="s">
        <v>1077</v>
      </c>
      <c r="D199" t="s">
        <v>1078</v>
      </c>
      <c r="E199" t="s">
        <v>1094</v>
      </c>
      <c r="F199" s="93" t="s">
        <v>1095</v>
      </c>
      <c r="G199" t="s">
        <v>1096</v>
      </c>
      <c r="H199" t="s">
        <v>1097</v>
      </c>
      <c r="I199" t="s">
        <v>1098</v>
      </c>
    </row>
    <row r="200" spans="2:9">
      <c r="B200" t="e" vm="200">
        <v>#VALUE!</v>
      </c>
      <c r="C200" t="s">
        <v>1077</v>
      </c>
      <c r="D200" t="s">
        <v>1078</v>
      </c>
      <c r="E200" t="s">
        <v>1099</v>
      </c>
      <c r="F200" s="93" t="s">
        <v>1100</v>
      </c>
      <c r="G200" t="s">
        <v>1101</v>
      </c>
      <c r="H200" t="s">
        <v>1102</v>
      </c>
      <c r="I200" t="s">
        <v>1103</v>
      </c>
    </row>
    <row r="201" spans="2:9">
      <c r="B201" t="e" vm="201">
        <v>#VALUE!</v>
      </c>
      <c r="C201" t="s">
        <v>1077</v>
      </c>
      <c r="D201" t="s">
        <v>1078</v>
      </c>
      <c r="E201" t="s">
        <v>1104</v>
      </c>
      <c r="F201" s="93" t="s">
        <v>1105</v>
      </c>
      <c r="G201" t="s">
        <v>1106</v>
      </c>
      <c r="H201" t="s">
        <v>1107</v>
      </c>
      <c r="I201" t="s">
        <v>1108</v>
      </c>
    </row>
    <row r="202" spans="2:9">
      <c r="B202" t="e" vm="202">
        <v>#VALUE!</v>
      </c>
      <c r="C202" t="s">
        <v>1077</v>
      </c>
      <c r="D202" t="s">
        <v>1109</v>
      </c>
      <c r="E202" t="s">
        <v>1110</v>
      </c>
      <c r="F202" s="93" t="s">
        <v>1111</v>
      </c>
      <c r="G202" t="s">
        <v>1112</v>
      </c>
      <c r="H202" t="s">
        <v>1113</v>
      </c>
      <c r="I202" t="s">
        <v>1114</v>
      </c>
    </row>
    <row r="203" spans="2:9">
      <c r="B203" t="e" vm="203">
        <v>#VALUE!</v>
      </c>
      <c r="C203" t="s">
        <v>1077</v>
      </c>
      <c r="D203" t="s">
        <v>1109</v>
      </c>
      <c r="E203" t="s">
        <v>1115</v>
      </c>
      <c r="F203" s="93" t="s">
        <v>1116</v>
      </c>
      <c r="G203" t="s">
        <v>1117</v>
      </c>
      <c r="H203" t="s">
        <v>1118</v>
      </c>
      <c r="I203" t="s">
        <v>1119</v>
      </c>
    </row>
    <row r="204" spans="2:9">
      <c r="B204" t="e" vm="204">
        <v>#VALUE!</v>
      </c>
      <c r="C204" t="s">
        <v>1077</v>
      </c>
      <c r="D204" t="s">
        <v>1109</v>
      </c>
      <c r="E204" t="s">
        <v>1120</v>
      </c>
      <c r="F204" s="93" t="s">
        <v>1121</v>
      </c>
      <c r="G204" t="s">
        <v>1122</v>
      </c>
      <c r="H204" t="s">
        <v>1123</v>
      </c>
      <c r="I204" t="s">
        <v>1124</v>
      </c>
    </row>
    <row r="205" spans="2:9">
      <c r="B205" t="e" vm="205">
        <v>#VALUE!</v>
      </c>
      <c r="C205" t="s">
        <v>1077</v>
      </c>
      <c r="D205" t="s">
        <v>1109</v>
      </c>
      <c r="E205" t="s">
        <v>1125</v>
      </c>
      <c r="F205" s="93" t="s">
        <v>1126</v>
      </c>
      <c r="G205" t="s">
        <v>1127</v>
      </c>
      <c r="H205" t="s">
        <v>1128</v>
      </c>
      <c r="I205" t="s">
        <v>1129</v>
      </c>
    </row>
    <row r="206" spans="2:9">
      <c r="B206" t="e" vm="206">
        <v>#VALUE!</v>
      </c>
      <c r="C206" t="s">
        <v>1077</v>
      </c>
      <c r="D206" t="s">
        <v>1109</v>
      </c>
      <c r="E206" t="s">
        <v>1130</v>
      </c>
      <c r="F206" s="93" t="s">
        <v>1131</v>
      </c>
      <c r="G206" t="s">
        <v>1132</v>
      </c>
      <c r="H206" t="s">
        <v>1133</v>
      </c>
      <c r="I206" t="s">
        <v>1134</v>
      </c>
    </row>
    <row r="207" spans="2:9">
      <c r="B207" t="e" vm="207">
        <v>#VALUE!</v>
      </c>
      <c r="C207" t="s">
        <v>1077</v>
      </c>
      <c r="D207" t="s">
        <v>1135</v>
      </c>
      <c r="E207" t="s">
        <v>1136</v>
      </c>
      <c r="F207" s="93" t="s">
        <v>1137</v>
      </c>
      <c r="G207" t="s">
        <v>1138</v>
      </c>
      <c r="H207" t="s">
        <v>1139</v>
      </c>
      <c r="I207" t="s">
        <v>1140</v>
      </c>
    </row>
    <row r="208" spans="2:9">
      <c r="B208" t="e" vm="208">
        <v>#VALUE!</v>
      </c>
      <c r="C208" t="s">
        <v>1077</v>
      </c>
      <c r="D208" t="s">
        <v>1141</v>
      </c>
      <c r="E208" t="s">
        <v>1142</v>
      </c>
      <c r="F208" s="93" t="s">
        <v>1143</v>
      </c>
      <c r="G208" t="s">
        <v>1144</v>
      </c>
      <c r="H208" t="s">
        <v>1145</v>
      </c>
      <c r="I208" t="s">
        <v>1146</v>
      </c>
    </row>
    <row r="209" spans="2:12">
      <c r="B209" t="e" vm="209">
        <v>#VALUE!</v>
      </c>
      <c r="C209" t="s">
        <v>1077</v>
      </c>
      <c r="D209" t="s">
        <v>1141</v>
      </c>
      <c r="E209" t="s">
        <v>1147</v>
      </c>
      <c r="F209" s="93" t="s">
        <v>1148</v>
      </c>
      <c r="G209" t="s">
        <v>1149</v>
      </c>
      <c r="H209" t="s">
        <v>1150</v>
      </c>
      <c r="I209" t="s">
        <v>1151</v>
      </c>
    </row>
    <row r="210" spans="2:12">
      <c r="B210" t="e" vm="210">
        <v>#VALUE!</v>
      </c>
      <c r="C210" t="s">
        <v>1077</v>
      </c>
      <c r="D210" t="s">
        <v>1141</v>
      </c>
      <c r="E210" t="s">
        <v>1152</v>
      </c>
      <c r="F210" s="93" t="s">
        <v>1153</v>
      </c>
      <c r="G210" t="s">
        <v>1154</v>
      </c>
      <c r="H210" t="s">
        <v>1155</v>
      </c>
      <c r="I210" t="s">
        <v>1156</v>
      </c>
    </row>
    <row r="211" spans="2:12">
      <c r="B211" t="e" vm="211">
        <v>#VALUE!</v>
      </c>
      <c r="C211" t="s">
        <v>1077</v>
      </c>
      <c r="D211" t="s">
        <v>1141</v>
      </c>
      <c r="E211" t="s">
        <v>1157</v>
      </c>
      <c r="F211" s="93" t="s">
        <v>1158</v>
      </c>
      <c r="G211" t="s">
        <v>1159</v>
      </c>
      <c r="H211" t="s">
        <v>1160</v>
      </c>
      <c r="I211" t="s">
        <v>1161</v>
      </c>
    </row>
    <row r="212" spans="2:12">
      <c r="B212" t="e" vm="212">
        <v>#VALUE!</v>
      </c>
      <c r="C212" t="s">
        <v>1077</v>
      </c>
      <c r="D212" t="s">
        <v>1141</v>
      </c>
      <c r="E212" t="s">
        <v>1162</v>
      </c>
      <c r="F212" s="93" t="s">
        <v>1163</v>
      </c>
      <c r="G212" t="s">
        <v>1164</v>
      </c>
      <c r="H212" t="s">
        <v>1165</v>
      </c>
      <c r="I212" t="s">
        <v>1166</v>
      </c>
    </row>
    <row r="213" spans="2:12">
      <c r="B213" t="e" vm="213">
        <v>#VALUE!</v>
      </c>
      <c r="C213" t="s">
        <v>1077</v>
      </c>
      <c r="D213" t="s">
        <v>1141</v>
      </c>
      <c r="E213" t="s">
        <v>1167</v>
      </c>
      <c r="F213" s="93" t="s">
        <v>1168</v>
      </c>
      <c r="G213" t="s">
        <v>1169</v>
      </c>
      <c r="H213" t="s">
        <v>1170</v>
      </c>
      <c r="I213" t="s">
        <v>1171</v>
      </c>
    </row>
    <row r="214" spans="2:12">
      <c r="B214" t="e" vm="214">
        <v>#VALUE!</v>
      </c>
      <c r="C214" t="s">
        <v>1077</v>
      </c>
      <c r="D214" t="s">
        <v>1141</v>
      </c>
      <c r="E214" t="s">
        <v>1172</v>
      </c>
      <c r="F214" s="93" t="s">
        <v>1173</v>
      </c>
      <c r="G214" t="s">
        <v>1174</v>
      </c>
      <c r="H214" t="s">
        <v>1175</v>
      </c>
      <c r="I214" t="s">
        <v>1176</v>
      </c>
    </row>
    <row r="215" spans="2:12" ht="41.65">
      <c r="B215" t="e" vm="215">
        <v>#VALUE!</v>
      </c>
      <c r="C215" t="s">
        <v>1077</v>
      </c>
      <c r="D215" t="s">
        <v>1141</v>
      </c>
      <c r="E215" t="s">
        <v>1177</v>
      </c>
      <c r="F215" s="93" t="s">
        <v>1178</v>
      </c>
      <c r="G215" t="s">
        <v>1179</v>
      </c>
      <c r="H215" t="s">
        <v>1180</v>
      </c>
      <c r="I215" t="s">
        <v>1181</v>
      </c>
    </row>
    <row r="216" spans="2:12" ht="41.65">
      <c r="B216" t="e" vm="216">
        <v>#VALUE!</v>
      </c>
      <c r="C216" t="s">
        <v>1077</v>
      </c>
      <c r="D216" t="s">
        <v>1141</v>
      </c>
      <c r="E216" t="s">
        <v>1182</v>
      </c>
      <c r="F216" s="93" t="s">
        <v>1183</v>
      </c>
      <c r="G216" t="s">
        <v>1184</v>
      </c>
      <c r="H216" t="s">
        <v>1185</v>
      </c>
      <c r="I216" t="s">
        <v>1186</v>
      </c>
    </row>
    <row r="217" spans="2:12">
      <c r="B217" t="e" vm="217">
        <v>#VALUE!</v>
      </c>
      <c r="C217" t="s">
        <v>1077</v>
      </c>
      <c r="D217" t="s">
        <v>1187</v>
      </c>
      <c r="E217" t="s">
        <v>1188</v>
      </c>
      <c r="F217" s="93" t="s">
        <v>1189</v>
      </c>
      <c r="G217" t="s">
        <v>1190</v>
      </c>
      <c r="H217" t="s">
        <v>1191</v>
      </c>
      <c r="I217" t="s">
        <v>1192</v>
      </c>
    </row>
    <row r="218" spans="2:12">
      <c r="B218" t="e" vm="218">
        <v>#VALUE!</v>
      </c>
      <c r="C218" t="s">
        <v>1077</v>
      </c>
      <c r="D218" t="s">
        <v>1187</v>
      </c>
      <c r="E218" t="s">
        <v>1193</v>
      </c>
      <c r="F218" s="93" t="s">
        <v>1194</v>
      </c>
      <c r="G218" t="s">
        <v>1195</v>
      </c>
      <c r="H218" t="s">
        <v>1196</v>
      </c>
      <c r="I218" t="s">
        <v>1197</v>
      </c>
    </row>
    <row r="219" spans="2:12">
      <c r="B219" t="e" vm="219">
        <v>#VALUE!</v>
      </c>
      <c r="C219" t="s">
        <v>1077</v>
      </c>
      <c r="D219" t="s">
        <v>1187</v>
      </c>
      <c r="E219" t="s">
        <v>1198</v>
      </c>
      <c r="F219" s="93" t="s">
        <v>1199</v>
      </c>
      <c r="G219" t="s">
        <v>1200</v>
      </c>
      <c r="H219" t="s">
        <v>1201</v>
      </c>
      <c r="I219" t="s">
        <v>1202</v>
      </c>
    </row>
    <row r="220" spans="2:12">
      <c r="B220" t="e" vm="220">
        <v>#VALUE!</v>
      </c>
      <c r="C220" t="s">
        <v>1077</v>
      </c>
      <c r="D220" t="s">
        <v>1187</v>
      </c>
      <c r="E220" t="s">
        <v>1203</v>
      </c>
      <c r="F220" s="93" t="s">
        <v>1204</v>
      </c>
      <c r="G220" t="s">
        <v>1205</v>
      </c>
      <c r="H220" t="s">
        <v>1206</v>
      </c>
      <c r="I220" t="s">
        <v>1207</v>
      </c>
    </row>
    <row r="221" spans="2:12">
      <c r="B221" t="e" vm="221">
        <v>#VALUE!</v>
      </c>
      <c r="C221" t="s">
        <v>1077</v>
      </c>
      <c r="D221" t="s">
        <v>1208</v>
      </c>
      <c r="E221" t="s">
        <v>1209</v>
      </c>
      <c r="F221" s="93" t="s">
        <v>1210</v>
      </c>
      <c r="G221" t="s">
        <v>1211</v>
      </c>
      <c r="H221" t="s">
        <v>1212</v>
      </c>
      <c r="I221" t="s">
        <v>1213</v>
      </c>
    </row>
    <row r="222" spans="2:12">
      <c r="B222" t="e" vm="222">
        <v>#VALUE!</v>
      </c>
      <c r="C222" t="s">
        <v>1077</v>
      </c>
      <c r="D222" t="s">
        <v>1208</v>
      </c>
      <c r="E222" t="s">
        <v>1214</v>
      </c>
      <c r="F222" s="93" t="s">
        <v>1215</v>
      </c>
      <c r="G222" t="s">
        <v>1216</v>
      </c>
      <c r="H222" t="s">
        <v>1217</v>
      </c>
      <c r="I222" t="s">
        <v>1218</v>
      </c>
    </row>
    <row r="223" spans="2:12">
      <c r="B223" t="e" vm="223">
        <v>#VALUE!</v>
      </c>
      <c r="C223" t="s">
        <v>1077</v>
      </c>
      <c r="D223" t="s">
        <v>1208</v>
      </c>
      <c r="E223" t="s">
        <v>1219</v>
      </c>
      <c r="F223" s="93" t="s">
        <v>1220</v>
      </c>
      <c r="G223" t="s">
        <v>1221</v>
      </c>
      <c r="H223" t="s">
        <v>1222</v>
      </c>
      <c r="I223" t="s">
        <v>1223</v>
      </c>
    </row>
    <row r="224" spans="2:12">
      <c r="B224" t="e" vm="224">
        <v>#VALUE!</v>
      </c>
      <c r="C224" t="s">
        <v>1077</v>
      </c>
      <c r="D224" t="s">
        <v>1208</v>
      </c>
      <c r="E224" t="s">
        <v>1224</v>
      </c>
      <c r="F224" s="93" t="s">
        <v>1225</v>
      </c>
      <c r="G224" t="s">
        <v>1226</v>
      </c>
      <c r="H224" t="s">
        <v>1227</v>
      </c>
      <c r="I224" t="s">
        <v>1228</v>
      </c>
      <c r="L224" t="s">
        <v>85</v>
      </c>
    </row>
    <row r="225" spans="2:12">
      <c r="B225" t="e" vm="225">
        <v>#VALUE!</v>
      </c>
      <c r="C225" t="s">
        <v>1077</v>
      </c>
      <c r="D225" t="s">
        <v>1208</v>
      </c>
      <c r="E225" t="s">
        <v>1229</v>
      </c>
      <c r="F225" s="93" t="s">
        <v>1230</v>
      </c>
      <c r="G225" t="s">
        <v>1231</v>
      </c>
      <c r="H225" t="s">
        <v>1232</v>
      </c>
      <c r="I225" t="s">
        <v>1233</v>
      </c>
    </row>
    <row r="226" spans="2:12">
      <c r="B226" t="e" vm="226">
        <v>#VALUE!</v>
      </c>
      <c r="C226" t="s">
        <v>1077</v>
      </c>
      <c r="D226" t="s">
        <v>1208</v>
      </c>
      <c r="E226" t="s">
        <v>1234</v>
      </c>
      <c r="F226" s="93" t="s">
        <v>1235</v>
      </c>
      <c r="G226" t="s">
        <v>1236</v>
      </c>
      <c r="H226" t="s">
        <v>1237</v>
      </c>
      <c r="I226" t="s">
        <v>1238</v>
      </c>
    </row>
    <row r="227" spans="2:12">
      <c r="B227" t="e" vm="227">
        <v>#VALUE!</v>
      </c>
      <c r="C227" t="s">
        <v>1077</v>
      </c>
      <c r="D227" t="s">
        <v>1208</v>
      </c>
      <c r="E227" t="s">
        <v>1239</v>
      </c>
      <c r="F227" s="93" t="s">
        <v>1240</v>
      </c>
      <c r="G227" t="s">
        <v>1241</v>
      </c>
      <c r="H227" t="s">
        <v>1242</v>
      </c>
      <c r="I227" t="s">
        <v>1243</v>
      </c>
    </row>
    <row r="228" spans="2:12">
      <c r="B228" t="e" vm="228">
        <v>#VALUE!</v>
      </c>
      <c r="C228" t="s">
        <v>1077</v>
      </c>
      <c r="D228" t="s">
        <v>1208</v>
      </c>
      <c r="E228" t="s">
        <v>1244</v>
      </c>
      <c r="F228" s="93" t="s">
        <v>1245</v>
      </c>
      <c r="G228" t="s">
        <v>1246</v>
      </c>
      <c r="H228" t="s">
        <v>1247</v>
      </c>
      <c r="I228" t="s">
        <v>1248</v>
      </c>
      <c r="L228" t="s">
        <v>85</v>
      </c>
    </row>
    <row r="229" spans="2:12">
      <c r="B229" t="e" vm="229">
        <v>#VALUE!</v>
      </c>
      <c r="C229" t="s">
        <v>1077</v>
      </c>
      <c r="D229" t="s">
        <v>1208</v>
      </c>
      <c r="E229" t="s">
        <v>1249</v>
      </c>
      <c r="F229" s="93" t="s">
        <v>1250</v>
      </c>
      <c r="G229" t="s">
        <v>1251</v>
      </c>
      <c r="H229" t="s">
        <v>1252</v>
      </c>
      <c r="I229" t="s">
        <v>1253</v>
      </c>
    </row>
    <row r="230" spans="2:12">
      <c r="B230" t="e" vm="230">
        <v>#VALUE!</v>
      </c>
      <c r="C230" t="s">
        <v>1077</v>
      </c>
      <c r="D230" t="s">
        <v>1208</v>
      </c>
      <c r="E230" t="s">
        <v>1254</v>
      </c>
      <c r="F230" s="93" t="s">
        <v>1255</v>
      </c>
      <c r="G230" t="s">
        <v>1256</v>
      </c>
      <c r="H230" t="s">
        <v>1257</v>
      </c>
      <c r="I230" t="s">
        <v>1258</v>
      </c>
    </row>
    <row r="231" spans="2:12">
      <c r="B231" t="e" vm="231">
        <v>#VALUE!</v>
      </c>
      <c r="C231" t="s">
        <v>1077</v>
      </c>
      <c r="D231" t="s">
        <v>1208</v>
      </c>
      <c r="E231" t="s">
        <v>1259</v>
      </c>
      <c r="F231" s="93" t="s">
        <v>1260</v>
      </c>
      <c r="G231" t="s">
        <v>1261</v>
      </c>
      <c r="H231" t="s">
        <v>1262</v>
      </c>
      <c r="I231" t="s">
        <v>1263</v>
      </c>
    </row>
    <row r="232" spans="2:12">
      <c r="B232" t="e" vm="232">
        <v>#VALUE!</v>
      </c>
      <c r="C232" t="s">
        <v>1077</v>
      </c>
      <c r="D232" t="s">
        <v>1264</v>
      </c>
      <c r="E232" t="s">
        <v>1265</v>
      </c>
      <c r="F232" s="93" t="s">
        <v>1266</v>
      </c>
      <c r="G232" t="s">
        <v>1267</v>
      </c>
      <c r="H232" t="s">
        <v>1268</v>
      </c>
      <c r="I232" t="s">
        <v>1269</v>
      </c>
      <c r="L232" t="s">
        <v>85</v>
      </c>
    </row>
    <row r="233" spans="2:12">
      <c r="B233" t="e" vm="233">
        <v>#VALUE!</v>
      </c>
      <c r="C233" t="s">
        <v>1077</v>
      </c>
      <c r="D233" t="s">
        <v>1264</v>
      </c>
      <c r="E233" t="s">
        <v>1270</v>
      </c>
      <c r="F233" s="93" t="s">
        <v>1271</v>
      </c>
      <c r="G233" t="s">
        <v>1272</v>
      </c>
      <c r="H233" t="s">
        <v>1273</v>
      </c>
      <c r="I233" t="s">
        <v>1274</v>
      </c>
    </row>
    <row r="234" spans="2:12">
      <c r="B234" t="e" vm="234">
        <v>#VALUE!</v>
      </c>
      <c r="C234" t="s">
        <v>1077</v>
      </c>
      <c r="D234" t="s">
        <v>1264</v>
      </c>
      <c r="E234" t="s">
        <v>1275</v>
      </c>
      <c r="F234" s="93" t="s">
        <v>1276</v>
      </c>
      <c r="G234" t="s">
        <v>1277</v>
      </c>
      <c r="H234" t="s">
        <v>1278</v>
      </c>
      <c r="I234" t="s">
        <v>1279</v>
      </c>
      <c r="L234" t="s">
        <v>85</v>
      </c>
    </row>
    <row r="235" spans="2:12">
      <c r="B235" t="e" vm="235">
        <v>#VALUE!</v>
      </c>
      <c r="C235" t="s">
        <v>1077</v>
      </c>
      <c r="D235" t="s">
        <v>1264</v>
      </c>
      <c r="E235" t="s">
        <v>1280</v>
      </c>
      <c r="F235" s="93" t="s">
        <v>1281</v>
      </c>
      <c r="G235" t="s">
        <v>1282</v>
      </c>
      <c r="H235" t="s">
        <v>1283</v>
      </c>
      <c r="I235" t="s">
        <v>1284</v>
      </c>
    </row>
    <row r="236" spans="2:12">
      <c r="B236" t="e" vm="236">
        <v>#VALUE!</v>
      </c>
      <c r="C236" t="s">
        <v>1077</v>
      </c>
      <c r="D236" t="s">
        <v>1264</v>
      </c>
      <c r="E236" t="s">
        <v>1285</v>
      </c>
      <c r="F236" s="93" t="s">
        <v>1286</v>
      </c>
      <c r="G236" t="s">
        <v>1287</v>
      </c>
      <c r="H236" t="s">
        <v>1288</v>
      </c>
      <c r="I236" t="s">
        <v>1289</v>
      </c>
    </row>
    <row r="237" spans="2:12">
      <c r="B237" t="e" vm="237">
        <v>#VALUE!</v>
      </c>
      <c r="C237" t="s">
        <v>1077</v>
      </c>
      <c r="D237" t="s">
        <v>1264</v>
      </c>
      <c r="E237" t="s">
        <v>1290</v>
      </c>
      <c r="F237" s="93" t="s">
        <v>1291</v>
      </c>
      <c r="G237" t="s">
        <v>1292</v>
      </c>
      <c r="H237" t="s">
        <v>1293</v>
      </c>
      <c r="I237" t="s">
        <v>1294</v>
      </c>
    </row>
    <row r="238" spans="2:12">
      <c r="B238" t="e" vm="238">
        <v>#VALUE!</v>
      </c>
      <c r="C238" t="s">
        <v>1077</v>
      </c>
      <c r="D238" t="s">
        <v>1264</v>
      </c>
      <c r="E238" t="s">
        <v>1295</v>
      </c>
      <c r="F238" s="93" t="s">
        <v>1296</v>
      </c>
      <c r="G238" t="s">
        <v>1297</v>
      </c>
      <c r="H238" t="s">
        <v>1298</v>
      </c>
      <c r="I238" t="s">
        <v>1299</v>
      </c>
    </row>
    <row r="239" spans="2:12">
      <c r="B239" t="e" vm="239">
        <v>#VALUE!</v>
      </c>
      <c r="C239" t="s">
        <v>1300</v>
      </c>
      <c r="D239" t="s">
        <v>1301</v>
      </c>
      <c r="E239" t="s">
        <v>1302</v>
      </c>
      <c r="F239" s="93" t="s">
        <v>1303</v>
      </c>
      <c r="G239" t="s">
        <v>1304</v>
      </c>
      <c r="H239" t="s">
        <v>1305</v>
      </c>
      <c r="I239" t="s">
        <v>1306</v>
      </c>
    </row>
    <row r="240" spans="2:12">
      <c r="B240" t="e" vm="240">
        <v>#VALUE!</v>
      </c>
      <c r="C240" t="s">
        <v>1300</v>
      </c>
      <c r="D240" t="s">
        <v>1301</v>
      </c>
      <c r="E240" t="s">
        <v>1307</v>
      </c>
      <c r="F240" s="93" t="s">
        <v>1308</v>
      </c>
      <c r="G240" t="s">
        <v>1309</v>
      </c>
      <c r="H240" t="s">
        <v>1310</v>
      </c>
      <c r="I240" t="s">
        <v>1311</v>
      </c>
    </row>
    <row r="241" spans="2:9">
      <c r="B241" t="e" vm="241">
        <v>#VALUE!</v>
      </c>
      <c r="C241" t="s">
        <v>1300</v>
      </c>
      <c r="D241" t="s">
        <v>1301</v>
      </c>
      <c r="E241" t="s">
        <v>1312</v>
      </c>
      <c r="F241" s="93" t="s">
        <v>1313</v>
      </c>
      <c r="G241" t="s">
        <v>1314</v>
      </c>
      <c r="H241" t="s">
        <v>1315</v>
      </c>
      <c r="I241" t="s">
        <v>1316</v>
      </c>
    </row>
    <row r="242" spans="2:9">
      <c r="B242" t="e" vm="242">
        <v>#VALUE!</v>
      </c>
      <c r="C242" t="s">
        <v>1300</v>
      </c>
      <c r="D242" t="s">
        <v>1301</v>
      </c>
      <c r="E242" t="s">
        <v>1317</v>
      </c>
      <c r="F242" s="93" t="s">
        <v>1318</v>
      </c>
      <c r="G242" t="s">
        <v>1319</v>
      </c>
      <c r="H242" t="s">
        <v>1320</v>
      </c>
      <c r="I242" t="s">
        <v>1321</v>
      </c>
    </row>
    <row r="243" spans="2:9">
      <c r="B243" t="e" vm="243">
        <v>#VALUE!</v>
      </c>
      <c r="C243" t="s">
        <v>1300</v>
      </c>
      <c r="D243" t="s">
        <v>1322</v>
      </c>
      <c r="E243" t="s">
        <v>1323</v>
      </c>
      <c r="F243" s="93" t="s">
        <v>1324</v>
      </c>
      <c r="G243" t="s">
        <v>1325</v>
      </c>
      <c r="H243" t="s">
        <v>1326</v>
      </c>
      <c r="I243" t="s">
        <v>1327</v>
      </c>
    </row>
    <row r="244" spans="2:9">
      <c r="B244" t="e" vm="244">
        <v>#VALUE!</v>
      </c>
      <c r="C244" t="s">
        <v>1300</v>
      </c>
      <c r="D244" t="s">
        <v>1322</v>
      </c>
      <c r="E244" t="s">
        <v>1328</v>
      </c>
      <c r="F244" s="93" t="s">
        <v>1329</v>
      </c>
      <c r="G244" t="s">
        <v>1330</v>
      </c>
      <c r="H244" t="s">
        <v>1331</v>
      </c>
      <c r="I244" t="s">
        <v>1332</v>
      </c>
    </row>
    <row r="245" spans="2:9">
      <c r="B245" t="e" vm="245">
        <v>#VALUE!</v>
      </c>
      <c r="C245" t="s">
        <v>1300</v>
      </c>
      <c r="D245" t="s">
        <v>1322</v>
      </c>
      <c r="E245" t="s">
        <v>1333</v>
      </c>
      <c r="F245" s="93" t="s">
        <v>1334</v>
      </c>
      <c r="G245" t="s">
        <v>1335</v>
      </c>
      <c r="H245" t="s">
        <v>1336</v>
      </c>
      <c r="I245" t="s">
        <v>1337</v>
      </c>
    </row>
    <row r="246" spans="2:9" ht="55.5">
      <c r="B246" t="e" vm="246">
        <v>#VALUE!</v>
      </c>
      <c r="C246" t="s">
        <v>1300</v>
      </c>
      <c r="D246" t="s">
        <v>1322</v>
      </c>
      <c r="E246" t="s">
        <v>1338</v>
      </c>
      <c r="F246" s="93" t="s">
        <v>1339</v>
      </c>
      <c r="G246" t="s">
        <v>1340</v>
      </c>
      <c r="H246" t="s">
        <v>1341</v>
      </c>
      <c r="I246" t="s">
        <v>1342</v>
      </c>
    </row>
    <row r="247" spans="2:9" ht="69.400000000000006">
      <c r="B247" t="e" vm="247">
        <v>#VALUE!</v>
      </c>
      <c r="C247" t="s">
        <v>1300</v>
      </c>
      <c r="D247" t="s">
        <v>1322</v>
      </c>
      <c r="E247" t="s">
        <v>1343</v>
      </c>
      <c r="F247" s="93" t="s">
        <v>1344</v>
      </c>
      <c r="G247" t="s">
        <v>1345</v>
      </c>
      <c r="H247" t="s">
        <v>1346</v>
      </c>
      <c r="I247" t="s">
        <v>1347</v>
      </c>
    </row>
    <row r="248" spans="2:9" ht="97.15">
      <c r="B248" t="e" vm="248">
        <v>#VALUE!</v>
      </c>
      <c r="C248" t="s">
        <v>1300</v>
      </c>
      <c r="D248" t="s">
        <v>1322</v>
      </c>
      <c r="E248" t="s">
        <v>1348</v>
      </c>
      <c r="F248" s="93" t="s">
        <v>1349</v>
      </c>
      <c r="G248" t="s">
        <v>1350</v>
      </c>
      <c r="H248" t="s">
        <v>1351</v>
      </c>
      <c r="I248" t="s">
        <v>1352</v>
      </c>
    </row>
    <row r="249" spans="2:9">
      <c r="B249" t="e" vm="249">
        <v>#VALUE!</v>
      </c>
      <c r="C249" t="s">
        <v>1300</v>
      </c>
      <c r="D249" t="s">
        <v>1353</v>
      </c>
      <c r="E249" t="s">
        <v>1354</v>
      </c>
      <c r="F249" s="93" t="s">
        <v>1355</v>
      </c>
      <c r="G249" t="s">
        <v>1356</v>
      </c>
      <c r="H249" t="s">
        <v>1357</v>
      </c>
      <c r="I249" t="s">
        <v>1358</v>
      </c>
    </row>
    <row r="250" spans="2:9">
      <c r="B250" t="e" vm="250">
        <v>#VALUE!</v>
      </c>
      <c r="C250" t="s">
        <v>1300</v>
      </c>
      <c r="D250" t="s">
        <v>1359</v>
      </c>
      <c r="E250" t="s">
        <v>1359</v>
      </c>
      <c r="F250" s="93" t="s">
        <v>1360</v>
      </c>
      <c r="G250" t="s">
        <v>1361</v>
      </c>
      <c r="H250" t="s">
        <v>1362</v>
      </c>
      <c r="I250" t="s">
        <v>1363</v>
      </c>
    </row>
    <row r="251" spans="2:9">
      <c r="B251" t="e" vm="251">
        <v>#VALUE!</v>
      </c>
      <c r="C251" t="s">
        <v>1300</v>
      </c>
      <c r="D251" t="s">
        <v>1359</v>
      </c>
      <c r="E251" t="s">
        <v>1364</v>
      </c>
      <c r="F251" s="93" t="s">
        <v>1365</v>
      </c>
      <c r="G251" t="s">
        <v>1366</v>
      </c>
      <c r="H251" t="s">
        <v>1367</v>
      </c>
      <c r="I251" t="s">
        <v>1368</v>
      </c>
    </row>
    <row r="252" spans="2:9">
      <c r="B252" t="e" vm="252">
        <v>#VALUE!</v>
      </c>
      <c r="C252" t="s">
        <v>1300</v>
      </c>
      <c r="D252" t="s">
        <v>1359</v>
      </c>
      <c r="E252" t="s">
        <v>1369</v>
      </c>
      <c r="F252" s="93" t="s">
        <v>1370</v>
      </c>
      <c r="G252" t="s">
        <v>1371</v>
      </c>
      <c r="H252" t="s">
        <v>1372</v>
      </c>
      <c r="I252" t="s">
        <v>1373</v>
      </c>
    </row>
    <row r="253" spans="2:9">
      <c r="B253" t="e" vm="253">
        <v>#VALUE!</v>
      </c>
      <c r="C253" t="s">
        <v>1300</v>
      </c>
      <c r="D253" t="s">
        <v>1359</v>
      </c>
      <c r="E253" t="s">
        <v>1374</v>
      </c>
      <c r="F253" s="93" t="s">
        <v>1375</v>
      </c>
      <c r="G253" t="s">
        <v>1376</v>
      </c>
      <c r="H253" t="s">
        <v>1377</v>
      </c>
      <c r="I253" t="s">
        <v>1378</v>
      </c>
    </row>
    <row r="254" spans="2:9">
      <c r="B254" t="e" vm="254">
        <v>#VALUE!</v>
      </c>
      <c r="C254" t="s">
        <v>1300</v>
      </c>
      <c r="D254" t="s">
        <v>1379</v>
      </c>
      <c r="E254" t="s">
        <v>1380</v>
      </c>
      <c r="F254" s="93" t="s">
        <v>1381</v>
      </c>
      <c r="G254" t="s">
        <v>1382</v>
      </c>
      <c r="H254" t="s">
        <v>1383</v>
      </c>
      <c r="I254" t="s">
        <v>1384</v>
      </c>
    </row>
    <row r="255" spans="2:9">
      <c r="B255" t="e" vm="255">
        <v>#VALUE!</v>
      </c>
      <c r="C255" t="s">
        <v>1300</v>
      </c>
      <c r="D255" t="s">
        <v>1385</v>
      </c>
      <c r="E255" t="s">
        <v>1386</v>
      </c>
      <c r="F255" s="93" t="s">
        <v>1387</v>
      </c>
      <c r="G255" t="s">
        <v>1388</v>
      </c>
      <c r="H255" t="s">
        <v>1389</v>
      </c>
      <c r="I255" t="s">
        <v>1390</v>
      </c>
    </row>
    <row r="256" spans="2:9">
      <c r="B256" t="e" vm="256">
        <v>#VALUE!</v>
      </c>
      <c r="C256" t="s">
        <v>1300</v>
      </c>
      <c r="D256" t="s">
        <v>1385</v>
      </c>
      <c r="E256" t="s">
        <v>1391</v>
      </c>
      <c r="F256" s="93" t="s">
        <v>1392</v>
      </c>
      <c r="G256" t="s">
        <v>1393</v>
      </c>
      <c r="H256" t="s">
        <v>1394</v>
      </c>
      <c r="I256" t="s">
        <v>1395</v>
      </c>
    </row>
    <row r="257" spans="2:9">
      <c r="B257" t="e" vm="257">
        <v>#VALUE!</v>
      </c>
      <c r="C257" t="s">
        <v>1300</v>
      </c>
      <c r="D257" t="s">
        <v>1396</v>
      </c>
      <c r="E257" t="s">
        <v>1397</v>
      </c>
      <c r="F257" s="93" t="s">
        <v>1398</v>
      </c>
      <c r="G257" t="s">
        <v>1399</v>
      </c>
      <c r="H257" t="s">
        <v>1400</v>
      </c>
      <c r="I257" t="s">
        <v>1401</v>
      </c>
    </row>
    <row r="258" spans="2:9">
      <c r="B258" t="e" vm="258">
        <v>#VALUE!</v>
      </c>
      <c r="C258" t="s">
        <v>1300</v>
      </c>
      <c r="D258" t="s">
        <v>1396</v>
      </c>
      <c r="E258" t="s">
        <v>1402</v>
      </c>
      <c r="F258" s="93" t="s">
        <v>1403</v>
      </c>
      <c r="G258" t="s">
        <v>1404</v>
      </c>
      <c r="H258" t="s">
        <v>1405</v>
      </c>
      <c r="I258" t="s">
        <v>1406</v>
      </c>
    </row>
    <row r="259" spans="2:9">
      <c r="B259" t="e" vm="259">
        <v>#VALUE!</v>
      </c>
      <c r="C259" t="s">
        <v>1300</v>
      </c>
      <c r="D259" t="s">
        <v>1396</v>
      </c>
      <c r="E259" t="s">
        <v>1407</v>
      </c>
      <c r="F259" s="93" t="s">
        <v>1408</v>
      </c>
      <c r="G259" t="s">
        <v>1409</v>
      </c>
      <c r="H259" t="s">
        <v>1410</v>
      </c>
      <c r="I259" t="s">
        <v>1411</v>
      </c>
    </row>
    <row r="260" spans="2:9">
      <c r="B260" t="e" vm="260">
        <v>#VALUE!</v>
      </c>
      <c r="C260" t="s">
        <v>1300</v>
      </c>
      <c r="D260" t="s">
        <v>1396</v>
      </c>
      <c r="E260" t="s">
        <v>1412</v>
      </c>
      <c r="F260" s="93" t="s">
        <v>1413</v>
      </c>
      <c r="G260" t="s">
        <v>1414</v>
      </c>
      <c r="H260" t="s">
        <v>1415</v>
      </c>
      <c r="I260" t="s">
        <v>1416</v>
      </c>
    </row>
    <row r="261" spans="2:9">
      <c r="B261" t="e" vm="261">
        <v>#VALUE!</v>
      </c>
      <c r="C261" t="s">
        <v>1300</v>
      </c>
      <c r="D261" t="s">
        <v>1396</v>
      </c>
      <c r="E261" t="s">
        <v>1417</v>
      </c>
      <c r="F261" s="93" t="s">
        <v>1418</v>
      </c>
      <c r="G261" t="s">
        <v>1419</v>
      </c>
      <c r="H261" t="s">
        <v>1420</v>
      </c>
      <c r="I261" t="s">
        <v>1421</v>
      </c>
    </row>
    <row r="262" spans="2:9">
      <c r="B262" t="e" vm="262">
        <v>#VALUE!</v>
      </c>
      <c r="C262" t="s">
        <v>1300</v>
      </c>
      <c r="D262" t="s">
        <v>1396</v>
      </c>
      <c r="E262" t="s">
        <v>1422</v>
      </c>
      <c r="F262" s="93" t="s">
        <v>1423</v>
      </c>
      <c r="G262" t="s">
        <v>1424</v>
      </c>
      <c r="H262" t="s">
        <v>1425</v>
      </c>
      <c r="I262" t="s">
        <v>1426</v>
      </c>
    </row>
    <row r="263" spans="2:9">
      <c r="B263" t="e" vm="263">
        <v>#VALUE!</v>
      </c>
      <c r="C263" t="s">
        <v>1300</v>
      </c>
      <c r="D263" t="s">
        <v>1396</v>
      </c>
      <c r="E263" t="s">
        <v>1427</v>
      </c>
      <c r="F263" s="93" t="s">
        <v>1428</v>
      </c>
      <c r="G263" t="s">
        <v>1429</v>
      </c>
      <c r="H263" t="s">
        <v>1430</v>
      </c>
      <c r="I263" t="s">
        <v>1431</v>
      </c>
    </row>
    <row r="264" spans="2:9">
      <c r="B264" t="e" vm="264">
        <v>#VALUE!</v>
      </c>
      <c r="C264" t="s">
        <v>1300</v>
      </c>
      <c r="D264" t="s">
        <v>1396</v>
      </c>
      <c r="E264" t="s">
        <v>1432</v>
      </c>
      <c r="F264" s="93" t="s">
        <v>1433</v>
      </c>
      <c r="G264" t="s">
        <v>1434</v>
      </c>
      <c r="H264" t="s">
        <v>1435</v>
      </c>
      <c r="I264" t="s">
        <v>1436</v>
      </c>
    </row>
    <row r="265" spans="2:9">
      <c r="B265" t="e" vm="265">
        <v>#VALUE!</v>
      </c>
      <c r="C265" t="s">
        <v>1300</v>
      </c>
      <c r="D265" t="s">
        <v>1396</v>
      </c>
      <c r="E265" t="s">
        <v>1437</v>
      </c>
      <c r="F265" s="93" t="s">
        <v>1438</v>
      </c>
      <c r="G265" t="s">
        <v>1439</v>
      </c>
      <c r="H265" t="s">
        <v>1440</v>
      </c>
      <c r="I265" t="s">
        <v>1441</v>
      </c>
    </row>
    <row r="266" spans="2:9">
      <c r="B266" t="e" vm="266">
        <v>#VALUE!</v>
      </c>
      <c r="C266" t="s">
        <v>1300</v>
      </c>
      <c r="D266" t="s">
        <v>1442</v>
      </c>
      <c r="E266" t="s">
        <v>1443</v>
      </c>
      <c r="F266" s="93" t="s">
        <v>1444</v>
      </c>
      <c r="G266" t="s">
        <v>1445</v>
      </c>
      <c r="H266" t="s">
        <v>1446</v>
      </c>
      <c r="I266" t="s">
        <v>1447</v>
      </c>
    </row>
    <row r="267" spans="2:9">
      <c r="B267" t="e" vm="267">
        <v>#VALUE!</v>
      </c>
      <c r="C267" t="s">
        <v>1300</v>
      </c>
      <c r="D267" t="s">
        <v>1442</v>
      </c>
      <c r="E267" t="s">
        <v>1448</v>
      </c>
      <c r="F267" s="93" t="s">
        <v>1449</v>
      </c>
      <c r="G267" t="s">
        <v>1450</v>
      </c>
      <c r="H267" t="s">
        <v>1451</v>
      </c>
      <c r="I267" t="s">
        <v>1452</v>
      </c>
    </row>
    <row r="268" spans="2:9">
      <c r="B268" t="e" vm="268">
        <v>#VALUE!</v>
      </c>
      <c r="C268" t="s">
        <v>1300</v>
      </c>
      <c r="D268" t="s">
        <v>1442</v>
      </c>
      <c r="E268" t="s">
        <v>1453</v>
      </c>
      <c r="F268" s="93" t="s">
        <v>1454</v>
      </c>
      <c r="G268" t="s">
        <v>1455</v>
      </c>
      <c r="H268" t="s">
        <v>1456</v>
      </c>
      <c r="I268" t="s">
        <v>1457</v>
      </c>
    </row>
    <row r="269" spans="2:9">
      <c r="B269" t="e" vm="269">
        <v>#VALUE!</v>
      </c>
      <c r="C269" t="s">
        <v>1300</v>
      </c>
      <c r="D269" t="s">
        <v>1442</v>
      </c>
      <c r="E269" t="s">
        <v>1458</v>
      </c>
      <c r="F269" s="93" t="s">
        <v>1459</v>
      </c>
      <c r="G269" t="s">
        <v>1460</v>
      </c>
      <c r="H269" t="s">
        <v>1461</v>
      </c>
      <c r="I269" t="s">
        <v>1462</v>
      </c>
    </row>
    <row r="270" spans="2:9">
      <c r="B270" t="e" vm="270">
        <v>#VALUE!</v>
      </c>
      <c r="C270" t="s">
        <v>1300</v>
      </c>
      <c r="D270" t="s">
        <v>1442</v>
      </c>
      <c r="E270" t="s">
        <v>1463</v>
      </c>
      <c r="F270" s="93" t="s">
        <v>1322</v>
      </c>
      <c r="G270" t="s">
        <v>1464</v>
      </c>
      <c r="H270" t="s">
        <v>1465</v>
      </c>
      <c r="I270" t="s">
        <v>1466</v>
      </c>
    </row>
    <row r="271" spans="2:9">
      <c r="B271" t="e" vm="271">
        <v>#VALUE!</v>
      </c>
      <c r="C271" t="s">
        <v>1300</v>
      </c>
      <c r="D271" t="s">
        <v>1467</v>
      </c>
      <c r="E271" t="s">
        <v>1468</v>
      </c>
      <c r="F271" s="93" t="s">
        <v>1469</v>
      </c>
      <c r="G271" t="s">
        <v>1470</v>
      </c>
      <c r="H271" t="s">
        <v>1471</v>
      </c>
      <c r="I271" t="s">
        <v>1472</v>
      </c>
    </row>
    <row r="272" spans="2:9">
      <c r="B272" t="e" vm="272">
        <v>#VALUE!</v>
      </c>
      <c r="C272" t="s">
        <v>1300</v>
      </c>
      <c r="D272" t="s">
        <v>1467</v>
      </c>
      <c r="E272" t="s">
        <v>1473</v>
      </c>
      <c r="F272" s="93" t="s">
        <v>1474</v>
      </c>
      <c r="G272" t="s">
        <v>1475</v>
      </c>
      <c r="H272" t="s">
        <v>1476</v>
      </c>
      <c r="I272" t="s">
        <v>1477</v>
      </c>
    </row>
    <row r="273" spans="2:12">
      <c r="B273" t="e" vm="273">
        <v>#VALUE!</v>
      </c>
      <c r="C273" t="s">
        <v>1300</v>
      </c>
      <c r="D273" t="s">
        <v>1467</v>
      </c>
      <c r="E273" t="s">
        <v>1478</v>
      </c>
      <c r="F273" s="93" t="s">
        <v>1479</v>
      </c>
      <c r="G273" t="s">
        <v>1480</v>
      </c>
      <c r="H273" t="s">
        <v>1481</v>
      </c>
      <c r="I273" t="s">
        <v>1482</v>
      </c>
    </row>
    <row r="274" spans="2:12">
      <c r="B274" t="e" vm="274">
        <v>#VALUE!</v>
      </c>
      <c r="C274" t="s">
        <v>1300</v>
      </c>
      <c r="D274" t="s">
        <v>1467</v>
      </c>
      <c r="E274" t="s">
        <v>1483</v>
      </c>
      <c r="F274" s="93" t="s">
        <v>1484</v>
      </c>
      <c r="G274" t="s">
        <v>1485</v>
      </c>
      <c r="H274" t="s">
        <v>1486</v>
      </c>
      <c r="I274" t="s">
        <v>1487</v>
      </c>
    </row>
    <row r="275" spans="2:12">
      <c r="B275" t="e" vm="275">
        <v>#VALUE!</v>
      </c>
      <c r="C275" t="s">
        <v>1300</v>
      </c>
      <c r="D275" t="s">
        <v>1488</v>
      </c>
      <c r="E275" t="s">
        <v>1488</v>
      </c>
      <c r="F275" s="93" t="s">
        <v>1489</v>
      </c>
      <c r="G275" t="s">
        <v>1490</v>
      </c>
      <c r="H275" t="s">
        <v>1491</v>
      </c>
      <c r="I275" t="s">
        <v>1492</v>
      </c>
    </row>
    <row r="276" spans="2:12">
      <c r="B276" t="e" vm="276">
        <v>#VALUE!</v>
      </c>
      <c r="C276" t="s">
        <v>1300</v>
      </c>
      <c r="D276" t="s">
        <v>1488</v>
      </c>
      <c r="E276" t="s">
        <v>1493</v>
      </c>
      <c r="F276" s="93" t="s">
        <v>1494</v>
      </c>
      <c r="G276" t="s">
        <v>1495</v>
      </c>
      <c r="H276" t="s">
        <v>1496</v>
      </c>
      <c r="I276" t="s">
        <v>1497</v>
      </c>
    </row>
    <row r="277" spans="2:12">
      <c r="B277" t="e" vm="277">
        <v>#VALUE!</v>
      </c>
      <c r="C277" t="s">
        <v>1300</v>
      </c>
      <c r="D277" t="s">
        <v>1488</v>
      </c>
      <c r="E277" t="s">
        <v>1498</v>
      </c>
      <c r="F277" s="93" t="s">
        <v>1499</v>
      </c>
      <c r="G277" t="s">
        <v>1500</v>
      </c>
      <c r="H277" t="s">
        <v>1501</v>
      </c>
      <c r="I277" t="s">
        <v>1502</v>
      </c>
    </row>
    <row r="278" spans="2:12">
      <c r="B278" t="e" vm="278">
        <v>#VALUE!</v>
      </c>
      <c r="C278" t="s">
        <v>1300</v>
      </c>
      <c r="D278" t="s">
        <v>1488</v>
      </c>
      <c r="E278" t="s">
        <v>1503</v>
      </c>
      <c r="F278" s="93" t="s">
        <v>1504</v>
      </c>
      <c r="G278" t="s">
        <v>1505</v>
      </c>
      <c r="H278" t="s">
        <v>1506</v>
      </c>
      <c r="I278" t="s">
        <v>1507</v>
      </c>
    </row>
    <row r="279" spans="2:12">
      <c r="B279" t="e" vm="279">
        <v>#VALUE!</v>
      </c>
      <c r="C279" t="s">
        <v>1508</v>
      </c>
      <c r="D279" t="s">
        <v>1508</v>
      </c>
      <c r="E279" t="s">
        <v>1509</v>
      </c>
      <c r="F279" s="93" t="s">
        <v>1510</v>
      </c>
      <c r="G279" t="s">
        <v>1511</v>
      </c>
      <c r="H279" t="s">
        <v>1512</v>
      </c>
      <c r="I279" t="s">
        <v>1513</v>
      </c>
    </row>
    <row r="280" spans="2:12">
      <c r="B280" t="e" vm="280">
        <v>#VALUE!</v>
      </c>
      <c r="C280" t="s">
        <v>1508</v>
      </c>
      <c r="D280" t="s">
        <v>1508</v>
      </c>
      <c r="E280" t="s">
        <v>1514</v>
      </c>
      <c r="F280" s="93" t="s">
        <v>1515</v>
      </c>
      <c r="G280" t="s">
        <v>1516</v>
      </c>
      <c r="H280" t="s">
        <v>1517</v>
      </c>
      <c r="I280" t="s">
        <v>1518</v>
      </c>
      <c r="L280" t="s">
        <v>85</v>
      </c>
    </row>
    <row r="281" spans="2:12">
      <c r="B281" t="e" vm="281">
        <v>#VALUE!</v>
      </c>
      <c r="C281" t="s">
        <v>1508</v>
      </c>
      <c r="D281" t="s">
        <v>1508</v>
      </c>
      <c r="E281" t="s">
        <v>1519</v>
      </c>
      <c r="F281" s="93" t="s">
        <v>1520</v>
      </c>
      <c r="G281" t="s">
        <v>1521</v>
      </c>
      <c r="H281" t="s">
        <v>1522</v>
      </c>
      <c r="I281" t="s">
        <v>1523</v>
      </c>
    </row>
    <row r="282" spans="2:12">
      <c r="B282" t="e" vm="282">
        <v>#VALUE!</v>
      </c>
      <c r="C282" t="s">
        <v>1508</v>
      </c>
      <c r="D282" t="s">
        <v>1508</v>
      </c>
      <c r="E282" t="s">
        <v>1524</v>
      </c>
      <c r="F282" s="93" t="s">
        <v>1525</v>
      </c>
      <c r="G282" t="s">
        <v>1526</v>
      </c>
      <c r="H282" t="s">
        <v>1527</v>
      </c>
      <c r="I282" t="s">
        <v>1528</v>
      </c>
      <c r="L282" t="s">
        <v>85</v>
      </c>
    </row>
    <row r="283" spans="2:12">
      <c r="B283" t="e" vm="283">
        <v>#VALUE!</v>
      </c>
      <c r="C283" t="s">
        <v>1508</v>
      </c>
      <c r="D283" t="s">
        <v>1508</v>
      </c>
      <c r="E283" t="s">
        <v>1529</v>
      </c>
      <c r="F283" s="93" t="s">
        <v>1530</v>
      </c>
      <c r="G283" t="s">
        <v>1531</v>
      </c>
      <c r="H283" t="s">
        <v>1532</v>
      </c>
      <c r="I283" t="s">
        <v>1533</v>
      </c>
    </row>
    <row r="284" spans="2:12">
      <c r="B284" t="e" vm="284">
        <v>#VALUE!</v>
      </c>
      <c r="C284" t="s">
        <v>1508</v>
      </c>
      <c r="D284" t="s">
        <v>1508</v>
      </c>
      <c r="E284" t="s">
        <v>1534</v>
      </c>
      <c r="F284" s="93" t="s">
        <v>1535</v>
      </c>
      <c r="G284" t="s">
        <v>1536</v>
      </c>
      <c r="H284" t="s">
        <v>1537</v>
      </c>
      <c r="I284" t="s">
        <v>1538</v>
      </c>
    </row>
    <row r="285" spans="2:12">
      <c r="B285" t="e" vm="285">
        <v>#VALUE!</v>
      </c>
      <c r="C285" t="s">
        <v>1508</v>
      </c>
      <c r="D285" t="s">
        <v>1539</v>
      </c>
      <c r="E285" t="s">
        <v>1540</v>
      </c>
      <c r="F285" s="93" t="s">
        <v>1541</v>
      </c>
      <c r="G285" t="s">
        <v>1542</v>
      </c>
      <c r="H285" t="s">
        <v>1543</v>
      </c>
      <c r="I285" t="s">
        <v>1544</v>
      </c>
    </row>
    <row r="286" spans="2:12">
      <c r="B286" t="e" vm="286">
        <v>#VALUE!</v>
      </c>
      <c r="C286" t="s">
        <v>1508</v>
      </c>
      <c r="D286" t="s">
        <v>1539</v>
      </c>
      <c r="E286" t="s">
        <v>1545</v>
      </c>
      <c r="F286" s="93" t="s">
        <v>1546</v>
      </c>
      <c r="G286" t="s">
        <v>1547</v>
      </c>
      <c r="H286" t="s">
        <v>1548</v>
      </c>
      <c r="I286" t="s">
        <v>1549</v>
      </c>
    </row>
    <row r="287" spans="2:12">
      <c r="B287" t="e" vm="287">
        <v>#VALUE!</v>
      </c>
      <c r="C287" t="s">
        <v>1508</v>
      </c>
      <c r="D287" t="s">
        <v>1539</v>
      </c>
      <c r="E287" t="s">
        <v>1550</v>
      </c>
      <c r="F287" s="93" t="s">
        <v>1551</v>
      </c>
      <c r="G287" t="s">
        <v>1552</v>
      </c>
      <c r="H287" t="s">
        <v>1553</v>
      </c>
      <c r="I287" t="s">
        <v>1554</v>
      </c>
    </row>
    <row r="288" spans="2:12">
      <c r="B288" t="e" vm="288">
        <v>#VALUE!</v>
      </c>
      <c r="C288" t="s">
        <v>1508</v>
      </c>
      <c r="D288" t="s">
        <v>1539</v>
      </c>
      <c r="E288" t="s">
        <v>1555</v>
      </c>
      <c r="F288" s="93" t="s">
        <v>1556</v>
      </c>
      <c r="G288" t="s">
        <v>1557</v>
      </c>
      <c r="H288" t="s">
        <v>1558</v>
      </c>
      <c r="I288" t="s">
        <v>1559</v>
      </c>
    </row>
    <row r="289" spans="2:9">
      <c r="B289" t="e" vm="289">
        <v>#VALUE!</v>
      </c>
      <c r="C289" t="s">
        <v>1508</v>
      </c>
      <c r="D289" t="s">
        <v>1560</v>
      </c>
      <c r="E289" t="s">
        <v>1561</v>
      </c>
      <c r="F289" s="93" t="s">
        <v>1562</v>
      </c>
      <c r="G289" t="s">
        <v>1563</v>
      </c>
      <c r="H289" t="s">
        <v>1564</v>
      </c>
      <c r="I289" t="s">
        <v>1565</v>
      </c>
    </row>
    <row r="290" spans="2:9">
      <c r="B290" t="e" vm="290">
        <v>#VALUE!</v>
      </c>
      <c r="C290" t="s">
        <v>1508</v>
      </c>
      <c r="D290" t="s">
        <v>1560</v>
      </c>
      <c r="E290" t="s">
        <v>1566</v>
      </c>
      <c r="F290" s="93" t="s">
        <v>1567</v>
      </c>
      <c r="G290" t="s">
        <v>1568</v>
      </c>
      <c r="H290" t="s">
        <v>1569</v>
      </c>
      <c r="I290" t="s">
        <v>1570</v>
      </c>
    </row>
    <row r="291" spans="2:9">
      <c r="B291" t="e" vm="291">
        <v>#VALUE!</v>
      </c>
      <c r="C291" t="s">
        <v>1571</v>
      </c>
      <c r="D291" t="s">
        <v>1572</v>
      </c>
      <c r="E291" t="s">
        <v>1573</v>
      </c>
      <c r="F291" s="93" t="s">
        <v>1574</v>
      </c>
      <c r="G291" t="s">
        <v>1575</v>
      </c>
      <c r="H291" t="s">
        <v>1576</v>
      </c>
      <c r="I291" t="s">
        <v>1577</v>
      </c>
    </row>
    <row r="292" spans="2:9">
      <c r="B292" t="e" vm="292">
        <v>#VALUE!</v>
      </c>
      <c r="C292" t="s">
        <v>1571</v>
      </c>
      <c r="D292" t="s">
        <v>1578</v>
      </c>
      <c r="E292" t="s">
        <v>1579</v>
      </c>
      <c r="F292" s="93" t="s">
        <v>1580</v>
      </c>
      <c r="G292" t="s">
        <v>1581</v>
      </c>
      <c r="H292" t="s">
        <v>1582</v>
      </c>
      <c r="I292" t="s">
        <v>1583</v>
      </c>
    </row>
    <row r="293" spans="2:9">
      <c r="B293" t="e" vm="293">
        <v>#VALUE!</v>
      </c>
      <c r="C293" t="s">
        <v>1571</v>
      </c>
      <c r="D293" t="s">
        <v>1578</v>
      </c>
      <c r="E293" t="s">
        <v>1584</v>
      </c>
      <c r="F293" s="93" t="s">
        <v>1585</v>
      </c>
      <c r="G293" t="s">
        <v>1586</v>
      </c>
      <c r="H293" t="s">
        <v>1587</v>
      </c>
      <c r="I293" t="s">
        <v>1588</v>
      </c>
    </row>
    <row r="294" spans="2:9" ht="69.400000000000006">
      <c r="B294" t="e" vm="294">
        <v>#VALUE!</v>
      </c>
      <c r="C294" t="s">
        <v>1571</v>
      </c>
      <c r="D294" t="s">
        <v>1589</v>
      </c>
      <c r="E294" t="s">
        <v>1590</v>
      </c>
      <c r="F294" s="93" t="s">
        <v>1591</v>
      </c>
      <c r="G294" t="s">
        <v>1592</v>
      </c>
      <c r="H294" t="s">
        <v>1593</v>
      </c>
      <c r="I294" t="s">
        <v>1594</v>
      </c>
    </row>
    <row r="295" spans="2:9" ht="55.5">
      <c r="B295" t="e" vm="295">
        <v>#VALUE!</v>
      </c>
      <c r="C295" t="s">
        <v>1571</v>
      </c>
      <c r="D295" t="s">
        <v>1589</v>
      </c>
      <c r="E295" t="s">
        <v>1595</v>
      </c>
      <c r="F295" s="93" t="s">
        <v>1596</v>
      </c>
      <c r="G295" t="s">
        <v>1597</v>
      </c>
      <c r="H295" t="s">
        <v>1598</v>
      </c>
      <c r="I295" t="s">
        <v>1599</v>
      </c>
    </row>
    <row r="296" spans="2:9">
      <c r="B296" t="e" vm="296">
        <v>#VALUE!</v>
      </c>
      <c r="C296" t="s">
        <v>1571</v>
      </c>
      <c r="D296" t="s">
        <v>1589</v>
      </c>
      <c r="E296" t="s">
        <v>1600</v>
      </c>
      <c r="F296" s="93" t="s">
        <v>1601</v>
      </c>
      <c r="G296" t="s">
        <v>1602</v>
      </c>
      <c r="H296" t="s">
        <v>1603</v>
      </c>
      <c r="I296" t="s">
        <v>1604</v>
      </c>
    </row>
    <row r="297" spans="2:9">
      <c r="B297" t="e" vm="297">
        <v>#VALUE!</v>
      </c>
      <c r="C297" t="s">
        <v>1571</v>
      </c>
      <c r="D297" t="s">
        <v>1589</v>
      </c>
      <c r="E297" t="s">
        <v>1605</v>
      </c>
      <c r="F297" s="93" t="s">
        <v>1606</v>
      </c>
      <c r="G297" t="s">
        <v>1607</v>
      </c>
      <c r="H297" t="s">
        <v>1608</v>
      </c>
      <c r="I297" t="s">
        <v>1609</v>
      </c>
    </row>
    <row r="298" spans="2:9">
      <c r="B298" t="e" vm="298">
        <v>#VALUE!</v>
      </c>
      <c r="C298" t="s">
        <v>1571</v>
      </c>
      <c r="D298" t="s">
        <v>1610</v>
      </c>
      <c r="E298" t="s">
        <v>1611</v>
      </c>
      <c r="F298" s="93" t="s">
        <v>1612</v>
      </c>
      <c r="G298" t="s">
        <v>1613</v>
      </c>
      <c r="H298" t="s">
        <v>1614</v>
      </c>
      <c r="I298" t="s">
        <v>1615</v>
      </c>
    </row>
    <row r="299" spans="2:9">
      <c r="B299" t="e" vm="299">
        <v>#VALUE!</v>
      </c>
      <c r="C299" t="s">
        <v>1571</v>
      </c>
      <c r="D299" t="s">
        <v>1610</v>
      </c>
      <c r="E299" t="s">
        <v>1616</v>
      </c>
      <c r="F299" s="93" t="s">
        <v>1617</v>
      </c>
      <c r="G299" t="s">
        <v>1618</v>
      </c>
      <c r="H299" t="s">
        <v>1619</v>
      </c>
      <c r="I299" t="s">
        <v>1620</v>
      </c>
    </row>
    <row r="300" spans="2:9">
      <c r="B300" t="e" vm="300">
        <v>#VALUE!</v>
      </c>
      <c r="C300" t="s">
        <v>1621</v>
      </c>
      <c r="D300" t="s">
        <v>1622</v>
      </c>
      <c r="E300" t="s">
        <v>1623</v>
      </c>
      <c r="F300" s="93" t="s">
        <v>1624</v>
      </c>
      <c r="G300" t="s">
        <v>1625</v>
      </c>
      <c r="H300" t="s">
        <v>1626</v>
      </c>
      <c r="I300" t="s">
        <v>1627</v>
      </c>
    </row>
    <row r="301" spans="2:9">
      <c r="B301" t="e" vm="301">
        <v>#VALUE!</v>
      </c>
      <c r="C301" t="s">
        <v>1621</v>
      </c>
      <c r="D301" t="s">
        <v>1622</v>
      </c>
      <c r="E301" t="s">
        <v>1628</v>
      </c>
      <c r="F301" s="93" t="s">
        <v>1629</v>
      </c>
      <c r="G301" t="s">
        <v>1630</v>
      </c>
      <c r="H301" t="s">
        <v>1631</v>
      </c>
      <c r="I301" t="s">
        <v>1632</v>
      </c>
    </row>
    <row r="302" spans="2:9">
      <c r="B302" t="e" vm="302">
        <v>#VALUE!</v>
      </c>
      <c r="C302" t="s">
        <v>1621</v>
      </c>
      <c r="D302" t="s">
        <v>1622</v>
      </c>
      <c r="E302" t="s">
        <v>1633</v>
      </c>
      <c r="F302" s="93" t="s">
        <v>1634</v>
      </c>
      <c r="G302" t="s">
        <v>1635</v>
      </c>
      <c r="H302" t="s">
        <v>1636</v>
      </c>
      <c r="I302" t="s">
        <v>1637</v>
      </c>
    </row>
    <row r="303" spans="2:9">
      <c r="B303" t="e" vm="303">
        <v>#VALUE!</v>
      </c>
      <c r="C303" t="s">
        <v>1621</v>
      </c>
      <c r="D303" t="s">
        <v>1622</v>
      </c>
      <c r="E303" t="s">
        <v>1638</v>
      </c>
      <c r="F303" s="93" t="s">
        <v>1639</v>
      </c>
      <c r="G303" t="s">
        <v>1640</v>
      </c>
      <c r="H303" t="s">
        <v>1641</v>
      </c>
      <c r="I303" t="s">
        <v>1642</v>
      </c>
    </row>
    <row r="304" spans="2:9">
      <c r="B304" t="e" vm="304">
        <v>#VALUE!</v>
      </c>
      <c r="C304" t="s">
        <v>1621</v>
      </c>
      <c r="D304" t="s">
        <v>1622</v>
      </c>
      <c r="E304" t="s">
        <v>1643</v>
      </c>
      <c r="F304" s="93" t="s">
        <v>1644</v>
      </c>
      <c r="G304" t="s">
        <v>1645</v>
      </c>
      <c r="H304" t="s">
        <v>1646</v>
      </c>
      <c r="I304" t="s">
        <v>1647</v>
      </c>
    </row>
    <row r="305" spans="2:9">
      <c r="B305" t="e" vm="305">
        <v>#VALUE!</v>
      </c>
      <c r="C305" t="s">
        <v>1621</v>
      </c>
      <c r="D305" t="s">
        <v>1648</v>
      </c>
      <c r="E305" t="s">
        <v>1649</v>
      </c>
      <c r="F305" s="93" t="s">
        <v>1650</v>
      </c>
      <c r="G305" t="s">
        <v>1651</v>
      </c>
      <c r="H305" t="s">
        <v>1652</v>
      </c>
      <c r="I305" t="s">
        <v>1653</v>
      </c>
    </row>
    <row r="306" spans="2:9">
      <c r="B306" t="e" vm="306">
        <v>#VALUE!</v>
      </c>
      <c r="C306" t="s">
        <v>1621</v>
      </c>
      <c r="D306" t="s">
        <v>1648</v>
      </c>
      <c r="E306" t="s">
        <v>1654</v>
      </c>
      <c r="F306" s="93" t="s">
        <v>1655</v>
      </c>
      <c r="G306" t="s">
        <v>1656</v>
      </c>
      <c r="H306" t="s">
        <v>1657</v>
      </c>
      <c r="I306" t="s">
        <v>1658</v>
      </c>
    </row>
    <row r="307" spans="2:9">
      <c r="B307" t="e" vm="307">
        <v>#VALUE!</v>
      </c>
      <c r="C307" t="s">
        <v>1621</v>
      </c>
      <c r="D307" t="s">
        <v>1648</v>
      </c>
      <c r="E307" t="s">
        <v>1659</v>
      </c>
      <c r="F307" s="93" t="s">
        <v>1660</v>
      </c>
      <c r="G307" t="s">
        <v>1661</v>
      </c>
      <c r="H307" t="s">
        <v>1662</v>
      </c>
      <c r="I307" t="s">
        <v>1663</v>
      </c>
    </row>
    <row r="308" spans="2:9">
      <c r="B308" t="e" vm="308">
        <v>#VALUE!</v>
      </c>
      <c r="C308" t="s">
        <v>1621</v>
      </c>
      <c r="D308" t="s">
        <v>1648</v>
      </c>
      <c r="E308" t="s">
        <v>1664</v>
      </c>
      <c r="F308" s="93" t="s">
        <v>1665</v>
      </c>
      <c r="G308" t="s">
        <v>1666</v>
      </c>
      <c r="H308" t="s">
        <v>1667</v>
      </c>
      <c r="I308" t="s">
        <v>1668</v>
      </c>
    </row>
    <row r="309" spans="2:9">
      <c r="B309" t="e" vm="309">
        <v>#VALUE!</v>
      </c>
      <c r="C309" t="s">
        <v>1621</v>
      </c>
      <c r="D309" t="s">
        <v>1648</v>
      </c>
      <c r="E309" t="s">
        <v>1669</v>
      </c>
      <c r="F309" s="93" t="s">
        <v>1670</v>
      </c>
      <c r="G309" t="s">
        <v>1671</v>
      </c>
      <c r="H309" t="s">
        <v>1672</v>
      </c>
      <c r="I309" t="s">
        <v>1673</v>
      </c>
    </row>
    <row r="310" spans="2:9">
      <c r="B310" t="e" vm="310">
        <v>#VALUE!</v>
      </c>
      <c r="C310" t="s">
        <v>1621</v>
      </c>
      <c r="D310" t="s">
        <v>1648</v>
      </c>
      <c r="E310" t="s">
        <v>1674</v>
      </c>
      <c r="F310" s="93" t="s">
        <v>1675</v>
      </c>
      <c r="G310" t="s">
        <v>1676</v>
      </c>
      <c r="H310" t="s">
        <v>1677</v>
      </c>
      <c r="I310" t="s">
        <v>1678</v>
      </c>
    </row>
    <row r="311" spans="2:9">
      <c r="B311" t="e" vm="311">
        <v>#VALUE!</v>
      </c>
      <c r="C311" t="s">
        <v>1621</v>
      </c>
      <c r="D311" t="s">
        <v>1648</v>
      </c>
      <c r="E311" t="s">
        <v>1679</v>
      </c>
      <c r="F311" s="93" t="s">
        <v>1680</v>
      </c>
      <c r="G311" t="s">
        <v>1681</v>
      </c>
      <c r="H311" t="s">
        <v>1682</v>
      </c>
      <c r="I311" t="s">
        <v>1683</v>
      </c>
    </row>
    <row r="312" spans="2:9">
      <c r="B312" t="e" vm="312">
        <v>#VALUE!</v>
      </c>
      <c r="C312" t="s">
        <v>1621</v>
      </c>
      <c r="D312" t="s">
        <v>1648</v>
      </c>
      <c r="E312" t="s">
        <v>1684</v>
      </c>
      <c r="F312" s="93" t="s">
        <v>1685</v>
      </c>
      <c r="G312" t="s">
        <v>1686</v>
      </c>
      <c r="H312" t="s">
        <v>1687</v>
      </c>
      <c r="I312" t="s">
        <v>1688</v>
      </c>
    </row>
    <row r="313" spans="2:9">
      <c r="B313" t="e" vm="313">
        <v>#VALUE!</v>
      </c>
      <c r="C313" t="s">
        <v>1621</v>
      </c>
      <c r="D313" t="s">
        <v>1648</v>
      </c>
      <c r="E313" t="s">
        <v>1689</v>
      </c>
      <c r="F313" s="93" t="s">
        <v>1690</v>
      </c>
      <c r="G313" t="s">
        <v>1691</v>
      </c>
      <c r="H313" t="s">
        <v>1692</v>
      </c>
      <c r="I313" t="s">
        <v>1693</v>
      </c>
    </row>
    <row r="314" spans="2:9" ht="69.400000000000006">
      <c r="B314" t="e" vm="314">
        <v>#VALUE!</v>
      </c>
      <c r="C314" t="s">
        <v>1621</v>
      </c>
      <c r="D314" t="s">
        <v>1648</v>
      </c>
      <c r="E314" t="s">
        <v>1694</v>
      </c>
      <c r="F314" s="93" t="s">
        <v>1695</v>
      </c>
      <c r="G314" t="s">
        <v>1696</v>
      </c>
      <c r="H314" t="s">
        <v>1697</v>
      </c>
      <c r="I314" t="s">
        <v>1698</v>
      </c>
    </row>
    <row r="315" spans="2:9" ht="69.400000000000006">
      <c r="B315" t="e" vm="315">
        <v>#VALUE!</v>
      </c>
      <c r="C315" t="s">
        <v>1621</v>
      </c>
      <c r="D315" t="s">
        <v>1648</v>
      </c>
      <c r="E315" t="s">
        <v>1699</v>
      </c>
      <c r="F315" s="93" t="s">
        <v>1700</v>
      </c>
      <c r="G315" t="s">
        <v>1701</v>
      </c>
      <c r="H315" t="s">
        <v>1702</v>
      </c>
      <c r="I315" t="s">
        <v>1703</v>
      </c>
    </row>
    <row r="316" spans="2:9">
      <c r="B316" t="e" vm="316">
        <v>#VALUE!</v>
      </c>
      <c r="C316" t="s">
        <v>1621</v>
      </c>
      <c r="D316" t="s">
        <v>1704</v>
      </c>
      <c r="E316" t="s">
        <v>1705</v>
      </c>
      <c r="F316" s="93" t="s">
        <v>1706</v>
      </c>
      <c r="G316" t="s">
        <v>1707</v>
      </c>
      <c r="H316" t="s">
        <v>1708</v>
      </c>
      <c r="I316" t="s">
        <v>1709</v>
      </c>
    </row>
    <row r="317" spans="2:9">
      <c r="B317" t="e" vm="317">
        <v>#VALUE!</v>
      </c>
      <c r="C317" t="s">
        <v>1621</v>
      </c>
      <c r="D317" t="s">
        <v>1704</v>
      </c>
      <c r="E317" t="s">
        <v>1710</v>
      </c>
      <c r="F317" s="93" t="s">
        <v>1711</v>
      </c>
      <c r="G317" t="s">
        <v>1712</v>
      </c>
      <c r="H317" t="s">
        <v>1713</v>
      </c>
      <c r="I317" t="s">
        <v>1714</v>
      </c>
    </row>
    <row r="318" spans="2:9">
      <c r="B318" t="e" vm="318">
        <v>#VALUE!</v>
      </c>
      <c r="C318" t="s">
        <v>1621</v>
      </c>
      <c r="D318" t="s">
        <v>1704</v>
      </c>
      <c r="E318" t="s">
        <v>1715</v>
      </c>
      <c r="F318" s="93" t="s">
        <v>1716</v>
      </c>
      <c r="G318" t="s">
        <v>1717</v>
      </c>
      <c r="H318" t="s">
        <v>1718</v>
      </c>
      <c r="I318" t="s">
        <v>1719</v>
      </c>
    </row>
    <row r="319" spans="2:9">
      <c r="B319" t="e" vm="319">
        <v>#VALUE!</v>
      </c>
      <c r="C319" t="s">
        <v>1621</v>
      </c>
      <c r="D319" t="s">
        <v>1704</v>
      </c>
      <c r="E319" t="s">
        <v>1720</v>
      </c>
      <c r="F319" s="93" t="s">
        <v>1721</v>
      </c>
      <c r="G319" t="s">
        <v>1722</v>
      </c>
      <c r="H319" t="s">
        <v>1723</v>
      </c>
      <c r="I319" t="s">
        <v>1724</v>
      </c>
    </row>
    <row r="320" spans="2:9">
      <c r="B320" t="e" vm="320">
        <v>#VALUE!</v>
      </c>
      <c r="C320" t="s">
        <v>1621</v>
      </c>
      <c r="D320" t="s">
        <v>1704</v>
      </c>
      <c r="E320" t="s">
        <v>1725</v>
      </c>
      <c r="F320" s="93" t="s">
        <v>1726</v>
      </c>
      <c r="G320" t="s">
        <v>1727</v>
      </c>
      <c r="H320" t="s">
        <v>1728</v>
      </c>
      <c r="I320" t="s">
        <v>1729</v>
      </c>
    </row>
    <row r="321" spans="2:9">
      <c r="B321" t="e" vm="321">
        <v>#VALUE!</v>
      </c>
      <c r="C321" t="s">
        <v>1621</v>
      </c>
      <c r="D321" t="s">
        <v>1704</v>
      </c>
      <c r="E321" t="s">
        <v>1730</v>
      </c>
      <c r="F321" s="93" t="s">
        <v>1731</v>
      </c>
      <c r="G321" t="s">
        <v>1732</v>
      </c>
      <c r="H321" t="s">
        <v>1733</v>
      </c>
      <c r="I321" t="s">
        <v>1734</v>
      </c>
    </row>
    <row r="322" spans="2:9">
      <c r="B322" t="e" vm="322">
        <v>#VALUE!</v>
      </c>
      <c r="C322" t="s">
        <v>1621</v>
      </c>
      <c r="D322" t="s">
        <v>1704</v>
      </c>
      <c r="E322" t="s">
        <v>1735</v>
      </c>
      <c r="F322" s="93" t="s">
        <v>1736</v>
      </c>
      <c r="G322" t="s">
        <v>1737</v>
      </c>
      <c r="H322" t="s">
        <v>1738</v>
      </c>
      <c r="I322" t="s">
        <v>1739</v>
      </c>
    </row>
    <row r="323" spans="2:9">
      <c r="B323" t="e" vm="323">
        <v>#VALUE!</v>
      </c>
      <c r="C323" t="s">
        <v>1621</v>
      </c>
      <c r="D323" t="s">
        <v>1740</v>
      </c>
      <c r="E323" t="s">
        <v>1741</v>
      </c>
      <c r="F323" s="93" t="s">
        <v>1742</v>
      </c>
      <c r="G323" t="s">
        <v>1743</v>
      </c>
      <c r="H323" t="s">
        <v>1744</v>
      </c>
      <c r="I323" t="s">
        <v>1745</v>
      </c>
    </row>
    <row r="324" spans="2:9">
      <c r="B324" t="e" vm="324">
        <v>#VALUE!</v>
      </c>
      <c r="C324" t="s">
        <v>1621</v>
      </c>
      <c r="D324" t="s">
        <v>1740</v>
      </c>
      <c r="E324" t="s">
        <v>1746</v>
      </c>
      <c r="F324" s="93" t="s">
        <v>1747</v>
      </c>
      <c r="G324" t="s">
        <v>1748</v>
      </c>
      <c r="H324" t="s">
        <v>1749</v>
      </c>
      <c r="I324" t="s">
        <v>1750</v>
      </c>
    </row>
    <row r="325" spans="2:9">
      <c r="B325" t="e" vm="325">
        <v>#VALUE!</v>
      </c>
      <c r="C325" t="s">
        <v>1621</v>
      </c>
      <c r="D325" t="s">
        <v>1740</v>
      </c>
      <c r="E325" t="s">
        <v>1751</v>
      </c>
      <c r="F325" s="93" t="s">
        <v>1752</v>
      </c>
      <c r="G325" t="s">
        <v>1753</v>
      </c>
      <c r="H325" t="s">
        <v>1754</v>
      </c>
      <c r="I325" t="s">
        <v>1755</v>
      </c>
    </row>
    <row r="326" spans="2:9">
      <c r="B326" t="e" vm="326">
        <v>#VALUE!</v>
      </c>
      <c r="C326" t="s">
        <v>1621</v>
      </c>
      <c r="D326" t="s">
        <v>1756</v>
      </c>
      <c r="E326" t="s">
        <v>1757</v>
      </c>
      <c r="F326" s="93" t="s">
        <v>1758</v>
      </c>
      <c r="G326" t="s">
        <v>1759</v>
      </c>
      <c r="H326" t="s">
        <v>1760</v>
      </c>
      <c r="I326" t="s">
        <v>1761</v>
      </c>
    </row>
    <row r="327" spans="2:9">
      <c r="B327" t="e" vm="327">
        <v>#VALUE!</v>
      </c>
      <c r="C327" t="s">
        <v>1621</v>
      </c>
      <c r="D327" t="s">
        <v>1756</v>
      </c>
      <c r="E327" t="s">
        <v>1762</v>
      </c>
      <c r="F327" s="93" t="s">
        <v>1763</v>
      </c>
      <c r="G327" t="s">
        <v>1764</v>
      </c>
      <c r="H327" t="s">
        <v>1765</v>
      </c>
      <c r="I327" t="s">
        <v>1766</v>
      </c>
    </row>
    <row r="328" spans="2:9">
      <c r="B328" t="e" vm="328">
        <v>#VALUE!</v>
      </c>
      <c r="C328" t="s">
        <v>1621</v>
      </c>
      <c r="D328" t="s">
        <v>1756</v>
      </c>
      <c r="E328" t="s">
        <v>1767</v>
      </c>
      <c r="F328" s="93" t="s">
        <v>1768</v>
      </c>
      <c r="G328" t="s">
        <v>1769</v>
      </c>
      <c r="H328" t="s">
        <v>1770</v>
      </c>
      <c r="I328" t="s">
        <v>1771</v>
      </c>
    </row>
    <row r="329" spans="2:9">
      <c r="B329" t="e" vm="329">
        <v>#VALUE!</v>
      </c>
      <c r="C329" t="s">
        <v>1621</v>
      </c>
      <c r="D329" t="s">
        <v>1756</v>
      </c>
      <c r="E329" t="s">
        <v>1772</v>
      </c>
      <c r="F329" s="93" t="s">
        <v>1773</v>
      </c>
      <c r="G329" t="s">
        <v>1774</v>
      </c>
      <c r="H329" t="s">
        <v>1775</v>
      </c>
      <c r="I329" t="s">
        <v>1776</v>
      </c>
    </row>
    <row r="330" spans="2:9">
      <c r="B330" t="e" vm="330">
        <v>#VALUE!</v>
      </c>
      <c r="C330" t="s">
        <v>1621</v>
      </c>
      <c r="D330" t="s">
        <v>1756</v>
      </c>
      <c r="E330" t="s">
        <v>1777</v>
      </c>
      <c r="F330" s="93" t="s">
        <v>1778</v>
      </c>
      <c r="G330" t="s">
        <v>1779</v>
      </c>
      <c r="H330" t="s">
        <v>1780</v>
      </c>
      <c r="I330" t="s">
        <v>1781</v>
      </c>
    </row>
    <row r="331" spans="2:9">
      <c r="B331" t="e" vm="331">
        <v>#VALUE!</v>
      </c>
      <c r="C331" t="s">
        <v>1621</v>
      </c>
      <c r="D331" t="s">
        <v>1756</v>
      </c>
      <c r="E331" t="s">
        <v>1782</v>
      </c>
      <c r="F331" s="93" t="s">
        <v>1783</v>
      </c>
      <c r="G331" t="s">
        <v>1784</v>
      </c>
      <c r="H331" t="s">
        <v>1785</v>
      </c>
      <c r="I331" t="s">
        <v>1786</v>
      </c>
    </row>
    <row r="332" spans="2:9">
      <c r="B332" t="e" vm="332">
        <v>#VALUE!</v>
      </c>
      <c r="C332" t="s">
        <v>1621</v>
      </c>
      <c r="D332" t="s">
        <v>1756</v>
      </c>
      <c r="E332" t="s">
        <v>1787</v>
      </c>
      <c r="F332" s="93" t="s">
        <v>1788</v>
      </c>
      <c r="G332" t="s">
        <v>1789</v>
      </c>
      <c r="H332" t="s">
        <v>1790</v>
      </c>
      <c r="I332" t="s">
        <v>1791</v>
      </c>
    </row>
    <row r="333" spans="2:9">
      <c r="B333" t="e" vm="333">
        <v>#VALUE!</v>
      </c>
      <c r="C333" t="s">
        <v>1621</v>
      </c>
      <c r="D333" t="s">
        <v>1756</v>
      </c>
      <c r="E333" t="s">
        <v>1792</v>
      </c>
      <c r="F333" s="93" t="s">
        <v>1793</v>
      </c>
      <c r="G333" t="s">
        <v>1794</v>
      </c>
      <c r="H333" t="s">
        <v>1795</v>
      </c>
      <c r="I333" t="s">
        <v>1796</v>
      </c>
    </row>
    <row r="334" spans="2:9">
      <c r="B334" t="e" vm="334">
        <v>#VALUE!</v>
      </c>
      <c r="C334" t="s">
        <v>1621</v>
      </c>
      <c r="D334" t="s">
        <v>1756</v>
      </c>
      <c r="E334" t="s">
        <v>1797</v>
      </c>
      <c r="F334" s="93" t="s">
        <v>1798</v>
      </c>
      <c r="G334" t="s">
        <v>1799</v>
      </c>
      <c r="H334" t="s">
        <v>1800</v>
      </c>
      <c r="I334" t="s">
        <v>1801</v>
      </c>
    </row>
    <row r="335" spans="2:9">
      <c r="B335" t="e" vm="335">
        <v>#VALUE!</v>
      </c>
      <c r="C335" t="s">
        <v>1621</v>
      </c>
      <c r="D335" t="s">
        <v>1802</v>
      </c>
      <c r="E335" t="s">
        <v>1803</v>
      </c>
      <c r="F335" s="93" t="s">
        <v>1804</v>
      </c>
      <c r="G335" t="s">
        <v>1805</v>
      </c>
      <c r="H335" t="s">
        <v>1806</v>
      </c>
      <c r="I335" t="s">
        <v>1807</v>
      </c>
    </row>
    <row r="336" spans="2:9">
      <c r="B336" t="e" vm="336">
        <v>#VALUE!</v>
      </c>
      <c r="C336" t="s">
        <v>1621</v>
      </c>
      <c r="D336" t="s">
        <v>1802</v>
      </c>
      <c r="E336" t="s">
        <v>1808</v>
      </c>
      <c r="F336" s="93" t="s">
        <v>1809</v>
      </c>
      <c r="G336" t="s">
        <v>1810</v>
      </c>
      <c r="H336" t="s">
        <v>1811</v>
      </c>
      <c r="I336" t="s">
        <v>1812</v>
      </c>
    </row>
    <row r="337" spans="2:12">
      <c r="B337" t="e" vm="337">
        <v>#VALUE!</v>
      </c>
      <c r="C337" t="s">
        <v>1621</v>
      </c>
      <c r="D337" t="s">
        <v>1813</v>
      </c>
      <c r="E337" t="s">
        <v>1814</v>
      </c>
      <c r="F337" s="93" t="s">
        <v>1815</v>
      </c>
      <c r="G337" t="s">
        <v>1816</v>
      </c>
      <c r="H337" t="s">
        <v>1817</v>
      </c>
      <c r="I337" t="s">
        <v>1818</v>
      </c>
    </row>
    <row r="338" spans="2:12">
      <c r="B338" t="e" vm="338">
        <v>#VALUE!</v>
      </c>
      <c r="C338" t="s">
        <v>1621</v>
      </c>
      <c r="D338" t="s">
        <v>1813</v>
      </c>
      <c r="E338" t="s">
        <v>1819</v>
      </c>
      <c r="F338" s="93" t="s">
        <v>1820</v>
      </c>
      <c r="G338" t="s">
        <v>1821</v>
      </c>
      <c r="H338" t="s">
        <v>1822</v>
      </c>
      <c r="I338" t="s">
        <v>1823</v>
      </c>
    </row>
    <row r="339" spans="2:12">
      <c r="B339" t="e" vm="339">
        <v>#VALUE!</v>
      </c>
      <c r="C339" t="s">
        <v>1621</v>
      </c>
      <c r="D339" t="s">
        <v>1813</v>
      </c>
      <c r="E339" t="s">
        <v>1824</v>
      </c>
      <c r="F339" s="93" t="s">
        <v>1825</v>
      </c>
      <c r="G339" t="s">
        <v>1826</v>
      </c>
      <c r="H339" t="s">
        <v>1827</v>
      </c>
      <c r="I339" t="s">
        <v>1828</v>
      </c>
    </row>
    <row r="340" spans="2:12">
      <c r="B340" t="e" vm="340">
        <v>#VALUE!</v>
      </c>
      <c r="C340" t="s">
        <v>1621</v>
      </c>
      <c r="D340" t="s">
        <v>1813</v>
      </c>
      <c r="E340" t="s">
        <v>1829</v>
      </c>
      <c r="F340" s="93" t="s">
        <v>1830</v>
      </c>
      <c r="G340" t="s">
        <v>1831</v>
      </c>
      <c r="H340" t="s">
        <v>1832</v>
      </c>
      <c r="I340" t="s">
        <v>1833</v>
      </c>
    </row>
    <row r="341" spans="2:12">
      <c r="B341" t="e" vm="341">
        <v>#VALUE!</v>
      </c>
      <c r="C341" t="s">
        <v>1621</v>
      </c>
      <c r="D341" t="s">
        <v>1813</v>
      </c>
      <c r="E341" t="s">
        <v>1834</v>
      </c>
      <c r="F341" s="93" t="s">
        <v>1835</v>
      </c>
      <c r="G341" t="s">
        <v>1836</v>
      </c>
      <c r="H341" t="s">
        <v>1837</v>
      </c>
      <c r="I341" t="s">
        <v>1838</v>
      </c>
    </row>
    <row r="342" spans="2:12">
      <c r="B342" t="e" vm="342">
        <v>#VALUE!</v>
      </c>
      <c r="C342" t="s">
        <v>1621</v>
      </c>
      <c r="D342" t="s">
        <v>1813</v>
      </c>
      <c r="E342" t="s">
        <v>1839</v>
      </c>
      <c r="F342" s="93" t="s">
        <v>1840</v>
      </c>
      <c r="G342" t="s">
        <v>1841</v>
      </c>
      <c r="H342" t="s">
        <v>1842</v>
      </c>
      <c r="I342" t="s">
        <v>1843</v>
      </c>
    </row>
    <row r="343" spans="2:12">
      <c r="B343" t="e" vm="343">
        <v>#VALUE!</v>
      </c>
      <c r="C343" t="s">
        <v>1621</v>
      </c>
      <c r="D343" t="s">
        <v>1844</v>
      </c>
      <c r="E343" t="s">
        <v>1845</v>
      </c>
      <c r="F343" s="93" t="s">
        <v>1846</v>
      </c>
      <c r="G343" t="s">
        <v>1847</v>
      </c>
      <c r="H343" t="s">
        <v>1848</v>
      </c>
      <c r="I343" t="s">
        <v>1849</v>
      </c>
      <c r="K343" t="s">
        <v>551</v>
      </c>
      <c r="L343" t="s">
        <v>68</v>
      </c>
    </row>
    <row r="344" spans="2:12">
      <c r="B344" t="e" vm="344">
        <v>#VALUE!</v>
      </c>
      <c r="C344" t="s">
        <v>1621</v>
      </c>
      <c r="D344" t="s">
        <v>1844</v>
      </c>
      <c r="E344" t="s">
        <v>1850</v>
      </c>
      <c r="F344" s="93" t="s">
        <v>1851</v>
      </c>
      <c r="G344" t="s">
        <v>1852</v>
      </c>
      <c r="H344" t="s">
        <v>1853</v>
      </c>
      <c r="I344" t="s">
        <v>1854</v>
      </c>
    </row>
    <row r="345" spans="2:12">
      <c r="B345" t="e" vm="345">
        <v>#VALUE!</v>
      </c>
      <c r="C345" t="s">
        <v>1621</v>
      </c>
      <c r="D345" t="s">
        <v>1844</v>
      </c>
      <c r="E345" t="s">
        <v>1855</v>
      </c>
      <c r="F345" s="93" t="s">
        <v>1856</v>
      </c>
      <c r="G345" t="s">
        <v>1857</v>
      </c>
      <c r="H345" t="s">
        <v>1858</v>
      </c>
      <c r="I345" t="s">
        <v>1859</v>
      </c>
    </row>
    <row r="346" spans="2:12">
      <c r="B346" t="e" vm="346">
        <v>#VALUE!</v>
      </c>
      <c r="C346" t="s">
        <v>1621</v>
      </c>
      <c r="D346" t="s">
        <v>1860</v>
      </c>
      <c r="E346" t="s">
        <v>1861</v>
      </c>
      <c r="F346" s="93" t="s">
        <v>1862</v>
      </c>
      <c r="G346" t="s">
        <v>1863</v>
      </c>
      <c r="H346" t="s">
        <v>1864</v>
      </c>
      <c r="I346" t="s">
        <v>1865</v>
      </c>
    </row>
    <row r="347" spans="2:12">
      <c r="B347" t="e" vm="347">
        <v>#VALUE!</v>
      </c>
      <c r="C347" t="s">
        <v>1621</v>
      </c>
      <c r="D347" t="s">
        <v>1860</v>
      </c>
      <c r="E347" t="s">
        <v>1866</v>
      </c>
      <c r="F347" s="93" t="s">
        <v>1867</v>
      </c>
      <c r="G347" t="s">
        <v>1868</v>
      </c>
      <c r="H347" t="s">
        <v>1869</v>
      </c>
      <c r="I347" t="s">
        <v>1870</v>
      </c>
    </row>
    <row r="348" spans="2:12">
      <c r="B348" t="e" vm="348">
        <v>#VALUE!</v>
      </c>
      <c r="C348" t="s">
        <v>1621</v>
      </c>
      <c r="D348" t="s">
        <v>1860</v>
      </c>
      <c r="E348" t="s">
        <v>1871</v>
      </c>
      <c r="F348" s="93" t="s">
        <v>1872</v>
      </c>
      <c r="G348" t="s">
        <v>1873</v>
      </c>
      <c r="H348" t="s">
        <v>1874</v>
      </c>
      <c r="I348" t="s">
        <v>1875</v>
      </c>
    </row>
    <row r="349" spans="2:12">
      <c r="B349" t="e" vm="349">
        <v>#VALUE!</v>
      </c>
      <c r="C349" t="s">
        <v>1621</v>
      </c>
      <c r="D349" t="s">
        <v>1860</v>
      </c>
      <c r="E349" t="s">
        <v>1876</v>
      </c>
      <c r="F349" s="93" t="s">
        <v>1877</v>
      </c>
      <c r="G349" t="s">
        <v>1878</v>
      </c>
      <c r="H349" t="s">
        <v>1879</v>
      </c>
      <c r="I349" t="s">
        <v>1880</v>
      </c>
    </row>
    <row r="350" spans="2:12">
      <c r="B350" t="e" vm="350">
        <v>#VALUE!</v>
      </c>
      <c r="C350" t="s">
        <v>1621</v>
      </c>
      <c r="D350" t="s">
        <v>1881</v>
      </c>
      <c r="E350" t="s">
        <v>1882</v>
      </c>
      <c r="F350" s="93" t="s">
        <v>1883</v>
      </c>
      <c r="G350" t="s">
        <v>1884</v>
      </c>
      <c r="H350" t="s">
        <v>1885</v>
      </c>
      <c r="I350" t="s">
        <v>1886</v>
      </c>
    </row>
    <row r="351" spans="2:12">
      <c r="B351" t="e" vm="351">
        <v>#VALUE!</v>
      </c>
      <c r="C351" t="s">
        <v>1621</v>
      </c>
      <c r="D351" t="s">
        <v>1881</v>
      </c>
      <c r="E351" t="s">
        <v>5</v>
      </c>
      <c r="F351" s="93" t="s">
        <v>1887</v>
      </c>
      <c r="G351" t="s">
        <v>1888</v>
      </c>
      <c r="H351" t="s">
        <v>1889</v>
      </c>
      <c r="I351" t="s">
        <v>62</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4" sqref="A4"/>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1890</v>
      </c>
      <c r="B1" t="s">
        <v>1891</v>
      </c>
      <c r="L1" t="s">
        <v>3344</v>
      </c>
      <c r="M1" t="s">
        <v>1896</v>
      </c>
    </row>
    <row r="2" spans="1:13">
      <c r="A2" t="s">
        <v>1892</v>
      </c>
      <c r="B2" s="34" t="s">
        <v>3345</v>
      </c>
      <c r="L2" t="s">
        <v>3297</v>
      </c>
      <c r="M2" t="str" cm="1">
        <f t="array" ref="M2">_xlfn.LET(_xlpm.x,_xlfn.SINGLE(_xlfn._xlws.FILTER(cvm机型选项表[自检],cvm机型选项表[自检]&lt;&gt;"ok","ok")),_xlpm.x)</f>
        <v>ok</v>
      </c>
    </row>
    <row r="3" spans="1:13">
      <c r="A3" t="s">
        <v>1893</v>
      </c>
      <c r="B3" s="35" t="s">
        <v>1894</v>
      </c>
      <c r="L3" t="s">
        <v>3298</v>
      </c>
      <c r="M3" t="str" cm="1">
        <f t="array" ref="M3">_xlfn.LET(_xlpm.x,_xlfn.SINGLE(_xlfn._xlws.FILTER(cvmCpu选项表[自检],cvmCpu选项表[自检]&lt;&gt;"ok","ok")),_xlpm.x)</f>
        <v>ok</v>
      </c>
    </row>
    <row r="4" spans="1:13">
      <c r="L4" t="s">
        <v>3299</v>
      </c>
      <c r="M4" t="str" cm="1">
        <f t="array" ref="M4">_xlfn.LET(_xlpm.x,_xlfn.SINGLE(_xlfn._xlws.FILTER(cvm内存选项表[自检],cvm内存选项表[自检]&lt;&gt;"ok","ok")),_xlpm.x)</f>
        <v>ok</v>
      </c>
    </row>
    <row r="5" spans="1:13">
      <c r="L5" t="s">
        <v>3343</v>
      </c>
      <c r="M5" s="50"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1897</v>
      </c>
      <c r="B1" t="s">
        <v>1898</v>
      </c>
      <c r="G1" s="95" t="str">
        <f>"region!"&amp;ADDRESS(ROW(G2),COLUMN(G2)) &amp; "#"</f>
        <v>region!$G$2#</v>
      </c>
      <c r="L1" s="95" t="str">
        <f>"region!"&amp;ADDRESS(ROW(L2),COLUMN(L2)) &amp; "#"</f>
        <v>region!$L$2#</v>
      </c>
    </row>
    <row r="2" spans="1:12">
      <c r="A2" t="s">
        <v>1899</v>
      </c>
      <c r="B2" t="s">
        <v>1900</v>
      </c>
      <c r="G2" t="str" cm="1">
        <f t="array" ref="G2">{"可手工输入"}</f>
        <v>可手工输入</v>
      </c>
      <c r="L2" t="str" cm="1">
        <f t="array" ref="L2">{"请先选择产品"}</f>
        <v>请先选择产品</v>
      </c>
    </row>
    <row r="3" spans="1:12">
      <c r="A3" t="s">
        <v>11</v>
      </c>
      <c r="B3" t="s">
        <v>1901</v>
      </c>
    </row>
    <row r="4" spans="1:12">
      <c r="A4" t="s">
        <v>1902</v>
      </c>
      <c r="B4" t="s">
        <v>1903</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8" t="s">
        <v>1897</v>
      </c>
      <c r="B1" s="48" t="s">
        <v>3311</v>
      </c>
    </row>
    <row r="2" spans="1:5" ht="14.25">
      <c r="A2" s="49" t="s">
        <v>3312</v>
      </c>
      <c r="B2" s="49">
        <v>108</v>
      </c>
    </row>
    <row r="7" spans="1:5">
      <c r="A7" t="s">
        <v>3314</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87</v>
      </c>
      <c r="C1" t="s">
        <v>1897</v>
      </c>
      <c r="D1" t="s">
        <v>1904</v>
      </c>
      <c r="E1" t="s">
        <v>1905</v>
      </c>
      <c r="F1" t="s">
        <v>1906</v>
      </c>
      <c r="G1" t="s">
        <v>1907</v>
      </c>
      <c r="H1" t="s">
        <v>1908</v>
      </c>
      <c r="I1" t="s">
        <v>1909</v>
      </c>
      <c r="J1" t="s">
        <v>1910</v>
      </c>
      <c r="W1" t="s">
        <v>1897</v>
      </c>
      <c r="X1" t="s">
        <v>1905</v>
      </c>
      <c r="Y1" t="s">
        <v>1906</v>
      </c>
      <c r="Z1" t="s">
        <v>1911</v>
      </c>
      <c r="AA1" t="s">
        <v>1912</v>
      </c>
      <c r="AH1" s="9" t="s">
        <v>1913</v>
      </c>
      <c r="DD1" t="s">
        <v>1897</v>
      </c>
      <c r="DE1" t="s">
        <v>1904</v>
      </c>
      <c r="DF1" t="s">
        <v>1906</v>
      </c>
      <c r="DG1" t="s">
        <v>1914</v>
      </c>
      <c r="DH1" t="s">
        <v>1912</v>
      </c>
      <c r="DK1" s="9" t="s">
        <v>1914</v>
      </c>
      <c r="FP1" t="s">
        <v>1897</v>
      </c>
      <c r="FQ1" t="s">
        <v>1904</v>
      </c>
      <c r="FR1" t="s">
        <v>1905</v>
      </c>
      <c r="FS1" t="s">
        <v>1915</v>
      </c>
      <c r="FT1" t="s">
        <v>1912</v>
      </c>
      <c r="FW1" s="9" t="s">
        <v>1915</v>
      </c>
    </row>
    <row r="2" spans="2:229">
      <c r="B2" t="e" vm="352">
        <v>#VALUE!</v>
      </c>
      <c r="C2" t="s">
        <v>1899</v>
      </c>
      <c r="D2" t="s">
        <v>1916</v>
      </c>
      <c r="E2">
        <v>96</v>
      </c>
      <c r="F2">
        <v>384</v>
      </c>
      <c r="G2" t="s">
        <v>1917</v>
      </c>
      <c r="H2">
        <v>12752</v>
      </c>
      <c r="I2">
        <v>1</v>
      </c>
      <c r="J2" t="s">
        <v>1918</v>
      </c>
      <c r="W2" t="s">
        <v>1899</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1899</v>
      </c>
      <c r="DE2" t="s">
        <v>1916</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1899</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1899</v>
      </c>
      <c r="D3" t="s">
        <v>1919</v>
      </c>
      <c r="E3">
        <v>16</v>
      </c>
      <c r="F3">
        <v>64</v>
      </c>
      <c r="G3" t="s">
        <v>1920</v>
      </c>
      <c r="H3">
        <v>2608</v>
      </c>
      <c r="I3">
        <v>1</v>
      </c>
      <c r="J3" t="s">
        <v>1921</v>
      </c>
      <c r="W3" t="s">
        <v>1899</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1899</v>
      </c>
      <c r="DE3" t="s">
        <v>1919</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1899</v>
      </c>
      <c r="D4" t="s">
        <v>1919</v>
      </c>
      <c r="E4">
        <v>32</v>
      </c>
      <c r="F4">
        <v>128</v>
      </c>
      <c r="G4" t="s">
        <v>1922</v>
      </c>
      <c r="H4">
        <v>5216</v>
      </c>
      <c r="I4">
        <v>1</v>
      </c>
      <c r="J4" t="s">
        <v>1923</v>
      </c>
      <c r="W4" t="s">
        <v>1899</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1899</v>
      </c>
      <c r="DE4" t="s">
        <v>1919</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1902</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1899</v>
      </c>
      <c r="D5" t="s">
        <v>1919</v>
      </c>
      <c r="E5">
        <v>64</v>
      </c>
      <c r="F5">
        <v>256</v>
      </c>
      <c r="G5" t="s">
        <v>1924</v>
      </c>
      <c r="H5">
        <v>10432</v>
      </c>
      <c r="I5">
        <v>1</v>
      </c>
      <c r="J5" t="s">
        <v>1925</v>
      </c>
      <c r="W5" t="s">
        <v>1899</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1899</v>
      </c>
      <c r="DE5" t="s">
        <v>1919</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1899</v>
      </c>
      <c r="FQ5" t="s">
        <v>1916</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1899</v>
      </c>
      <c r="D6" t="s">
        <v>1919</v>
      </c>
      <c r="E6">
        <v>84</v>
      </c>
      <c r="F6">
        <v>320</v>
      </c>
      <c r="G6" t="s">
        <v>1926</v>
      </c>
      <c r="H6">
        <v>11541.6</v>
      </c>
      <c r="I6">
        <v>1</v>
      </c>
      <c r="J6" t="s">
        <v>1927</v>
      </c>
      <c r="N6" s="81"/>
      <c r="W6" t="s">
        <v>1899</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1899</v>
      </c>
      <c r="DE6" t="s">
        <v>1919</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1899</v>
      </c>
      <c r="FQ6" t="s">
        <v>1919</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1899</v>
      </c>
      <c r="D7" t="s">
        <v>1928</v>
      </c>
      <c r="E7">
        <v>16</v>
      </c>
      <c r="F7">
        <v>64</v>
      </c>
      <c r="G7" t="s">
        <v>1920</v>
      </c>
      <c r="H7">
        <v>2804</v>
      </c>
      <c r="I7">
        <v>1</v>
      </c>
      <c r="J7" t="s">
        <v>1929</v>
      </c>
      <c r="W7" t="s">
        <v>1899</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1899</v>
      </c>
      <c r="DE7" t="s">
        <v>1928</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1899</v>
      </c>
      <c r="FQ7" t="s">
        <v>1928</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1899</v>
      </c>
      <c r="D8" t="s">
        <v>1928</v>
      </c>
      <c r="E8">
        <v>32</v>
      </c>
      <c r="F8">
        <v>128</v>
      </c>
      <c r="G8" t="s">
        <v>1922</v>
      </c>
      <c r="H8">
        <v>5608</v>
      </c>
      <c r="I8">
        <v>1</v>
      </c>
      <c r="J8" t="s">
        <v>1930</v>
      </c>
      <c r="W8" t="s">
        <v>1899</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1899</v>
      </c>
      <c r="DE8" t="s">
        <v>1928</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1899</v>
      </c>
      <c r="FQ8" t="s">
        <v>1931</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1899</v>
      </c>
      <c r="D9" t="s">
        <v>1928</v>
      </c>
      <c r="E9">
        <v>64</v>
      </c>
      <c r="F9">
        <v>256</v>
      </c>
      <c r="G9" t="s">
        <v>1924</v>
      </c>
      <c r="H9">
        <v>11216</v>
      </c>
      <c r="I9">
        <v>1</v>
      </c>
      <c r="J9" t="s">
        <v>1932</v>
      </c>
      <c r="W9" t="s">
        <v>1899</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1899</v>
      </c>
      <c r="DE9" t="s">
        <v>1928</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1899</v>
      </c>
      <c r="FQ9" t="s">
        <v>1933</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1899</v>
      </c>
      <c r="D10" t="s">
        <v>1931</v>
      </c>
      <c r="E10">
        <v>8</v>
      </c>
      <c r="F10">
        <v>32</v>
      </c>
      <c r="G10" t="s">
        <v>1934</v>
      </c>
      <c r="H10">
        <v>1404</v>
      </c>
      <c r="I10">
        <v>1</v>
      </c>
      <c r="J10" t="s">
        <v>1935</v>
      </c>
      <c r="W10" t="s">
        <v>1899</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1899</v>
      </c>
      <c r="DE10" t="s">
        <v>1931</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1899</v>
      </c>
      <c r="FQ10" t="s">
        <v>1936</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1899</v>
      </c>
      <c r="D11" t="s">
        <v>1931</v>
      </c>
      <c r="E11">
        <v>16</v>
      </c>
      <c r="F11">
        <v>64</v>
      </c>
      <c r="G11" t="s">
        <v>1920</v>
      </c>
      <c r="H11">
        <v>2808</v>
      </c>
      <c r="I11">
        <v>1</v>
      </c>
      <c r="J11" t="s">
        <v>1937</v>
      </c>
      <c r="W11" t="s">
        <v>1899</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1899</v>
      </c>
      <c r="DE11" t="s">
        <v>1931</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1899</v>
      </c>
      <c r="FQ11" t="s">
        <v>1938</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1899</v>
      </c>
      <c r="D12" t="s">
        <v>1931</v>
      </c>
      <c r="E12">
        <v>24</v>
      </c>
      <c r="F12">
        <v>96</v>
      </c>
      <c r="G12" t="s">
        <v>1939</v>
      </c>
      <c r="H12">
        <v>4512</v>
      </c>
      <c r="I12">
        <v>1</v>
      </c>
      <c r="J12" t="s">
        <v>1940</v>
      </c>
      <c r="W12" t="s">
        <v>1899</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1899</v>
      </c>
      <c r="DE12" t="s">
        <v>1931</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1899</v>
      </c>
      <c r="FQ12" t="s">
        <v>1941</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1899</v>
      </c>
      <c r="D13" t="s">
        <v>1931</v>
      </c>
      <c r="E13">
        <v>32</v>
      </c>
      <c r="F13">
        <v>128</v>
      </c>
      <c r="G13" t="s">
        <v>1922</v>
      </c>
      <c r="H13">
        <v>6216</v>
      </c>
      <c r="I13">
        <v>1</v>
      </c>
      <c r="J13" t="s">
        <v>3313</v>
      </c>
      <c r="W13" t="s">
        <v>1899</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1899</v>
      </c>
      <c r="DE13" t="s">
        <v>1931</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1899</v>
      </c>
      <c r="FQ13" t="s">
        <v>1942</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1899</v>
      </c>
      <c r="D14" t="s">
        <v>1931</v>
      </c>
      <c r="E14">
        <v>64</v>
      </c>
      <c r="F14">
        <v>256</v>
      </c>
      <c r="G14" t="s">
        <v>1924</v>
      </c>
      <c r="H14">
        <v>11232</v>
      </c>
      <c r="I14">
        <v>1</v>
      </c>
      <c r="J14" t="s">
        <v>1943</v>
      </c>
      <c r="W14" t="s">
        <v>1899</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1899</v>
      </c>
      <c r="DE14" t="s">
        <v>1931</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1899</v>
      </c>
      <c r="FQ14" t="s">
        <v>1944</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1899</v>
      </c>
      <c r="D15" t="s">
        <v>1933</v>
      </c>
      <c r="E15">
        <v>4</v>
      </c>
      <c r="F15">
        <v>8</v>
      </c>
      <c r="G15" t="s">
        <v>1948</v>
      </c>
      <c r="H15">
        <v>452</v>
      </c>
      <c r="I15">
        <v>1</v>
      </c>
      <c r="J15" t="s">
        <v>1949</v>
      </c>
      <c r="W15" t="s">
        <v>1899</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1899</v>
      </c>
      <c r="DE15" t="s">
        <v>1933</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1899</v>
      </c>
      <c r="FQ15" t="s">
        <v>1947</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1899</v>
      </c>
      <c r="D16" t="s">
        <v>1933</v>
      </c>
      <c r="E16">
        <v>4</v>
      </c>
      <c r="F16">
        <v>16</v>
      </c>
      <c r="G16" t="s">
        <v>1945</v>
      </c>
      <c r="H16">
        <v>678</v>
      </c>
      <c r="I16">
        <v>1</v>
      </c>
      <c r="J16" t="s">
        <v>1946</v>
      </c>
      <c r="W16" t="s">
        <v>1899</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1899</v>
      </c>
      <c r="DE16" t="s">
        <v>1933</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1899</v>
      </c>
      <c r="FQ16" t="s">
        <v>1950</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1899</v>
      </c>
      <c r="D17" t="s">
        <v>1933</v>
      </c>
      <c r="E17">
        <v>8</v>
      </c>
      <c r="F17">
        <v>16</v>
      </c>
      <c r="G17" t="s">
        <v>1953</v>
      </c>
      <c r="H17">
        <v>904</v>
      </c>
      <c r="I17">
        <v>1</v>
      </c>
      <c r="J17" t="s">
        <v>1954</v>
      </c>
      <c r="W17" t="s">
        <v>1899</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1899</v>
      </c>
      <c r="DE17" t="s">
        <v>1933</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1899</v>
      </c>
      <c r="FQ17" t="s">
        <v>1952</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1899</v>
      </c>
      <c r="D18" t="s">
        <v>1933</v>
      </c>
      <c r="E18">
        <v>8</v>
      </c>
      <c r="F18">
        <v>32</v>
      </c>
      <c r="G18" t="s">
        <v>1934</v>
      </c>
      <c r="H18">
        <v>1356</v>
      </c>
      <c r="I18">
        <v>1</v>
      </c>
      <c r="J18" t="s">
        <v>1951</v>
      </c>
      <c r="W18" t="s">
        <v>1899</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1899</v>
      </c>
      <c r="DE18" t="s">
        <v>1933</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1899</v>
      </c>
      <c r="FQ18" t="s">
        <v>1955</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1899</v>
      </c>
      <c r="D19" t="s">
        <v>1933</v>
      </c>
      <c r="E19">
        <v>16</v>
      </c>
      <c r="F19">
        <v>32</v>
      </c>
      <c r="G19" t="s">
        <v>1958</v>
      </c>
      <c r="H19">
        <v>1808</v>
      </c>
      <c r="I19">
        <v>1</v>
      </c>
      <c r="J19" t="s">
        <v>1959</v>
      </c>
      <c r="W19" t="s">
        <v>1899</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1899</v>
      </c>
      <c r="DE19" t="s">
        <v>1933</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1899</v>
      </c>
      <c r="FQ19" t="s">
        <v>1957</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1899</v>
      </c>
      <c r="D20" t="s">
        <v>1933</v>
      </c>
      <c r="E20">
        <v>16</v>
      </c>
      <c r="F20">
        <v>64</v>
      </c>
      <c r="G20" t="s">
        <v>1920</v>
      </c>
      <c r="H20">
        <v>2712</v>
      </c>
      <c r="I20">
        <v>1</v>
      </c>
      <c r="J20" t="s">
        <v>1956</v>
      </c>
      <c r="W20" t="s">
        <v>1899</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1899</v>
      </c>
      <c r="DE20" t="s">
        <v>1936</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1899</v>
      </c>
      <c r="FQ20" t="s">
        <v>1960</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1899</v>
      </c>
      <c r="D21" t="s">
        <v>1933</v>
      </c>
      <c r="E21">
        <v>32</v>
      </c>
      <c r="F21">
        <v>64</v>
      </c>
      <c r="G21" t="s">
        <v>1963</v>
      </c>
      <c r="H21">
        <v>3616</v>
      </c>
      <c r="I21">
        <v>1</v>
      </c>
      <c r="J21" t="s">
        <v>1964</v>
      </c>
      <c r="W21" t="s">
        <v>1899</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1899</v>
      </c>
      <c r="DE21" t="s">
        <v>1936</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1899</v>
      </c>
      <c r="FQ21" t="s">
        <v>1962</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1899</v>
      </c>
      <c r="D22" t="s">
        <v>1933</v>
      </c>
      <c r="E22">
        <v>32</v>
      </c>
      <c r="F22">
        <v>128</v>
      </c>
      <c r="G22" t="s">
        <v>1922</v>
      </c>
      <c r="H22">
        <v>5424</v>
      </c>
      <c r="I22">
        <v>1</v>
      </c>
      <c r="J22" t="s">
        <v>1961</v>
      </c>
      <c r="W22" t="s">
        <v>1899</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1899</v>
      </c>
      <c r="DE22" t="s">
        <v>1936</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1899</v>
      </c>
      <c r="FQ22" t="s">
        <v>1965</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1899</v>
      </c>
      <c r="D23" t="s">
        <v>1936</v>
      </c>
      <c r="E23">
        <v>4</v>
      </c>
      <c r="F23">
        <v>8</v>
      </c>
      <c r="G23" t="s">
        <v>1948</v>
      </c>
      <c r="H23">
        <v>376</v>
      </c>
      <c r="I23">
        <v>1</v>
      </c>
      <c r="J23" t="s">
        <v>1966</v>
      </c>
      <c r="W23" t="s">
        <v>1899</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1899</v>
      </c>
      <c r="DE23" t="s">
        <v>1936</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1899</v>
      </c>
      <c r="FQ23" t="s">
        <v>1967</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1899</v>
      </c>
      <c r="D24" t="s">
        <v>1936</v>
      </c>
      <c r="E24">
        <v>4</v>
      </c>
      <c r="F24">
        <v>16</v>
      </c>
      <c r="G24" t="s">
        <v>1945</v>
      </c>
      <c r="H24">
        <v>564</v>
      </c>
      <c r="I24">
        <v>1</v>
      </c>
      <c r="J24" t="s">
        <v>1968</v>
      </c>
      <c r="W24" t="s">
        <v>1899</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1899</v>
      </c>
      <c r="DE24" t="s">
        <v>1936</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1899</v>
      </c>
      <c r="FQ24" t="s">
        <v>1969</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1899</v>
      </c>
      <c r="D25" t="s">
        <v>1936</v>
      </c>
      <c r="E25">
        <v>8</v>
      </c>
      <c r="F25">
        <v>16</v>
      </c>
      <c r="G25" t="s">
        <v>1953</v>
      </c>
      <c r="H25">
        <v>752</v>
      </c>
      <c r="I25">
        <v>1</v>
      </c>
      <c r="J25" t="s">
        <v>1972</v>
      </c>
      <c r="W25" t="s">
        <v>1899</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1899</v>
      </c>
      <c r="DE25" t="s">
        <v>1936</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1899</v>
      </c>
      <c r="FQ25" t="s">
        <v>1971</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1899</v>
      </c>
      <c r="D26" t="s">
        <v>1936</v>
      </c>
      <c r="E26">
        <v>8</v>
      </c>
      <c r="F26">
        <v>32</v>
      </c>
      <c r="G26" t="s">
        <v>1934</v>
      </c>
      <c r="H26">
        <v>1128</v>
      </c>
      <c r="I26">
        <v>1</v>
      </c>
      <c r="J26" t="s">
        <v>1970</v>
      </c>
      <c r="W26" t="s">
        <v>1899</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1899</v>
      </c>
      <c r="DE26" t="s">
        <v>1936</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1899</v>
      </c>
      <c r="FQ26" t="s">
        <v>1973</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1899</v>
      </c>
      <c r="D27" t="s">
        <v>1936</v>
      </c>
      <c r="E27">
        <v>16</v>
      </c>
      <c r="F27">
        <v>32</v>
      </c>
      <c r="G27" t="s">
        <v>1958</v>
      </c>
      <c r="H27">
        <v>1504</v>
      </c>
      <c r="I27">
        <v>1</v>
      </c>
      <c r="J27" t="s">
        <v>1976</v>
      </c>
      <c r="W27" t="s">
        <v>1899</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1899</v>
      </c>
      <c r="DE27" t="s">
        <v>1936</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1899</v>
      </c>
      <c r="FQ27" t="s">
        <v>1975</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1899</v>
      </c>
      <c r="D28" t="s">
        <v>1936</v>
      </c>
      <c r="E28">
        <v>16</v>
      </c>
      <c r="F28">
        <v>64</v>
      </c>
      <c r="G28" t="s">
        <v>1920</v>
      </c>
      <c r="H28">
        <v>2256</v>
      </c>
      <c r="I28">
        <v>1</v>
      </c>
      <c r="J28" t="s">
        <v>1974</v>
      </c>
      <c r="W28" t="s">
        <v>1899</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1899</v>
      </c>
      <c r="DE28" t="s">
        <v>1936</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1899</v>
      </c>
      <c r="FQ28" t="s">
        <v>1977</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1899</v>
      </c>
      <c r="D29" t="s">
        <v>1936</v>
      </c>
      <c r="E29">
        <v>32</v>
      </c>
      <c r="F29">
        <v>128</v>
      </c>
      <c r="G29" t="s">
        <v>1922</v>
      </c>
      <c r="H29">
        <v>4512</v>
      </c>
      <c r="I29">
        <v>1</v>
      </c>
      <c r="J29" t="s">
        <v>1978</v>
      </c>
      <c r="W29" t="s">
        <v>1899</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1899</v>
      </c>
      <c r="DE29" t="s">
        <v>1938</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1899</v>
      </c>
      <c r="FQ29" t="s">
        <v>1979</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1899</v>
      </c>
      <c r="D30" t="s">
        <v>1936</v>
      </c>
      <c r="E30">
        <v>46</v>
      </c>
      <c r="F30">
        <v>216</v>
      </c>
      <c r="G30" t="s">
        <v>1980</v>
      </c>
      <c r="H30">
        <v>7238</v>
      </c>
      <c r="I30">
        <v>1</v>
      </c>
      <c r="J30" t="s">
        <v>1981</v>
      </c>
      <c r="W30" t="s">
        <v>1899</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1899</v>
      </c>
      <c r="DE30" t="s">
        <v>1938</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1899</v>
      </c>
      <c r="FQ30" t="s">
        <v>1982</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1899</v>
      </c>
      <c r="D31" t="s">
        <v>1936</v>
      </c>
      <c r="E31">
        <v>64</v>
      </c>
      <c r="F31">
        <v>256</v>
      </c>
      <c r="G31" t="s">
        <v>1924</v>
      </c>
      <c r="H31">
        <v>9024</v>
      </c>
      <c r="I31">
        <v>1</v>
      </c>
      <c r="J31" t="s">
        <v>1983</v>
      </c>
      <c r="W31" t="s">
        <v>1899</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1899</v>
      </c>
      <c r="DE31" t="s">
        <v>1938</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1899</v>
      </c>
      <c r="FQ31" t="s">
        <v>46</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1899</v>
      </c>
      <c r="D32" t="s">
        <v>1936</v>
      </c>
      <c r="E32">
        <v>80</v>
      </c>
      <c r="F32">
        <v>320</v>
      </c>
      <c r="G32" t="s">
        <v>1984</v>
      </c>
      <c r="H32">
        <v>11280</v>
      </c>
      <c r="I32">
        <v>1</v>
      </c>
      <c r="J32" t="s">
        <v>1985</v>
      </c>
      <c r="W32" t="s">
        <v>1899</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1899</v>
      </c>
      <c r="DE32" t="s">
        <v>1938</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1899</v>
      </c>
      <c r="FQ32" t="s">
        <v>1986</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1899</v>
      </c>
      <c r="D33" t="s">
        <v>1936</v>
      </c>
      <c r="E33">
        <v>92</v>
      </c>
      <c r="F33">
        <v>432</v>
      </c>
      <c r="G33" t="s">
        <v>1987</v>
      </c>
      <c r="H33">
        <v>14476</v>
      </c>
      <c r="I33">
        <v>1</v>
      </c>
      <c r="J33" t="s">
        <v>1988</v>
      </c>
      <c r="W33" t="s">
        <v>1899</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1899</v>
      </c>
      <c r="DE33" t="s">
        <v>1938</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1899</v>
      </c>
      <c r="FQ33" t="s">
        <v>1989</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1899</v>
      </c>
      <c r="D34" t="s">
        <v>1938</v>
      </c>
      <c r="E34">
        <v>4</v>
      </c>
      <c r="F34">
        <v>8</v>
      </c>
      <c r="G34" t="s">
        <v>1948</v>
      </c>
      <c r="H34">
        <v>400</v>
      </c>
      <c r="I34">
        <v>1</v>
      </c>
      <c r="J34" t="s">
        <v>1992</v>
      </c>
      <c r="W34" t="s">
        <v>1899</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1899</v>
      </c>
      <c r="DE34" t="s">
        <v>1938</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1899</v>
      </c>
      <c r="FQ34" t="s">
        <v>1991</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1899</v>
      </c>
      <c r="D35" t="s">
        <v>1938</v>
      </c>
      <c r="E35">
        <v>4</v>
      </c>
      <c r="F35">
        <v>16</v>
      </c>
      <c r="G35" t="s">
        <v>1945</v>
      </c>
      <c r="H35">
        <v>600</v>
      </c>
      <c r="I35">
        <v>1</v>
      </c>
      <c r="J35" t="s">
        <v>1990</v>
      </c>
      <c r="W35" t="s">
        <v>1899</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1899</v>
      </c>
      <c r="DE35" t="s">
        <v>1938</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1899</v>
      </c>
      <c r="FQ35" t="s">
        <v>1993</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1899</v>
      </c>
      <c r="D36" t="s">
        <v>1938</v>
      </c>
      <c r="E36">
        <v>8</v>
      </c>
      <c r="F36">
        <v>16</v>
      </c>
      <c r="G36" t="s">
        <v>1953</v>
      </c>
      <c r="H36">
        <v>800</v>
      </c>
      <c r="I36">
        <v>1</v>
      </c>
      <c r="J36" t="s">
        <v>1994</v>
      </c>
      <c r="W36" t="s">
        <v>1899</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1899</v>
      </c>
      <c r="DE36" t="s">
        <v>1938</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1899</v>
      </c>
      <c r="FQ36" t="s">
        <v>1995</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1899</v>
      </c>
      <c r="D37" t="s">
        <v>1938</v>
      </c>
      <c r="E37">
        <v>8</v>
      </c>
      <c r="F37">
        <v>32</v>
      </c>
      <c r="G37" t="s">
        <v>1934</v>
      </c>
      <c r="H37">
        <v>1200</v>
      </c>
      <c r="I37">
        <v>1</v>
      </c>
      <c r="J37" t="s">
        <v>1996</v>
      </c>
      <c r="W37" t="s">
        <v>1899</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1899</v>
      </c>
      <c r="DE37" t="s">
        <v>1938</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1899</v>
      </c>
      <c r="FQ37" t="s">
        <v>1997</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1899</v>
      </c>
      <c r="D38" t="s">
        <v>1938</v>
      </c>
      <c r="E38">
        <v>16</v>
      </c>
      <c r="F38">
        <v>32</v>
      </c>
      <c r="G38" t="s">
        <v>1958</v>
      </c>
      <c r="H38">
        <v>1600</v>
      </c>
      <c r="I38">
        <v>1</v>
      </c>
      <c r="J38" t="s">
        <v>1998</v>
      </c>
      <c r="W38" t="s">
        <v>1899</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1899</v>
      </c>
      <c r="DE38" t="s">
        <v>1938</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1899</v>
      </c>
      <c r="FQ38" t="s">
        <v>1999</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1899</v>
      </c>
      <c r="D39" t="s">
        <v>1938</v>
      </c>
      <c r="E39">
        <v>16</v>
      </c>
      <c r="F39">
        <v>64</v>
      </c>
      <c r="G39" t="s">
        <v>1920</v>
      </c>
      <c r="H39">
        <v>2400</v>
      </c>
      <c r="I39">
        <v>1</v>
      </c>
      <c r="J39" t="s">
        <v>2000</v>
      </c>
      <c r="W39" t="s">
        <v>1899</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1899</v>
      </c>
      <c r="DE39" t="s">
        <v>1941</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1899</v>
      </c>
      <c r="FQ39" t="s">
        <v>2001</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1899</v>
      </c>
      <c r="D40" t="s">
        <v>1938</v>
      </c>
      <c r="E40">
        <v>32</v>
      </c>
      <c r="F40">
        <v>64</v>
      </c>
      <c r="G40" t="s">
        <v>1963</v>
      </c>
      <c r="H40">
        <v>3200</v>
      </c>
      <c r="I40">
        <v>1</v>
      </c>
      <c r="J40" t="s">
        <v>2004</v>
      </c>
      <c r="W40" t="s">
        <v>1899</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1899</v>
      </c>
      <c r="DE40" t="s">
        <v>1941</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1899</v>
      </c>
      <c r="FQ40" t="s">
        <v>2003</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1899</v>
      </c>
      <c r="D41" t="s">
        <v>1938</v>
      </c>
      <c r="E41">
        <v>32</v>
      </c>
      <c r="F41">
        <v>128</v>
      </c>
      <c r="G41" t="s">
        <v>1922</v>
      </c>
      <c r="H41">
        <v>4800</v>
      </c>
      <c r="I41">
        <v>1</v>
      </c>
      <c r="J41" t="s">
        <v>2002</v>
      </c>
      <c r="W41" t="s">
        <v>1899</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1899</v>
      </c>
      <c r="DE41" t="s">
        <v>1941</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1899</v>
      </c>
      <c r="FQ41" t="s">
        <v>2005</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1899</v>
      </c>
      <c r="D42" t="s">
        <v>1938</v>
      </c>
      <c r="E42">
        <v>48</v>
      </c>
      <c r="F42">
        <v>96</v>
      </c>
      <c r="G42" t="s">
        <v>2006</v>
      </c>
      <c r="H42">
        <v>4800</v>
      </c>
      <c r="I42">
        <v>1</v>
      </c>
      <c r="J42" t="s">
        <v>2007</v>
      </c>
      <c r="W42" t="s">
        <v>1899</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1899</v>
      </c>
      <c r="DE42" t="s">
        <v>1941</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1899</v>
      </c>
      <c r="FQ42" t="s">
        <v>2008</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1899</v>
      </c>
      <c r="D43" t="s">
        <v>1938</v>
      </c>
      <c r="E43">
        <v>48</v>
      </c>
      <c r="F43">
        <v>192</v>
      </c>
      <c r="G43" t="s">
        <v>2009</v>
      </c>
      <c r="H43">
        <v>7200</v>
      </c>
      <c r="I43">
        <v>1</v>
      </c>
      <c r="J43" t="s">
        <v>2010</v>
      </c>
      <c r="W43" t="s">
        <v>1899</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1899</v>
      </c>
      <c r="DE43" t="s">
        <v>1941</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1899</v>
      </c>
      <c r="FQ43" t="s">
        <v>2011</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1899</v>
      </c>
      <c r="D44" t="s">
        <v>1938</v>
      </c>
      <c r="E44">
        <v>52</v>
      </c>
      <c r="F44">
        <v>184</v>
      </c>
      <c r="G44" t="s">
        <v>2012</v>
      </c>
      <c r="H44">
        <v>7200</v>
      </c>
      <c r="I44">
        <v>1</v>
      </c>
      <c r="J44" t="s">
        <v>2013</v>
      </c>
      <c r="W44" t="s">
        <v>1899</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1899</v>
      </c>
      <c r="DE44" t="s">
        <v>1941</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1899</v>
      </c>
      <c r="FQ44" t="s">
        <v>2014</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1899</v>
      </c>
      <c r="D45" t="s">
        <v>1938</v>
      </c>
      <c r="E45">
        <v>64</v>
      </c>
      <c r="F45">
        <v>128</v>
      </c>
      <c r="G45" t="s">
        <v>2015</v>
      </c>
      <c r="H45">
        <v>6400</v>
      </c>
      <c r="I45">
        <v>1</v>
      </c>
      <c r="J45" t="s">
        <v>2016</v>
      </c>
      <c r="W45" t="s">
        <v>1899</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1899</v>
      </c>
      <c r="DE45" t="s">
        <v>1942</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1899</v>
      </c>
      <c r="FQ45" t="s">
        <v>2017</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1899</v>
      </c>
      <c r="D46" t="s">
        <v>1938</v>
      </c>
      <c r="E46">
        <v>64</v>
      </c>
      <c r="F46">
        <v>256</v>
      </c>
      <c r="G46" t="s">
        <v>1924</v>
      </c>
      <c r="H46">
        <v>9600</v>
      </c>
      <c r="I46">
        <v>1</v>
      </c>
      <c r="J46" t="s">
        <v>2018</v>
      </c>
      <c r="W46" t="s">
        <v>1899</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1899</v>
      </c>
      <c r="DE46" t="s">
        <v>1942</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1902</v>
      </c>
      <c r="FQ46" t="s">
        <v>1916</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1899</v>
      </c>
      <c r="D47" t="s">
        <v>1938</v>
      </c>
      <c r="E47">
        <v>104</v>
      </c>
      <c r="F47">
        <v>368</v>
      </c>
      <c r="G47" t="s">
        <v>2019</v>
      </c>
      <c r="H47">
        <v>14400</v>
      </c>
      <c r="I47">
        <v>1</v>
      </c>
      <c r="J47" t="s">
        <v>2020</v>
      </c>
      <c r="W47" t="s">
        <v>1899</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1899</v>
      </c>
      <c r="DE47" t="s">
        <v>1942</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1902</v>
      </c>
      <c r="FQ47" t="s">
        <v>1919</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1899</v>
      </c>
      <c r="D48" t="s">
        <v>1941</v>
      </c>
      <c r="E48">
        <v>4</v>
      </c>
      <c r="F48">
        <v>8</v>
      </c>
      <c r="G48" t="s">
        <v>1948</v>
      </c>
      <c r="H48">
        <v>452</v>
      </c>
      <c r="I48">
        <v>1</v>
      </c>
      <c r="J48" t="s">
        <v>2022</v>
      </c>
      <c r="W48" t="s">
        <v>1899</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1899</v>
      </c>
      <c r="DE48" t="s">
        <v>1942</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1902</v>
      </c>
      <c r="FQ48" t="s">
        <v>1928</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1899</v>
      </c>
      <c r="D49" t="s">
        <v>1941</v>
      </c>
      <c r="E49">
        <v>4</v>
      </c>
      <c r="F49">
        <v>16</v>
      </c>
      <c r="G49" t="s">
        <v>1945</v>
      </c>
      <c r="H49">
        <v>678</v>
      </c>
      <c r="I49">
        <v>1</v>
      </c>
      <c r="J49" t="s">
        <v>2021</v>
      </c>
      <c r="W49" t="s">
        <v>1899</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1899</v>
      </c>
      <c r="DE49" t="s">
        <v>1942</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1902</v>
      </c>
      <c r="FQ49" t="s">
        <v>1931</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1899</v>
      </c>
      <c r="D50" t="s">
        <v>1941</v>
      </c>
      <c r="E50">
        <v>8</v>
      </c>
      <c r="F50">
        <v>16</v>
      </c>
      <c r="G50" t="s">
        <v>1953</v>
      </c>
      <c r="H50">
        <v>904</v>
      </c>
      <c r="I50">
        <v>1</v>
      </c>
      <c r="J50" t="s">
        <v>2024</v>
      </c>
      <c r="W50" t="s">
        <v>1899</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1899</v>
      </c>
      <c r="DE50" t="s">
        <v>1944</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1902</v>
      </c>
      <c r="FQ50" t="s">
        <v>1933</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1899</v>
      </c>
      <c r="D51" t="s">
        <v>1941</v>
      </c>
      <c r="E51">
        <v>8</v>
      </c>
      <c r="F51">
        <v>32</v>
      </c>
      <c r="G51" t="s">
        <v>1934</v>
      </c>
      <c r="H51">
        <v>1356</v>
      </c>
      <c r="I51">
        <v>1</v>
      </c>
      <c r="J51" t="s">
        <v>2023</v>
      </c>
      <c r="W51" t="s">
        <v>1899</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1899</v>
      </c>
      <c r="DE51" t="s">
        <v>1944</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1902</v>
      </c>
      <c r="FQ51" t="s">
        <v>1936</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1899</v>
      </c>
      <c r="D52" t="s">
        <v>1941</v>
      </c>
      <c r="E52">
        <v>16</v>
      </c>
      <c r="F52">
        <v>32</v>
      </c>
      <c r="G52" t="s">
        <v>1958</v>
      </c>
      <c r="H52">
        <v>1632</v>
      </c>
      <c r="I52">
        <v>1</v>
      </c>
      <c r="J52" t="s">
        <v>2026</v>
      </c>
      <c r="W52" t="s">
        <v>1899</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1899</v>
      </c>
      <c r="DE52" t="s">
        <v>1944</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1902</v>
      </c>
      <c r="FQ52" t="s">
        <v>1938</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1899</v>
      </c>
      <c r="D53" t="s">
        <v>1941</v>
      </c>
      <c r="E53">
        <v>16</v>
      </c>
      <c r="F53">
        <v>64</v>
      </c>
      <c r="G53" t="s">
        <v>1920</v>
      </c>
      <c r="H53">
        <v>2712</v>
      </c>
      <c r="I53">
        <v>1</v>
      </c>
      <c r="J53" t="s">
        <v>2025</v>
      </c>
      <c r="W53" t="s">
        <v>1899</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1899</v>
      </c>
      <c r="DE53" t="s">
        <v>1944</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1902</v>
      </c>
      <c r="FQ53" t="s">
        <v>1941</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1899</v>
      </c>
      <c r="D54" t="s">
        <v>1941</v>
      </c>
      <c r="E54">
        <v>32</v>
      </c>
      <c r="F54">
        <v>174</v>
      </c>
      <c r="G54" t="s">
        <v>2027</v>
      </c>
      <c r="H54">
        <v>6723.5</v>
      </c>
      <c r="I54">
        <v>1</v>
      </c>
      <c r="J54" t="s">
        <v>2028</v>
      </c>
      <c r="W54" t="s">
        <v>1899</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1899</v>
      </c>
      <c r="DE54" t="s">
        <v>1944</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1902</v>
      </c>
      <c r="FQ54" t="s">
        <v>1942</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1899</v>
      </c>
      <c r="D55" t="s">
        <v>1941</v>
      </c>
      <c r="E55">
        <v>64</v>
      </c>
      <c r="F55">
        <v>348</v>
      </c>
      <c r="G55" t="s">
        <v>2029</v>
      </c>
      <c r="H55">
        <v>13447</v>
      </c>
      <c r="I55">
        <v>1</v>
      </c>
      <c r="J55" t="s">
        <v>2030</v>
      </c>
      <c r="W55" t="s">
        <v>1899</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1899</v>
      </c>
      <c r="DE55" t="s">
        <v>1947</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1902</v>
      </c>
      <c r="FQ55" t="s">
        <v>1944</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1899</v>
      </c>
      <c r="D56" t="s">
        <v>1942</v>
      </c>
      <c r="E56">
        <v>4</v>
      </c>
      <c r="F56">
        <v>8</v>
      </c>
      <c r="G56" t="s">
        <v>1948</v>
      </c>
      <c r="H56">
        <v>560</v>
      </c>
      <c r="I56">
        <v>1</v>
      </c>
      <c r="J56" t="s">
        <v>2031</v>
      </c>
      <c r="W56" t="s">
        <v>1899</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1899</v>
      </c>
      <c r="DE56" t="s">
        <v>1947</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1902</v>
      </c>
      <c r="FQ56" t="s">
        <v>1947</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1899</v>
      </c>
      <c r="D57" t="s">
        <v>1942</v>
      </c>
      <c r="E57">
        <v>4</v>
      </c>
      <c r="F57">
        <v>16</v>
      </c>
      <c r="G57" t="s">
        <v>1945</v>
      </c>
      <c r="H57">
        <v>840</v>
      </c>
      <c r="I57">
        <v>1</v>
      </c>
      <c r="J57" t="s">
        <v>2032</v>
      </c>
      <c r="W57" t="s">
        <v>1899</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1899</v>
      </c>
      <c r="DE57" t="s">
        <v>1947</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1902</v>
      </c>
      <c r="FQ57" t="s">
        <v>1950</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1899</v>
      </c>
      <c r="D58" t="s">
        <v>1942</v>
      </c>
      <c r="E58">
        <v>8</v>
      </c>
      <c r="F58">
        <v>16</v>
      </c>
      <c r="G58" t="s">
        <v>1953</v>
      </c>
      <c r="H58">
        <v>1120</v>
      </c>
      <c r="I58">
        <v>1</v>
      </c>
      <c r="J58" t="s">
        <v>2033</v>
      </c>
      <c r="W58" t="s">
        <v>1899</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1899</v>
      </c>
      <c r="DE58" t="s">
        <v>1947</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1902</v>
      </c>
      <c r="FQ58" t="s">
        <v>1952</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1899</v>
      </c>
      <c r="D59" t="s">
        <v>1942</v>
      </c>
      <c r="E59">
        <v>8</v>
      </c>
      <c r="F59">
        <v>32</v>
      </c>
      <c r="G59" t="s">
        <v>1934</v>
      </c>
      <c r="H59">
        <v>1680</v>
      </c>
      <c r="I59">
        <v>1</v>
      </c>
      <c r="J59" t="s">
        <v>2034</v>
      </c>
      <c r="W59" t="s">
        <v>1899</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1899</v>
      </c>
      <c r="DE59" t="s">
        <v>1947</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1902</v>
      </c>
      <c r="FQ59" t="s">
        <v>1955</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1899</v>
      </c>
      <c r="D60" t="s">
        <v>1942</v>
      </c>
      <c r="E60">
        <v>16</v>
      </c>
      <c r="F60">
        <v>32</v>
      </c>
      <c r="G60" t="s">
        <v>1958</v>
      </c>
      <c r="H60">
        <v>2240</v>
      </c>
      <c r="I60">
        <v>1</v>
      </c>
      <c r="J60" t="s">
        <v>2035</v>
      </c>
      <c r="W60" t="s">
        <v>1899</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1899</v>
      </c>
      <c r="DE60" t="s">
        <v>1947</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1902</v>
      </c>
      <c r="FQ60" t="s">
        <v>1957</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1899</v>
      </c>
      <c r="D61" t="s">
        <v>1942</v>
      </c>
      <c r="E61">
        <v>16</v>
      </c>
      <c r="F61">
        <v>64</v>
      </c>
      <c r="G61" t="s">
        <v>1920</v>
      </c>
      <c r="H61">
        <v>3360</v>
      </c>
      <c r="I61">
        <v>1</v>
      </c>
      <c r="J61" t="s">
        <v>2036</v>
      </c>
      <c r="W61" t="s">
        <v>1899</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1899</v>
      </c>
      <c r="DE61" t="s">
        <v>1947</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1902</v>
      </c>
      <c r="FQ61" t="s">
        <v>1960</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1899</v>
      </c>
      <c r="D62" t="s">
        <v>1942</v>
      </c>
      <c r="E62">
        <v>32</v>
      </c>
      <c r="F62">
        <v>64</v>
      </c>
      <c r="G62" t="s">
        <v>1963</v>
      </c>
      <c r="H62">
        <v>4480</v>
      </c>
      <c r="I62">
        <v>1</v>
      </c>
      <c r="J62" t="s">
        <v>2037</v>
      </c>
      <c r="W62" t="s">
        <v>1899</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1899</v>
      </c>
      <c r="DE62" t="s">
        <v>1947</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1902</v>
      </c>
      <c r="FQ62" t="s">
        <v>1962</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1899</v>
      </c>
      <c r="D63" t="s">
        <v>1942</v>
      </c>
      <c r="E63">
        <v>32</v>
      </c>
      <c r="F63">
        <v>128</v>
      </c>
      <c r="G63" t="s">
        <v>1922</v>
      </c>
      <c r="H63">
        <v>6720</v>
      </c>
      <c r="I63">
        <v>1</v>
      </c>
      <c r="J63" t="s">
        <v>2038</v>
      </c>
      <c r="W63" t="s">
        <v>1899</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1899</v>
      </c>
      <c r="DE63" t="s">
        <v>1947</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1902</v>
      </c>
      <c r="FQ63" t="s">
        <v>1965</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1899</v>
      </c>
      <c r="D64" t="s">
        <v>1944</v>
      </c>
      <c r="E64">
        <v>4</v>
      </c>
      <c r="F64">
        <v>8</v>
      </c>
      <c r="G64" t="s">
        <v>1948</v>
      </c>
      <c r="H64">
        <v>528</v>
      </c>
      <c r="I64">
        <v>1</v>
      </c>
      <c r="J64" t="s">
        <v>2039</v>
      </c>
      <c r="W64" t="s">
        <v>1899</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1899</v>
      </c>
      <c r="DE64" t="s">
        <v>1947</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1902</v>
      </c>
      <c r="FQ64" t="s">
        <v>1967</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1899</v>
      </c>
      <c r="D65" t="s">
        <v>1944</v>
      </c>
      <c r="E65">
        <v>4</v>
      </c>
      <c r="F65">
        <v>16</v>
      </c>
      <c r="G65" t="s">
        <v>1945</v>
      </c>
      <c r="H65">
        <v>792</v>
      </c>
      <c r="I65">
        <v>1</v>
      </c>
      <c r="J65" t="s">
        <v>2040</v>
      </c>
      <c r="W65" t="s">
        <v>1899</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1899</v>
      </c>
      <c r="DE65" t="s">
        <v>1947</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1902</v>
      </c>
      <c r="FQ65" t="s">
        <v>1969</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1899</v>
      </c>
      <c r="D66" t="s">
        <v>1944</v>
      </c>
      <c r="E66">
        <v>8</v>
      </c>
      <c r="F66">
        <v>16</v>
      </c>
      <c r="G66" t="s">
        <v>1953</v>
      </c>
      <c r="H66">
        <v>1056</v>
      </c>
      <c r="I66">
        <v>1</v>
      </c>
      <c r="J66" t="s">
        <v>2041</v>
      </c>
      <c r="W66" t="s">
        <v>1899</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1899</v>
      </c>
      <c r="DE66" t="s">
        <v>1947</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1902</v>
      </c>
      <c r="FQ66" t="s">
        <v>1971</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1899</v>
      </c>
      <c r="D67" t="s">
        <v>1944</v>
      </c>
      <c r="E67">
        <v>8</v>
      </c>
      <c r="F67">
        <v>32</v>
      </c>
      <c r="G67" t="s">
        <v>1934</v>
      </c>
      <c r="H67">
        <v>1584</v>
      </c>
      <c r="I67">
        <v>1</v>
      </c>
      <c r="J67" t="s">
        <v>2042</v>
      </c>
      <c r="W67" t="s">
        <v>1899</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1899</v>
      </c>
      <c r="DE67" t="s">
        <v>1947</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1902</v>
      </c>
      <c r="FQ67" t="s">
        <v>1973</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1899</v>
      </c>
      <c r="D68" t="s">
        <v>1944</v>
      </c>
      <c r="E68">
        <v>16</v>
      </c>
      <c r="F68">
        <v>32</v>
      </c>
      <c r="G68" t="s">
        <v>1958</v>
      </c>
      <c r="H68">
        <v>2112</v>
      </c>
      <c r="I68">
        <v>1</v>
      </c>
      <c r="J68" t="s">
        <v>2043</v>
      </c>
      <c r="W68" t="s">
        <v>1899</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1899</v>
      </c>
      <c r="DE68" t="s">
        <v>1950</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1902</v>
      </c>
      <c r="FQ68" t="s">
        <v>2044</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1899</v>
      </c>
      <c r="D69" t="s">
        <v>1944</v>
      </c>
      <c r="E69">
        <v>16</v>
      </c>
      <c r="F69">
        <v>64</v>
      </c>
      <c r="G69" t="s">
        <v>1920</v>
      </c>
      <c r="H69">
        <v>3168</v>
      </c>
      <c r="I69">
        <v>1</v>
      </c>
      <c r="J69" t="s">
        <v>2045</v>
      </c>
      <c r="W69" t="s">
        <v>1899</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1899</v>
      </c>
      <c r="DE69" t="s">
        <v>1950</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1902</v>
      </c>
      <c r="FQ69" t="s">
        <v>1975</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1899</v>
      </c>
      <c r="D70" t="s">
        <v>1944</v>
      </c>
      <c r="E70">
        <v>32</v>
      </c>
      <c r="F70">
        <v>64</v>
      </c>
      <c r="G70" t="s">
        <v>1963</v>
      </c>
      <c r="H70">
        <v>4224</v>
      </c>
      <c r="I70">
        <v>1</v>
      </c>
      <c r="J70" t="s">
        <v>2046</v>
      </c>
      <c r="W70" t="s">
        <v>1899</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1899</v>
      </c>
      <c r="DE70" t="s">
        <v>1950</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1902</v>
      </c>
      <c r="FQ70" t="s">
        <v>1977</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1899</v>
      </c>
      <c r="D71" t="s">
        <v>1944</v>
      </c>
      <c r="E71">
        <v>32</v>
      </c>
      <c r="F71">
        <v>96</v>
      </c>
      <c r="G71" t="s">
        <v>2047</v>
      </c>
      <c r="H71">
        <v>5280</v>
      </c>
      <c r="I71">
        <v>1</v>
      </c>
      <c r="J71" t="s">
        <v>2048</v>
      </c>
      <c r="W71" t="s">
        <v>1899</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1899</v>
      </c>
      <c r="DE71" t="s">
        <v>1950</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1902</v>
      </c>
      <c r="FQ71" t="s">
        <v>1979</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1899</v>
      </c>
      <c r="D72" t="s">
        <v>1947</v>
      </c>
      <c r="E72">
        <v>1</v>
      </c>
      <c r="F72">
        <v>2</v>
      </c>
      <c r="G72" t="s">
        <v>2049</v>
      </c>
      <c r="H72">
        <v>88</v>
      </c>
      <c r="I72">
        <v>1</v>
      </c>
      <c r="J72" t="s">
        <v>2050</v>
      </c>
      <c r="W72" t="s">
        <v>1899</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1899</v>
      </c>
      <c r="DE72" t="s">
        <v>1950</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1902</v>
      </c>
      <c r="FQ72" t="s">
        <v>2051</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1899</v>
      </c>
      <c r="D73" t="s">
        <v>1947</v>
      </c>
      <c r="E73">
        <v>2</v>
      </c>
      <c r="F73">
        <v>4</v>
      </c>
      <c r="G73" t="s">
        <v>2052</v>
      </c>
      <c r="H73">
        <v>184</v>
      </c>
      <c r="I73">
        <v>1</v>
      </c>
      <c r="J73" t="s">
        <v>2053</v>
      </c>
      <c r="W73" t="s">
        <v>1899</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1899</v>
      </c>
      <c r="DE73" t="s">
        <v>1952</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1902</v>
      </c>
      <c r="FQ73" t="s">
        <v>1982</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1899</v>
      </c>
      <c r="D74" t="s">
        <v>1947</v>
      </c>
      <c r="E74">
        <v>4</v>
      </c>
      <c r="F74">
        <v>8</v>
      </c>
      <c r="G74" t="s">
        <v>1948</v>
      </c>
      <c r="H74">
        <v>368</v>
      </c>
      <c r="I74">
        <v>1</v>
      </c>
      <c r="J74" t="s">
        <v>2055</v>
      </c>
      <c r="W74" t="s">
        <v>1899</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1899</v>
      </c>
      <c r="DE74" t="s">
        <v>1955</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1902</v>
      </c>
      <c r="FQ74" t="s">
        <v>46</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1899</v>
      </c>
      <c r="D75" t="s">
        <v>1947</v>
      </c>
      <c r="E75">
        <v>4</v>
      </c>
      <c r="F75">
        <v>16</v>
      </c>
      <c r="G75" t="s">
        <v>1945</v>
      </c>
      <c r="H75">
        <v>552</v>
      </c>
      <c r="I75">
        <v>1</v>
      </c>
      <c r="J75" t="s">
        <v>2054</v>
      </c>
      <c r="W75" t="s">
        <v>1899</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1899</v>
      </c>
      <c r="DE75" t="s">
        <v>1955</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1902</v>
      </c>
      <c r="FQ75" t="s">
        <v>1986</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1899</v>
      </c>
      <c r="D76" t="s">
        <v>1947</v>
      </c>
      <c r="E76">
        <v>8</v>
      </c>
      <c r="F76">
        <v>16</v>
      </c>
      <c r="G76" t="s">
        <v>1953</v>
      </c>
      <c r="H76">
        <v>736</v>
      </c>
      <c r="I76">
        <v>1</v>
      </c>
      <c r="J76" t="s">
        <v>2057</v>
      </c>
      <c r="W76" t="s">
        <v>1899</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1899</v>
      </c>
      <c r="DE76" t="s">
        <v>1955</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1902</v>
      </c>
      <c r="FQ76" t="s">
        <v>1989</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1899</v>
      </c>
      <c r="D77" t="s">
        <v>1947</v>
      </c>
      <c r="E77">
        <v>8</v>
      </c>
      <c r="F77">
        <v>32</v>
      </c>
      <c r="G77" t="s">
        <v>1934</v>
      </c>
      <c r="H77">
        <v>1104</v>
      </c>
      <c r="I77">
        <v>1</v>
      </c>
      <c r="J77" t="s">
        <v>2056</v>
      </c>
      <c r="W77" t="s">
        <v>1899</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1899</v>
      </c>
      <c r="DE77" t="s">
        <v>1955</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1902</v>
      </c>
      <c r="FQ77" t="s">
        <v>1993</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1899</v>
      </c>
      <c r="D78" t="s">
        <v>1947</v>
      </c>
      <c r="E78">
        <v>12</v>
      </c>
      <c r="F78">
        <v>24</v>
      </c>
      <c r="G78" t="s">
        <v>2058</v>
      </c>
      <c r="H78">
        <v>1104</v>
      </c>
      <c r="I78">
        <v>1</v>
      </c>
      <c r="J78" t="s">
        <v>2059</v>
      </c>
      <c r="W78" t="s">
        <v>1899</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1899</v>
      </c>
      <c r="DE78" t="s">
        <v>1955</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1902</v>
      </c>
      <c r="FQ78" t="s">
        <v>1995</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1899</v>
      </c>
      <c r="D79" t="s">
        <v>1947</v>
      </c>
      <c r="E79">
        <v>16</v>
      </c>
      <c r="F79">
        <v>32</v>
      </c>
      <c r="G79" t="s">
        <v>1958</v>
      </c>
      <c r="H79">
        <v>1472</v>
      </c>
      <c r="I79">
        <v>1</v>
      </c>
      <c r="J79" t="s">
        <v>2061</v>
      </c>
      <c r="W79" t="s">
        <v>1899</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1899</v>
      </c>
      <c r="DE79" t="s">
        <v>1955</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1902</v>
      </c>
      <c r="FQ79" t="s">
        <v>1997</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1899</v>
      </c>
      <c r="D80" t="s">
        <v>1947</v>
      </c>
      <c r="E80">
        <v>16</v>
      </c>
      <c r="F80">
        <v>64</v>
      </c>
      <c r="G80" t="s">
        <v>1920</v>
      </c>
      <c r="H80">
        <v>2208</v>
      </c>
      <c r="I80">
        <v>1</v>
      </c>
      <c r="J80" t="s">
        <v>2060</v>
      </c>
      <c r="W80" t="s">
        <v>1899</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1899</v>
      </c>
      <c r="DE80" t="s">
        <v>1955</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1902</v>
      </c>
      <c r="FQ80" t="s">
        <v>1999</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1899</v>
      </c>
      <c r="D81" t="s">
        <v>1947</v>
      </c>
      <c r="E81">
        <v>24</v>
      </c>
      <c r="F81">
        <v>48</v>
      </c>
      <c r="G81" t="s">
        <v>2062</v>
      </c>
      <c r="H81">
        <v>2208</v>
      </c>
      <c r="I81">
        <v>1</v>
      </c>
      <c r="J81" t="s">
        <v>2063</v>
      </c>
      <c r="W81" t="s">
        <v>1899</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1899</v>
      </c>
      <c r="DE81" t="s">
        <v>1955</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1902</v>
      </c>
      <c r="FQ81" t="s">
        <v>2001</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1899</v>
      </c>
      <c r="D82" t="s">
        <v>1947</v>
      </c>
      <c r="E82">
        <v>24</v>
      </c>
      <c r="F82">
        <v>96</v>
      </c>
      <c r="G82" t="s">
        <v>1939</v>
      </c>
      <c r="H82">
        <v>3312</v>
      </c>
      <c r="I82">
        <v>1</v>
      </c>
      <c r="J82" t="s">
        <v>2064</v>
      </c>
      <c r="W82" t="s">
        <v>1899</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1899</v>
      </c>
      <c r="DE82" t="s">
        <v>1955</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1902</v>
      </c>
      <c r="FQ82" t="s">
        <v>2003</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1899</v>
      </c>
      <c r="D83" t="s">
        <v>1947</v>
      </c>
      <c r="E83">
        <v>32</v>
      </c>
      <c r="F83">
        <v>64</v>
      </c>
      <c r="G83" t="s">
        <v>1963</v>
      </c>
      <c r="H83">
        <v>2944</v>
      </c>
      <c r="I83">
        <v>1</v>
      </c>
      <c r="J83" t="s">
        <v>2065</v>
      </c>
      <c r="W83" t="s">
        <v>1899</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1899</v>
      </c>
      <c r="DE83" t="s">
        <v>1955</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1902</v>
      </c>
      <c r="FQ83" t="s">
        <v>2066</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1899</v>
      </c>
      <c r="D84" t="s">
        <v>1947</v>
      </c>
      <c r="E84">
        <v>32</v>
      </c>
      <c r="F84">
        <v>128</v>
      </c>
      <c r="G84" t="s">
        <v>1922</v>
      </c>
      <c r="H84">
        <v>4416</v>
      </c>
      <c r="I84">
        <v>1</v>
      </c>
      <c r="J84" t="s">
        <v>2067</v>
      </c>
      <c r="W84" t="s">
        <v>1899</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1899</v>
      </c>
      <c r="DE84" t="s">
        <v>1955</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1902</v>
      </c>
      <c r="FQ84" t="s">
        <v>2005</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1899</v>
      </c>
      <c r="D85" t="s">
        <v>1947</v>
      </c>
      <c r="E85">
        <v>48</v>
      </c>
      <c r="F85">
        <v>96</v>
      </c>
      <c r="G85" t="s">
        <v>2006</v>
      </c>
      <c r="H85">
        <v>4416</v>
      </c>
      <c r="I85">
        <v>1</v>
      </c>
      <c r="J85" t="s">
        <v>2069</v>
      </c>
      <c r="W85" t="s">
        <v>1899</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1899</v>
      </c>
      <c r="DE85" t="s">
        <v>1955</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1902</v>
      </c>
      <c r="FQ85" t="s">
        <v>2008</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1899</v>
      </c>
      <c r="D86" t="s">
        <v>1947</v>
      </c>
      <c r="E86">
        <v>48</v>
      </c>
      <c r="F86">
        <v>192</v>
      </c>
      <c r="G86" t="s">
        <v>2009</v>
      </c>
      <c r="H86">
        <v>6624</v>
      </c>
      <c r="I86">
        <v>1</v>
      </c>
      <c r="J86" t="s">
        <v>2068</v>
      </c>
      <c r="W86" t="s">
        <v>1899</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1899</v>
      </c>
      <c r="DE86" t="s">
        <v>1955</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1902</v>
      </c>
      <c r="FQ86" t="s">
        <v>2011</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1899</v>
      </c>
      <c r="D87" t="s">
        <v>1947</v>
      </c>
      <c r="E87">
        <v>64</v>
      </c>
      <c r="F87">
        <v>128</v>
      </c>
      <c r="G87" t="s">
        <v>2015</v>
      </c>
      <c r="H87">
        <v>5888</v>
      </c>
      <c r="I87">
        <v>1</v>
      </c>
      <c r="J87" t="s">
        <v>2072</v>
      </c>
      <c r="W87" t="s">
        <v>1899</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1899</v>
      </c>
      <c r="DE87" t="s">
        <v>1955</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1902</v>
      </c>
      <c r="FQ87" t="s">
        <v>2071</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1899</v>
      </c>
      <c r="D88" t="s">
        <v>1947</v>
      </c>
      <c r="E88">
        <v>64</v>
      </c>
      <c r="F88">
        <v>256</v>
      </c>
      <c r="G88" t="s">
        <v>1924</v>
      </c>
      <c r="H88">
        <v>8832</v>
      </c>
      <c r="I88">
        <v>1</v>
      </c>
      <c r="J88" t="s">
        <v>2070</v>
      </c>
      <c r="W88" t="s">
        <v>1899</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1899</v>
      </c>
      <c r="DE88" t="s">
        <v>1955</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1902</v>
      </c>
      <c r="FQ88" t="s">
        <v>2014</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1899</v>
      </c>
      <c r="D89" t="s">
        <v>1947</v>
      </c>
      <c r="E89">
        <v>72</v>
      </c>
      <c r="F89">
        <v>288</v>
      </c>
      <c r="G89" t="s">
        <v>2073</v>
      </c>
      <c r="H89">
        <v>9936</v>
      </c>
      <c r="I89">
        <v>1</v>
      </c>
      <c r="J89" t="s">
        <v>2074</v>
      </c>
      <c r="W89" t="s">
        <v>1899</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1899</v>
      </c>
      <c r="DE89" t="s">
        <v>1955</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1902</v>
      </c>
      <c r="FQ89" t="s">
        <v>2017</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1899</v>
      </c>
      <c r="D90" t="s">
        <v>1950</v>
      </c>
      <c r="E90">
        <v>4</v>
      </c>
      <c r="F90">
        <v>16</v>
      </c>
      <c r="G90" t="s">
        <v>1945</v>
      </c>
      <c r="H90">
        <v>607.20000000000005</v>
      </c>
      <c r="I90">
        <v>1</v>
      </c>
      <c r="J90" t="s">
        <v>2075</v>
      </c>
      <c r="W90" t="s">
        <v>1899</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1899</v>
      </c>
      <c r="DE90" t="s">
        <v>1955</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1916</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1899</v>
      </c>
      <c r="D91" t="s">
        <v>1950</v>
      </c>
      <c r="E91">
        <v>8</v>
      </c>
      <c r="F91">
        <v>16</v>
      </c>
      <c r="G91" t="s">
        <v>1953</v>
      </c>
      <c r="H91">
        <v>809.6</v>
      </c>
      <c r="I91">
        <v>1</v>
      </c>
      <c r="J91" t="s">
        <v>2077</v>
      </c>
      <c r="W91" t="s">
        <v>1899</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1899</v>
      </c>
      <c r="DE91" t="s">
        <v>1955</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1919</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1899</v>
      </c>
      <c r="D92" t="s">
        <v>1950</v>
      </c>
      <c r="E92">
        <v>8</v>
      </c>
      <c r="F92">
        <v>32</v>
      </c>
      <c r="G92" t="s">
        <v>1934</v>
      </c>
      <c r="H92">
        <v>1214.4000000000001</v>
      </c>
      <c r="I92">
        <v>1</v>
      </c>
      <c r="J92" t="s">
        <v>2076</v>
      </c>
      <c r="W92" t="s">
        <v>1899</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1899</v>
      </c>
      <c r="DE92" t="s">
        <v>1955</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1928</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1899</v>
      </c>
      <c r="D93" t="s">
        <v>1950</v>
      </c>
      <c r="E93">
        <v>16</v>
      </c>
      <c r="F93">
        <v>32</v>
      </c>
      <c r="G93" t="s">
        <v>1958</v>
      </c>
      <c r="H93">
        <v>1619.2</v>
      </c>
      <c r="I93">
        <v>1</v>
      </c>
      <c r="J93" t="s">
        <v>2078</v>
      </c>
      <c r="W93" t="s">
        <v>1899</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1899</v>
      </c>
      <c r="DE93" t="s">
        <v>1955</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1931</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1899</v>
      </c>
      <c r="D94" t="s">
        <v>1950</v>
      </c>
      <c r="E94">
        <v>16</v>
      </c>
      <c r="F94">
        <v>64</v>
      </c>
      <c r="G94" t="s">
        <v>1920</v>
      </c>
      <c r="H94">
        <v>2428.8000000000002</v>
      </c>
      <c r="I94">
        <v>1</v>
      </c>
      <c r="J94" t="s">
        <v>2079</v>
      </c>
      <c r="W94" t="s">
        <v>1899</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1899</v>
      </c>
      <c r="DE94" t="s">
        <v>1957</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1933</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1899</v>
      </c>
      <c r="D95" t="s">
        <v>1950</v>
      </c>
      <c r="E95">
        <v>32</v>
      </c>
      <c r="F95">
        <v>64</v>
      </c>
      <c r="G95" t="s">
        <v>1963</v>
      </c>
      <c r="H95">
        <v>3238.4</v>
      </c>
      <c r="I95">
        <v>1</v>
      </c>
      <c r="J95" t="s">
        <v>2080</v>
      </c>
      <c r="W95" t="s">
        <v>1902</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1899</v>
      </c>
      <c r="DE95" t="s">
        <v>1957</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1938</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1899</v>
      </c>
      <c r="D96" t="s">
        <v>1950</v>
      </c>
      <c r="E96">
        <v>32</v>
      </c>
      <c r="F96">
        <v>128</v>
      </c>
      <c r="G96" t="s">
        <v>1922</v>
      </c>
      <c r="H96">
        <v>4857.6000000000004</v>
      </c>
      <c r="I96">
        <v>1</v>
      </c>
      <c r="J96" t="s">
        <v>2081</v>
      </c>
      <c r="W96" t="s">
        <v>1902</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1899</v>
      </c>
      <c r="DE96" t="s">
        <v>1957</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1941</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1899</v>
      </c>
      <c r="D97" t="s">
        <v>1950</v>
      </c>
      <c r="E97">
        <v>68</v>
      </c>
      <c r="F97">
        <v>316</v>
      </c>
      <c r="G97" t="s">
        <v>2082</v>
      </c>
      <c r="H97">
        <v>11435.6</v>
      </c>
      <c r="I97">
        <v>1</v>
      </c>
      <c r="J97" t="s">
        <v>2083</v>
      </c>
      <c r="W97" t="s">
        <v>1902</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1899</v>
      </c>
      <c r="DE97" t="s">
        <v>1957</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1942</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1899</v>
      </c>
      <c r="D98" t="s">
        <v>1952</v>
      </c>
      <c r="E98">
        <v>80</v>
      </c>
      <c r="F98">
        <v>384</v>
      </c>
      <c r="G98" t="s">
        <v>2084</v>
      </c>
      <c r="H98">
        <v>14096</v>
      </c>
      <c r="I98">
        <v>1</v>
      </c>
      <c r="J98" t="s">
        <v>2085</v>
      </c>
      <c r="W98" t="s">
        <v>1902</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1899</v>
      </c>
      <c r="DE98" t="s">
        <v>1957</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1944</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1899</v>
      </c>
      <c r="D99" t="s">
        <v>1955</v>
      </c>
      <c r="E99">
        <v>1</v>
      </c>
      <c r="F99">
        <v>1</v>
      </c>
      <c r="G99" t="s">
        <v>2086</v>
      </c>
      <c r="H99">
        <v>18</v>
      </c>
      <c r="I99">
        <v>1</v>
      </c>
      <c r="J99" t="s">
        <v>2087</v>
      </c>
      <c r="W99" t="s">
        <v>1902</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1899</v>
      </c>
      <c r="DE99" t="s">
        <v>1957</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1947</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1899</v>
      </c>
      <c r="D100" t="s">
        <v>1955</v>
      </c>
      <c r="E100">
        <v>1</v>
      </c>
      <c r="F100">
        <v>2</v>
      </c>
      <c r="G100" t="s">
        <v>2049</v>
      </c>
      <c r="H100">
        <v>28</v>
      </c>
      <c r="I100">
        <v>1</v>
      </c>
      <c r="J100" t="s">
        <v>2090</v>
      </c>
      <c r="W100" t="s">
        <v>1902</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1899</v>
      </c>
      <c r="DE100" t="s">
        <v>1957</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1950</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1899</v>
      </c>
      <c r="D101" t="s">
        <v>1955</v>
      </c>
      <c r="E101">
        <v>1</v>
      </c>
      <c r="F101">
        <v>4</v>
      </c>
      <c r="G101" t="s">
        <v>2088</v>
      </c>
      <c r="H101">
        <v>90.6</v>
      </c>
      <c r="I101">
        <v>1</v>
      </c>
      <c r="J101" t="s">
        <v>2089</v>
      </c>
      <c r="W101" t="s">
        <v>1902</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1899</v>
      </c>
      <c r="DE101" t="s">
        <v>1957</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1952</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1899</v>
      </c>
      <c r="D102" t="s">
        <v>1955</v>
      </c>
      <c r="E102">
        <v>2</v>
      </c>
      <c r="F102">
        <v>4</v>
      </c>
      <c r="G102" t="s">
        <v>2052</v>
      </c>
      <c r="H102">
        <v>110</v>
      </c>
      <c r="I102">
        <v>1</v>
      </c>
      <c r="J102" t="s">
        <v>2091</v>
      </c>
      <c r="W102" t="s">
        <v>1902</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1899</v>
      </c>
      <c r="DE102" t="s">
        <v>1957</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1955</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1899</v>
      </c>
      <c r="D103" t="s">
        <v>1955</v>
      </c>
      <c r="E103">
        <v>2</v>
      </c>
      <c r="F103">
        <v>8</v>
      </c>
      <c r="G103" t="s">
        <v>2092</v>
      </c>
      <c r="H103">
        <v>181.2</v>
      </c>
      <c r="I103">
        <v>1</v>
      </c>
      <c r="J103" t="s">
        <v>2093</v>
      </c>
      <c r="W103" t="s">
        <v>1902</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1899</v>
      </c>
      <c r="DE103" t="s">
        <v>1957</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1957</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1899</v>
      </c>
      <c r="D104" t="s">
        <v>1955</v>
      </c>
      <c r="E104">
        <v>4</v>
      </c>
      <c r="F104">
        <v>8</v>
      </c>
      <c r="G104" t="s">
        <v>1948</v>
      </c>
      <c r="H104">
        <v>241.6</v>
      </c>
      <c r="I104">
        <v>1</v>
      </c>
      <c r="J104" t="s">
        <v>2094</v>
      </c>
      <c r="W104" t="s">
        <v>1902</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1899</v>
      </c>
      <c r="DE104" t="s">
        <v>1957</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1960</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1899</v>
      </c>
      <c r="D105" t="s">
        <v>1955</v>
      </c>
      <c r="E105">
        <v>4</v>
      </c>
      <c r="F105">
        <v>16</v>
      </c>
      <c r="G105" t="s">
        <v>1945</v>
      </c>
      <c r="H105">
        <v>362.4</v>
      </c>
      <c r="I105">
        <v>1</v>
      </c>
      <c r="J105" t="s">
        <v>2095</v>
      </c>
      <c r="W105" t="s">
        <v>1902</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1899</v>
      </c>
      <c r="DE105" t="s">
        <v>1957</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1962</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1899</v>
      </c>
      <c r="D106" t="s">
        <v>1955</v>
      </c>
      <c r="E106">
        <v>8</v>
      </c>
      <c r="F106">
        <v>16</v>
      </c>
      <c r="G106" t="s">
        <v>1953</v>
      </c>
      <c r="H106">
        <v>483.2</v>
      </c>
      <c r="I106">
        <v>1</v>
      </c>
      <c r="J106" t="s">
        <v>2097</v>
      </c>
      <c r="W106" t="s">
        <v>1902</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1899</v>
      </c>
      <c r="DE106" t="s">
        <v>1957</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1965</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1899</v>
      </c>
      <c r="D107" t="s">
        <v>1955</v>
      </c>
      <c r="E107">
        <v>8</v>
      </c>
      <c r="F107">
        <v>32</v>
      </c>
      <c r="G107" t="s">
        <v>1934</v>
      </c>
      <c r="H107">
        <v>724.8</v>
      </c>
      <c r="I107">
        <v>1</v>
      </c>
      <c r="J107" t="s">
        <v>2096</v>
      </c>
      <c r="W107" t="s">
        <v>1902</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1899</v>
      </c>
      <c r="DE107" t="s">
        <v>1957</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1967</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1899</v>
      </c>
      <c r="D108" t="s">
        <v>1955</v>
      </c>
      <c r="E108">
        <v>16</v>
      </c>
      <c r="F108">
        <v>32</v>
      </c>
      <c r="G108" t="s">
        <v>1958</v>
      </c>
      <c r="H108">
        <v>966.4</v>
      </c>
      <c r="I108">
        <v>1</v>
      </c>
      <c r="J108" t="s">
        <v>2099</v>
      </c>
      <c r="W108" t="s">
        <v>1902</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1899</v>
      </c>
      <c r="DE108" t="s">
        <v>1960</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1969</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1899</v>
      </c>
      <c r="D109" t="s">
        <v>1955</v>
      </c>
      <c r="E109">
        <v>16</v>
      </c>
      <c r="F109">
        <v>64</v>
      </c>
      <c r="G109" t="s">
        <v>1920</v>
      </c>
      <c r="H109">
        <v>1449.6</v>
      </c>
      <c r="I109">
        <v>1</v>
      </c>
      <c r="J109" t="s">
        <v>2098</v>
      </c>
      <c r="W109" t="s">
        <v>1902</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1899</v>
      </c>
      <c r="DE109" t="s">
        <v>1960</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1971</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1899</v>
      </c>
      <c r="D110" t="s">
        <v>1955</v>
      </c>
      <c r="E110">
        <v>32</v>
      </c>
      <c r="F110">
        <v>64</v>
      </c>
      <c r="G110" t="s">
        <v>1963</v>
      </c>
      <c r="H110">
        <v>1932.8</v>
      </c>
      <c r="I110">
        <v>1</v>
      </c>
      <c r="J110" t="s">
        <v>2101</v>
      </c>
      <c r="W110" t="s">
        <v>1902</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1899</v>
      </c>
      <c r="DE110" t="s">
        <v>1960</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2044</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1899</v>
      </c>
      <c r="D111" t="s">
        <v>1955</v>
      </c>
      <c r="E111">
        <v>32</v>
      </c>
      <c r="F111">
        <v>128</v>
      </c>
      <c r="G111" t="s">
        <v>1922</v>
      </c>
      <c r="H111">
        <v>2899.2</v>
      </c>
      <c r="I111">
        <v>1</v>
      </c>
      <c r="J111" t="s">
        <v>2100</v>
      </c>
      <c r="W111" t="s">
        <v>1902</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1899</v>
      </c>
      <c r="DE111" t="s">
        <v>1960</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1975</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1899</v>
      </c>
      <c r="D112" t="s">
        <v>1955</v>
      </c>
      <c r="E112">
        <v>48</v>
      </c>
      <c r="F112">
        <v>96</v>
      </c>
      <c r="G112" t="s">
        <v>2006</v>
      </c>
      <c r="H112">
        <v>2899.2</v>
      </c>
      <c r="I112">
        <v>1</v>
      </c>
      <c r="J112" t="s">
        <v>2102</v>
      </c>
      <c r="W112" t="s">
        <v>1902</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1899</v>
      </c>
      <c r="DE112" t="s">
        <v>1960</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1977</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1899</v>
      </c>
      <c r="D113" t="s">
        <v>1955</v>
      </c>
      <c r="E113">
        <v>48</v>
      </c>
      <c r="F113">
        <v>192</v>
      </c>
      <c r="G113" t="s">
        <v>2009</v>
      </c>
      <c r="H113">
        <v>4348.8</v>
      </c>
      <c r="I113">
        <v>1</v>
      </c>
      <c r="J113" t="s">
        <v>2103</v>
      </c>
      <c r="W113" t="s">
        <v>1902</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1899</v>
      </c>
      <c r="DE113" t="s">
        <v>1960</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1979</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1899</v>
      </c>
      <c r="D114" t="s">
        <v>1955</v>
      </c>
      <c r="E114">
        <v>64</v>
      </c>
      <c r="F114">
        <v>128</v>
      </c>
      <c r="G114" t="s">
        <v>2015</v>
      </c>
      <c r="H114">
        <v>3865.6</v>
      </c>
      <c r="I114">
        <v>1</v>
      </c>
      <c r="J114" t="s">
        <v>2105</v>
      </c>
      <c r="W114" t="s">
        <v>1902</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1899</v>
      </c>
      <c r="DE114" t="s">
        <v>1960</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2051</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1899</v>
      </c>
      <c r="D115" t="s">
        <v>1955</v>
      </c>
      <c r="E115">
        <v>64</v>
      </c>
      <c r="F115">
        <v>256</v>
      </c>
      <c r="G115" t="s">
        <v>1924</v>
      </c>
      <c r="H115">
        <v>5798.4</v>
      </c>
      <c r="I115">
        <v>1</v>
      </c>
      <c r="J115" t="s">
        <v>2104</v>
      </c>
      <c r="W115" t="s">
        <v>1902</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1899</v>
      </c>
      <c r="DE115" t="s">
        <v>1960</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1982</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1899</v>
      </c>
      <c r="D116" t="s">
        <v>1955</v>
      </c>
      <c r="E116">
        <v>80</v>
      </c>
      <c r="F116">
        <v>160</v>
      </c>
      <c r="G116" t="s">
        <v>2106</v>
      </c>
      <c r="H116">
        <v>4832</v>
      </c>
      <c r="I116">
        <v>1</v>
      </c>
      <c r="J116" t="s">
        <v>2107</v>
      </c>
      <c r="W116" t="s">
        <v>1902</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1899</v>
      </c>
      <c r="DE116" t="s">
        <v>1960</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46</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1899</v>
      </c>
      <c r="D117" t="s">
        <v>1955</v>
      </c>
      <c r="E117">
        <v>80</v>
      </c>
      <c r="F117">
        <v>320</v>
      </c>
      <c r="G117" t="s">
        <v>1984</v>
      </c>
      <c r="H117">
        <v>7248</v>
      </c>
      <c r="I117">
        <v>1</v>
      </c>
      <c r="J117" t="s">
        <v>2108</v>
      </c>
      <c r="W117" t="s">
        <v>1902</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1899</v>
      </c>
      <c r="DE117" t="s">
        <v>1960</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1986</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1899</v>
      </c>
      <c r="D118" t="s">
        <v>1955</v>
      </c>
      <c r="E118">
        <v>96</v>
      </c>
      <c r="F118">
        <v>192</v>
      </c>
      <c r="G118" t="s">
        <v>2109</v>
      </c>
      <c r="H118">
        <v>5798.4</v>
      </c>
      <c r="I118">
        <v>1</v>
      </c>
      <c r="J118" t="s">
        <v>2110</v>
      </c>
      <c r="W118" t="s">
        <v>1902</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1899</v>
      </c>
      <c r="DE118" t="s">
        <v>1962</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1989</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1899</v>
      </c>
      <c r="D119" t="s">
        <v>1955</v>
      </c>
      <c r="E119">
        <v>96</v>
      </c>
      <c r="F119">
        <v>384</v>
      </c>
      <c r="G119" t="s">
        <v>1917</v>
      </c>
      <c r="H119">
        <v>8697.6</v>
      </c>
      <c r="I119">
        <v>1</v>
      </c>
      <c r="J119" t="s">
        <v>2111</v>
      </c>
      <c r="W119" t="s">
        <v>1902</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1899</v>
      </c>
      <c r="DE119" t="s">
        <v>1962</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1991</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1899</v>
      </c>
      <c r="D120" t="s">
        <v>1955</v>
      </c>
      <c r="E120">
        <v>116</v>
      </c>
      <c r="F120">
        <v>216</v>
      </c>
      <c r="G120" t="s">
        <v>2112</v>
      </c>
      <c r="H120">
        <v>6764.8</v>
      </c>
      <c r="I120">
        <v>1</v>
      </c>
      <c r="J120" t="s">
        <v>2113</v>
      </c>
      <c r="W120" t="s">
        <v>1902</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1899</v>
      </c>
      <c r="DE120" t="s">
        <v>1962</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1993</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1899</v>
      </c>
      <c r="D121" t="s">
        <v>1955</v>
      </c>
      <c r="E121">
        <v>116</v>
      </c>
      <c r="F121">
        <v>470</v>
      </c>
      <c r="G121" t="s">
        <v>2114</v>
      </c>
      <c r="H121">
        <v>10600.2</v>
      </c>
      <c r="I121">
        <v>1</v>
      </c>
      <c r="J121" t="s">
        <v>2115</v>
      </c>
      <c r="W121" t="s">
        <v>1902</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1899</v>
      </c>
      <c r="DE121" t="s">
        <v>1962</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1997</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1899</v>
      </c>
      <c r="D122" t="s">
        <v>1955</v>
      </c>
      <c r="E122">
        <v>128</v>
      </c>
      <c r="F122">
        <v>215</v>
      </c>
      <c r="G122" t="s">
        <v>2118</v>
      </c>
      <c r="H122">
        <v>7112.1</v>
      </c>
      <c r="I122">
        <v>1</v>
      </c>
      <c r="J122" t="s">
        <v>2119</v>
      </c>
      <c r="W122" t="s">
        <v>1902</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1899</v>
      </c>
      <c r="DE122" t="s">
        <v>1962</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1999</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1899</v>
      </c>
      <c r="D123" t="s">
        <v>1955</v>
      </c>
      <c r="E123">
        <v>128</v>
      </c>
      <c r="F123">
        <v>256</v>
      </c>
      <c r="G123" t="s">
        <v>2116</v>
      </c>
      <c r="H123">
        <v>7731.2</v>
      </c>
      <c r="I123">
        <v>1</v>
      </c>
      <c r="J123" t="s">
        <v>2117</v>
      </c>
      <c r="W123" t="s">
        <v>1902</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1899</v>
      </c>
      <c r="DE123" t="s">
        <v>1962</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2001</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1899</v>
      </c>
      <c r="D124" t="s">
        <v>1955</v>
      </c>
      <c r="E124">
        <v>160</v>
      </c>
      <c r="F124">
        <v>320</v>
      </c>
      <c r="G124" t="s">
        <v>2120</v>
      </c>
      <c r="H124">
        <v>9664</v>
      </c>
      <c r="I124">
        <v>1</v>
      </c>
      <c r="J124" t="s">
        <v>2121</v>
      </c>
      <c r="W124" t="s">
        <v>1902</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1899</v>
      </c>
      <c r="DE124" t="s">
        <v>1962</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2003</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1899</v>
      </c>
      <c r="D125" t="s">
        <v>1955</v>
      </c>
      <c r="E125">
        <v>160</v>
      </c>
      <c r="F125">
        <v>640</v>
      </c>
      <c r="G125" t="s">
        <v>2122</v>
      </c>
      <c r="H125">
        <v>14496</v>
      </c>
      <c r="I125">
        <v>1</v>
      </c>
      <c r="J125" t="s">
        <v>2123</v>
      </c>
      <c r="W125" t="s">
        <v>1902</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1899</v>
      </c>
      <c r="DE125" t="s">
        <v>1962</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2005</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1899</v>
      </c>
      <c r="D126" t="s">
        <v>1955</v>
      </c>
      <c r="E126">
        <v>232</v>
      </c>
      <c r="F126">
        <v>432</v>
      </c>
      <c r="G126" t="s">
        <v>2126</v>
      </c>
      <c r="H126">
        <v>13529.6</v>
      </c>
      <c r="I126">
        <v>1</v>
      </c>
      <c r="J126" t="s">
        <v>2127</v>
      </c>
      <c r="W126" t="s">
        <v>1902</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1899</v>
      </c>
      <c r="DE126" t="s">
        <v>1962</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2008</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1899</v>
      </c>
      <c r="D127" t="s">
        <v>1955</v>
      </c>
      <c r="E127">
        <v>232</v>
      </c>
      <c r="F127">
        <v>940</v>
      </c>
      <c r="G127" t="s">
        <v>2124</v>
      </c>
      <c r="H127">
        <v>21200.400000000001</v>
      </c>
      <c r="I127">
        <v>1</v>
      </c>
      <c r="J127" t="s">
        <v>2125</v>
      </c>
      <c r="W127" t="s">
        <v>1902</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1899</v>
      </c>
      <c r="DE127" t="s">
        <v>1962</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2011</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1899</v>
      </c>
      <c r="D128" t="s">
        <v>1957</v>
      </c>
      <c r="E128">
        <v>1</v>
      </c>
      <c r="F128">
        <v>1</v>
      </c>
      <c r="G128" t="s">
        <v>2086</v>
      </c>
      <c r="H128">
        <v>29</v>
      </c>
      <c r="I128">
        <v>1</v>
      </c>
      <c r="J128" t="s">
        <v>2130</v>
      </c>
      <c r="W128" t="s">
        <v>1902</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1899</v>
      </c>
      <c r="DE128" t="s">
        <v>1962</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2014</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1899</v>
      </c>
      <c r="D129" t="s">
        <v>1957</v>
      </c>
      <c r="E129">
        <v>1</v>
      </c>
      <c r="F129">
        <v>2</v>
      </c>
      <c r="G129" t="s">
        <v>2049</v>
      </c>
      <c r="H129">
        <v>32</v>
      </c>
      <c r="I129">
        <v>1</v>
      </c>
      <c r="J129" t="s">
        <v>2129</v>
      </c>
      <c r="W129" t="s">
        <v>1902</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1899</v>
      </c>
      <c r="DE129" t="s">
        <v>1962</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2017</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1899</v>
      </c>
      <c r="D130" t="s">
        <v>1957</v>
      </c>
      <c r="E130">
        <v>1</v>
      </c>
      <c r="F130">
        <v>4</v>
      </c>
      <c r="G130" t="s">
        <v>2088</v>
      </c>
      <c r="H130">
        <v>96</v>
      </c>
      <c r="I130">
        <v>1</v>
      </c>
      <c r="J130" t="s">
        <v>2128</v>
      </c>
      <c r="W130" t="s">
        <v>1902</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1899</v>
      </c>
      <c r="DE130" t="s">
        <v>1962</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1899</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1899</v>
      </c>
      <c r="D131" t="s">
        <v>1957</v>
      </c>
      <c r="E131">
        <v>2</v>
      </c>
      <c r="F131">
        <v>4</v>
      </c>
      <c r="G131" t="s">
        <v>2052</v>
      </c>
      <c r="H131">
        <v>136</v>
      </c>
      <c r="I131">
        <v>1</v>
      </c>
      <c r="J131" t="s">
        <v>2132</v>
      </c>
      <c r="W131" t="s">
        <v>1902</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1899</v>
      </c>
      <c r="DE131" t="s">
        <v>1965</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1899</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1899</v>
      </c>
      <c r="D132" t="s">
        <v>1957</v>
      </c>
      <c r="E132">
        <v>2</v>
      </c>
      <c r="F132">
        <v>8</v>
      </c>
      <c r="G132" t="s">
        <v>2092</v>
      </c>
      <c r="H132">
        <v>192</v>
      </c>
      <c r="I132">
        <v>1</v>
      </c>
      <c r="J132" t="s">
        <v>2131</v>
      </c>
      <c r="W132" t="s">
        <v>1902</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1899</v>
      </c>
      <c r="DE132" t="s">
        <v>1965</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1899</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1899</v>
      </c>
      <c r="D133" t="s">
        <v>1957</v>
      </c>
      <c r="E133">
        <v>4</v>
      </c>
      <c r="F133">
        <v>8</v>
      </c>
      <c r="G133" t="s">
        <v>1948</v>
      </c>
      <c r="H133">
        <v>256</v>
      </c>
      <c r="I133">
        <v>1</v>
      </c>
      <c r="J133" t="s">
        <v>2134</v>
      </c>
      <c r="W133" t="s">
        <v>1902</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1899</v>
      </c>
      <c r="DE133" t="s">
        <v>1965</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1899</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1899</v>
      </c>
      <c r="D134" t="s">
        <v>1957</v>
      </c>
      <c r="E134">
        <v>4</v>
      </c>
      <c r="F134">
        <v>16</v>
      </c>
      <c r="G134" t="s">
        <v>1945</v>
      </c>
      <c r="H134">
        <v>384</v>
      </c>
      <c r="I134">
        <v>1</v>
      </c>
      <c r="J134" t="s">
        <v>2133</v>
      </c>
      <c r="W134" t="s">
        <v>1902</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1899</v>
      </c>
      <c r="DE134" t="s">
        <v>1965</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1899</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1899</v>
      </c>
      <c r="D135" t="s">
        <v>1957</v>
      </c>
      <c r="E135">
        <v>8</v>
      </c>
      <c r="F135">
        <v>16</v>
      </c>
      <c r="G135" t="s">
        <v>1953</v>
      </c>
      <c r="H135">
        <v>512</v>
      </c>
      <c r="I135">
        <v>1</v>
      </c>
      <c r="J135" t="s">
        <v>2136</v>
      </c>
      <c r="W135" t="s">
        <v>1902</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1899</v>
      </c>
      <c r="DE135" t="s">
        <v>1965</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1899</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1899</v>
      </c>
      <c r="D136" t="s">
        <v>1957</v>
      </c>
      <c r="E136">
        <v>8</v>
      </c>
      <c r="F136">
        <v>32</v>
      </c>
      <c r="G136" t="s">
        <v>1934</v>
      </c>
      <c r="H136">
        <v>768</v>
      </c>
      <c r="I136">
        <v>1</v>
      </c>
      <c r="J136" t="s">
        <v>2135</v>
      </c>
      <c r="W136" t="s">
        <v>1902</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1899</v>
      </c>
      <c r="DE136" t="s">
        <v>1965</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1899</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1899</v>
      </c>
      <c r="D137" t="s">
        <v>1957</v>
      </c>
      <c r="E137">
        <v>16</v>
      </c>
      <c r="F137">
        <v>32</v>
      </c>
      <c r="G137" t="s">
        <v>1958</v>
      </c>
      <c r="H137">
        <v>1024</v>
      </c>
      <c r="I137">
        <v>1</v>
      </c>
      <c r="J137" t="s">
        <v>2138</v>
      </c>
      <c r="W137" t="s">
        <v>1902</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1899</v>
      </c>
      <c r="DE137" t="s">
        <v>1965</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1899</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1899</v>
      </c>
      <c r="D138" t="s">
        <v>1957</v>
      </c>
      <c r="E138">
        <v>16</v>
      </c>
      <c r="F138">
        <v>64</v>
      </c>
      <c r="G138" t="s">
        <v>1920</v>
      </c>
      <c r="H138">
        <v>1536</v>
      </c>
      <c r="I138">
        <v>1</v>
      </c>
      <c r="J138" t="s">
        <v>2137</v>
      </c>
      <c r="W138" t="s">
        <v>1902</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1899</v>
      </c>
      <c r="DE138" t="s">
        <v>1965</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1899</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1899</v>
      </c>
      <c r="D139" t="s">
        <v>1957</v>
      </c>
      <c r="E139">
        <v>32</v>
      </c>
      <c r="F139">
        <v>64</v>
      </c>
      <c r="G139" t="s">
        <v>1963</v>
      </c>
      <c r="H139">
        <v>2048</v>
      </c>
      <c r="I139">
        <v>1</v>
      </c>
      <c r="J139" t="s">
        <v>2140</v>
      </c>
      <c r="W139" t="s">
        <v>1902</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1899</v>
      </c>
      <c r="DE139" t="s">
        <v>1965</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1899</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1899</v>
      </c>
      <c r="D140" t="s">
        <v>1957</v>
      </c>
      <c r="E140">
        <v>32</v>
      </c>
      <c r="F140">
        <v>128</v>
      </c>
      <c r="G140" t="s">
        <v>1922</v>
      </c>
      <c r="H140">
        <v>2764.8</v>
      </c>
      <c r="I140">
        <v>1</v>
      </c>
      <c r="J140" t="s">
        <v>2139</v>
      </c>
      <c r="W140" t="s">
        <v>1902</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1899</v>
      </c>
      <c r="DE140" t="s">
        <v>1965</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1899</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1899</v>
      </c>
      <c r="D141" t="s">
        <v>1957</v>
      </c>
      <c r="E141">
        <v>48</v>
      </c>
      <c r="F141">
        <v>96</v>
      </c>
      <c r="G141" t="s">
        <v>2006</v>
      </c>
      <c r="H141">
        <v>3072</v>
      </c>
      <c r="I141">
        <v>1</v>
      </c>
      <c r="J141" t="s">
        <v>2141</v>
      </c>
      <c r="W141" t="s">
        <v>1902</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1899</v>
      </c>
      <c r="DE141" t="s">
        <v>1965</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1899</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1899</v>
      </c>
      <c r="D142" t="s">
        <v>1957</v>
      </c>
      <c r="E142">
        <v>64</v>
      </c>
      <c r="F142">
        <v>128</v>
      </c>
      <c r="G142" t="s">
        <v>2015</v>
      </c>
      <c r="H142">
        <v>4096</v>
      </c>
      <c r="I142">
        <v>1</v>
      </c>
      <c r="J142" t="s">
        <v>2143</v>
      </c>
      <c r="W142" t="s">
        <v>1902</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1899</v>
      </c>
      <c r="DE142" t="s">
        <v>1967</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1899</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1899</v>
      </c>
      <c r="D143" t="s">
        <v>1957</v>
      </c>
      <c r="E143">
        <v>64</v>
      </c>
      <c r="F143">
        <v>256</v>
      </c>
      <c r="G143" t="s">
        <v>1924</v>
      </c>
      <c r="H143">
        <v>6144</v>
      </c>
      <c r="I143">
        <v>1</v>
      </c>
      <c r="J143" t="s">
        <v>2142</v>
      </c>
      <c r="W143" t="s">
        <v>1902</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1899</v>
      </c>
      <c r="DE143" t="s">
        <v>1967</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1899</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1899</v>
      </c>
      <c r="D144" t="s">
        <v>1957</v>
      </c>
      <c r="E144">
        <v>80</v>
      </c>
      <c r="F144">
        <v>160</v>
      </c>
      <c r="G144" t="s">
        <v>2106</v>
      </c>
      <c r="H144">
        <v>5120</v>
      </c>
      <c r="I144">
        <v>1</v>
      </c>
      <c r="J144" t="s">
        <v>2144</v>
      </c>
      <c r="W144" t="s">
        <v>1902</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1899</v>
      </c>
      <c r="DE144" t="s">
        <v>1967</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1899</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1899</v>
      </c>
      <c r="D145" t="s">
        <v>1957</v>
      </c>
      <c r="E145">
        <v>90</v>
      </c>
      <c r="F145">
        <v>224</v>
      </c>
      <c r="G145" t="s">
        <v>2145</v>
      </c>
      <c r="H145">
        <v>6464</v>
      </c>
      <c r="I145">
        <v>1</v>
      </c>
      <c r="J145" t="s">
        <v>2146</v>
      </c>
      <c r="W145" t="s">
        <v>1902</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1899</v>
      </c>
      <c r="DE145" t="s">
        <v>1967</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1899</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1899</v>
      </c>
      <c r="D146" t="s">
        <v>1957</v>
      </c>
      <c r="E146">
        <v>128</v>
      </c>
      <c r="F146">
        <v>256</v>
      </c>
      <c r="G146" t="s">
        <v>2116</v>
      </c>
      <c r="H146">
        <v>8192</v>
      </c>
      <c r="I146">
        <v>1</v>
      </c>
      <c r="J146" t="s">
        <v>2147</v>
      </c>
      <c r="W146" t="s">
        <v>1902</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1899</v>
      </c>
      <c r="DE146" t="s">
        <v>1967</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1899</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1899</v>
      </c>
      <c r="D147" t="s">
        <v>1957</v>
      </c>
      <c r="E147">
        <v>160</v>
      </c>
      <c r="F147">
        <v>320</v>
      </c>
      <c r="G147" t="s">
        <v>2120</v>
      </c>
      <c r="H147">
        <v>10240</v>
      </c>
      <c r="I147">
        <v>1</v>
      </c>
      <c r="J147" t="s">
        <v>2148</v>
      </c>
      <c r="W147" t="s">
        <v>1902</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1899</v>
      </c>
      <c r="DE147" t="s">
        <v>1967</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1899</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1899</v>
      </c>
      <c r="D148" t="s">
        <v>1957</v>
      </c>
      <c r="E148">
        <v>180</v>
      </c>
      <c r="F148">
        <v>464</v>
      </c>
      <c r="G148" t="s">
        <v>2149</v>
      </c>
      <c r="H148">
        <v>13184</v>
      </c>
      <c r="I148">
        <v>1</v>
      </c>
      <c r="J148" t="s">
        <v>2150</v>
      </c>
      <c r="W148" t="s">
        <v>1902</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1899</v>
      </c>
      <c r="DE148" t="s">
        <v>1967</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1899</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1899</v>
      </c>
      <c r="D149" t="s">
        <v>1960</v>
      </c>
      <c r="E149">
        <v>1</v>
      </c>
      <c r="F149">
        <v>1</v>
      </c>
      <c r="G149" t="s">
        <v>2086</v>
      </c>
      <c r="H149">
        <v>32</v>
      </c>
      <c r="I149">
        <v>1</v>
      </c>
      <c r="J149" t="s">
        <v>2153</v>
      </c>
      <c r="W149" t="s">
        <v>1902</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1899</v>
      </c>
      <c r="DE149" t="s">
        <v>1967</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1899</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1899</v>
      </c>
      <c r="D150" t="s">
        <v>1960</v>
      </c>
      <c r="E150">
        <v>1</v>
      </c>
      <c r="F150">
        <v>2</v>
      </c>
      <c r="G150" t="s">
        <v>2049</v>
      </c>
      <c r="H150">
        <v>64</v>
      </c>
      <c r="I150">
        <v>1</v>
      </c>
      <c r="J150" t="s">
        <v>2151</v>
      </c>
      <c r="W150" t="s">
        <v>1902</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1899</v>
      </c>
      <c r="DE150" t="s">
        <v>1967</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1899</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1899</v>
      </c>
      <c r="D151" t="s">
        <v>1960</v>
      </c>
      <c r="E151">
        <v>1</v>
      </c>
      <c r="F151">
        <v>4</v>
      </c>
      <c r="G151" t="s">
        <v>2088</v>
      </c>
      <c r="H151">
        <v>96</v>
      </c>
      <c r="I151">
        <v>1</v>
      </c>
      <c r="J151" t="s">
        <v>2152</v>
      </c>
      <c r="W151" t="s">
        <v>1902</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1899</v>
      </c>
      <c r="DE151" t="s">
        <v>1967</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1899</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1899</v>
      </c>
      <c r="D152" t="s">
        <v>1960</v>
      </c>
      <c r="E152">
        <v>2</v>
      </c>
      <c r="F152">
        <v>4</v>
      </c>
      <c r="G152" t="s">
        <v>2052</v>
      </c>
      <c r="H152">
        <v>128</v>
      </c>
      <c r="I152">
        <v>1</v>
      </c>
      <c r="J152" t="s">
        <v>2154</v>
      </c>
      <c r="W152" t="s">
        <v>1902</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1899</v>
      </c>
      <c r="DE152" t="s">
        <v>1967</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1899</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1899</v>
      </c>
      <c r="D153" t="s">
        <v>1960</v>
      </c>
      <c r="E153">
        <v>2</v>
      </c>
      <c r="F153">
        <v>8</v>
      </c>
      <c r="G153" t="s">
        <v>2092</v>
      </c>
      <c r="H153">
        <v>192</v>
      </c>
      <c r="I153">
        <v>1</v>
      </c>
      <c r="J153" t="s">
        <v>2155</v>
      </c>
      <c r="W153" t="s">
        <v>1902</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1899</v>
      </c>
      <c r="DE153" t="s">
        <v>1967</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1899</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1899</v>
      </c>
      <c r="D154" t="s">
        <v>1960</v>
      </c>
      <c r="E154">
        <v>4</v>
      </c>
      <c r="F154">
        <v>8</v>
      </c>
      <c r="G154" t="s">
        <v>1948</v>
      </c>
      <c r="H154">
        <v>256</v>
      </c>
      <c r="I154">
        <v>1</v>
      </c>
      <c r="J154" t="s">
        <v>2156</v>
      </c>
      <c r="W154" t="s">
        <v>1902</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1899</v>
      </c>
      <c r="DE154" t="s">
        <v>1967</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1899</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1899</v>
      </c>
      <c r="D155" t="s">
        <v>1960</v>
      </c>
      <c r="E155">
        <v>4</v>
      </c>
      <c r="F155">
        <v>16</v>
      </c>
      <c r="G155" t="s">
        <v>1945</v>
      </c>
      <c r="H155">
        <v>384</v>
      </c>
      <c r="I155">
        <v>1</v>
      </c>
      <c r="J155" t="s">
        <v>2157</v>
      </c>
      <c r="W155" t="s">
        <v>1902</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1899</v>
      </c>
      <c r="DE155" t="s">
        <v>1969</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1899</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1899</v>
      </c>
      <c r="D156" t="s">
        <v>1960</v>
      </c>
      <c r="E156">
        <v>8</v>
      </c>
      <c r="F156">
        <v>16</v>
      </c>
      <c r="G156" t="s">
        <v>1953</v>
      </c>
      <c r="H156">
        <v>512</v>
      </c>
      <c r="I156">
        <v>1</v>
      </c>
      <c r="J156" t="s">
        <v>2159</v>
      </c>
      <c r="W156" t="s">
        <v>1902</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1899</v>
      </c>
      <c r="DE156" t="s">
        <v>1969</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1899</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1899</v>
      </c>
      <c r="D157" t="s">
        <v>1960</v>
      </c>
      <c r="E157">
        <v>8</v>
      </c>
      <c r="F157">
        <v>32</v>
      </c>
      <c r="G157" t="s">
        <v>1934</v>
      </c>
      <c r="H157">
        <v>768</v>
      </c>
      <c r="I157">
        <v>1</v>
      </c>
      <c r="J157" t="s">
        <v>2158</v>
      </c>
      <c r="W157" t="s">
        <v>1902</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1899</v>
      </c>
      <c r="DE157" t="s">
        <v>1969</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1899</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1899</v>
      </c>
      <c r="D158" t="s">
        <v>1960</v>
      </c>
      <c r="E158">
        <v>16</v>
      </c>
      <c r="F158">
        <v>32</v>
      </c>
      <c r="G158" t="s">
        <v>1958</v>
      </c>
      <c r="H158">
        <v>1024</v>
      </c>
      <c r="I158">
        <v>1</v>
      </c>
      <c r="J158" t="s">
        <v>2161</v>
      </c>
      <c r="W158" t="s">
        <v>1902</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1899</v>
      </c>
      <c r="DE158" t="s">
        <v>1969</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1899</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1899</v>
      </c>
      <c r="D159" t="s">
        <v>1960</v>
      </c>
      <c r="E159">
        <v>16</v>
      </c>
      <c r="F159">
        <v>64</v>
      </c>
      <c r="G159" t="s">
        <v>1920</v>
      </c>
      <c r="H159">
        <v>1536</v>
      </c>
      <c r="I159">
        <v>1</v>
      </c>
      <c r="J159" t="s">
        <v>2160</v>
      </c>
      <c r="W159" t="s">
        <v>1902</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1899</v>
      </c>
      <c r="DE159" t="s">
        <v>1969</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1899</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1899</v>
      </c>
      <c r="D160" t="s">
        <v>1960</v>
      </c>
      <c r="E160">
        <v>32</v>
      </c>
      <c r="F160">
        <v>64</v>
      </c>
      <c r="G160" t="s">
        <v>1963</v>
      </c>
      <c r="H160">
        <v>2048</v>
      </c>
      <c r="I160">
        <v>1</v>
      </c>
      <c r="J160" t="s">
        <v>2162</v>
      </c>
      <c r="W160" t="s">
        <v>1902</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1899</v>
      </c>
      <c r="DE160" t="s">
        <v>1969</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1899</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1899</v>
      </c>
      <c r="D161" t="s">
        <v>1960</v>
      </c>
      <c r="E161">
        <v>32</v>
      </c>
      <c r="F161">
        <v>128</v>
      </c>
      <c r="G161" t="s">
        <v>1922</v>
      </c>
      <c r="H161">
        <v>3072</v>
      </c>
      <c r="I161">
        <v>1</v>
      </c>
      <c r="J161" t="s">
        <v>2163</v>
      </c>
      <c r="W161" t="s">
        <v>1902</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1899</v>
      </c>
      <c r="DE161" t="s">
        <v>1969</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1899</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1899</v>
      </c>
      <c r="D162" t="s">
        <v>1960</v>
      </c>
      <c r="E162">
        <v>64</v>
      </c>
      <c r="F162">
        <v>128</v>
      </c>
      <c r="G162" t="s">
        <v>2015</v>
      </c>
      <c r="H162">
        <v>4096</v>
      </c>
      <c r="I162">
        <v>1</v>
      </c>
      <c r="J162" t="s">
        <v>2165</v>
      </c>
      <c r="W162" t="s">
        <v>1902</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1899</v>
      </c>
      <c r="DE162" t="s">
        <v>1969</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1899</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1899</v>
      </c>
      <c r="D163" t="s">
        <v>1960</v>
      </c>
      <c r="E163">
        <v>64</v>
      </c>
      <c r="F163">
        <v>256</v>
      </c>
      <c r="G163" t="s">
        <v>1924</v>
      </c>
      <c r="H163">
        <v>6144</v>
      </c>
      <c r="I163">
        <v>1</v>
      </c>
      <c r="J163" t="s">
        <v>2164</v>
      </c>
      <c r="W163" t="s">
        <v>1902</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1899</v>
      </c>
      <c r="DE163" t="s">
        <v>1969</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1899</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1899</v>
      </c>
      <c r="D164" t="s">
        <v>1960</v>
      </c>
      <c r="E164">
        <v>128</v>
      </c>
      <c r="F164">
        <v>448</v>
      </c>
      <c r="G164" t="s">
        <v>2166</v>
      </c>
      <c r="H164">
        <v>11264</v>
      </c>
      <c r="I164">
        <v>1</v>
      </c>
      <c r="J164" t="s">
        <v>2167</v>
      </c>
      <c r="W164" t="s">
        <v>1902</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1899</v>
      </c>
      <c r="DE164" t="s">
        <v>1969</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1899</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1899</v>
      </c>
      <c r="D165" t="s">
        <v>1962</v>
      </c>
      <c r="E165">
        <v>1</v>
      </c>
      <c r="F165">
        <v>1</v>
      </c>
      <c r="G165" t="s">
        <v>2086</v>
      </c>
      <c r="H165">
        <v>29.7</v>
      </c>
      <c r="I165">
        <v>1</v>
      </c>
      <c r="J165" t="s">
        <v>2168</v>
      </c>
      <c r="W165" t="s">
        <v>1902</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1899</v>
      </c>
      <c r="DE165" t="s">
        <v>1969</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1899</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1899</v>
      </c>
      <c r="D166" t="s">
        <v>1962</v>
      </c>
      <c r="E166">
        <v>1</v>
      </c>
      <c r="F166">
        <v>2</v>
      </c>
      <c r="G166" t="s">
        <v>2049</v>
      </c>
      <c r="H166">
        <v>35.1</v>
      </c>
      <c r="I166">
        <v>1</v>
      </c>
      <c r="J166" t="s">
        <v>2169</v>
      </c>
      <c r="W166" t="s">
        <v>1902</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1899</v>
      </c>
      <c r="DE166" t="s">
        <v>1969</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1899</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1899</v>
      </c>
      <c r="D167" t="s">
        <v>1962</v>
      </c>
      <c r="E167">
        <v>1</v>
      </c>
      <c r="F167">
        <v>4</v>
      </c>
      <c r="G167" t="s">
        <v>2088</v>
      </c>
      <c r="H167">
        <v>130.5</v>
      </c>
      <c r="I167">
        <v>1</v>
      </c>
      <c r="J167" t="s">
        <v>2170</v>
      </c>
      <c r="W167" t="s">
        <v>1902</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1899</v>
      </c>
      <c r="DE167" t="s">
        <v>1969</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1899</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1899</v>
      </c>
      <c r="D168" t="s">
        <v>1962</v>
      </c>
      <c r="E168">
        <v>2</v>
      </c>
      <c r="F168">
        <v>4</v>
      </c>
      <c r="G168" t="s">
        <v>2052</v>
      </c>
      <c r="H168">
        <v>132.30000000000001</v>
      </c>
      <c r="I168">
        <v>1</v>
      </c>
      <c r="J168" t="s">
        <v>2171</v>
      </c>
      <c r="W168" t="s">
        <v>1902</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1899</v>
      </c>
      <c r="DE168" t="s">
        <v>1969</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1899</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1899</v>
      </c>
      <c r="D169" t="s">
        <v>1962</v>
      </c>
      <c r="E169">
        <v>2</v>
      </c>
      <c r="F169">
        <v>8</v>
      </c>
      <c r="G169" t="s">
        <v>2092</v>
      </c>
      <c r="H169">
        <v>261</v>
      </c>
      <c r="I169">
        <v>1</v>
      </c>
      <c r="J169" t="s">
        <v>2172</v>
      </c>
      <c r="W169" t="s">
        <v>1902</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1899</v>
      </c>
      <c r="DE169" t="s">
        <v>1971</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1899</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1899</v>
      </c>
      <c r="D170" t="s">
        <v>1962</v>
      </c>
      <c r="E170">
        <v>4</v>
      </c>
      <c r="F170">
        <v>8</v>
      </c>
      <c r="G170" t="s">
        <v>1948</v>
      </c>
      <c r="H170">
        <v>348</v>
      </c>
      <c r="I170">
        <v>1</v>
      </c>
      <c r="J170" t="s">
        <v>2174</v>
      </c>
      <c r="W170" t="s">
        <v>1902</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1899</v>
      </c>
      <c r="DE170" t="s">
        <v>1971</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1899</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1899</v>
      </c>
      <c r="D171" t="s">
        <v>1962</v>
      </c>
      <c r="E171">
        <v>4</v>
      </c>
      <c r="F171">
        <v>16</v>
      </c>
      <c r="G171" t="s">
        <v>1945</v>
      </c>
      <c r="H171">
        <v>522</v>
      </c>
      <c r="I171">
        <v>1</v>
      </c>
      <c r="J171" t="s">
        <v>2173</v>
      </c>
      <c r="W171" t="s">
        <v>1902</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1899</v>
      </c>
      <c r="DE171" t="s">
        <v>1971</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1902</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1899</v>
      </c>
      <c r="D172" t="s">
        <v>1962</v>
      </c>
      <c r="E172">
        <v>8</v>
      </c>
      <c r="F172">
        <v>16</v>
      </c>
      <c r="G172" t="s">
        <v>1953</v>
      </c>
      <c r="H172">
        <v>696</v>
      </c>
      <c r="I172">
        <v>1</v>
      </c>
      <c r="J172" t="s">
        <v>2175</v>
      </c>
      <c r="W172" t="s">
        <v>1902</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1899</v>
      </c>
      <c r="DE172" t="s">
        <v>1971</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1902</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1899</v>
      </c>
      <c r="D173" t="s">
        <v>1962</v>
      </c>
      <c r="E173">
        <v>8</v>
      </c>
      <c r="F173">
        <v>32</v>
      </c>
      <c r="G173" t="s">
        <v>1934</v>
      </c>
      <c r="H173">
        <v>1044</v>
      </c>
      <c r="I173">
        <v>1</v>
      </c>
      <c r="J173" t="s">
        <v>2176</v>
      </c>
      <c r="W173" t="s">
        <v>1902</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1899</v>
      </c>
      <c r="DE173" t="s">
        <v>1971</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1902</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1899</v>
      </c>
      <c r="D174" t="s">
        <v>1962</v>
      </c>
      <c r="E174">
        <v>16</v>
      </c>
      <c r="F174">
        <v>32</v>
      </c>
      <c r="G174" t="s">
        <v>1958</v>
      </c>
      <c r="H174">
        <v>1392</v>
      </c>
      <c r="I174">
        <v>1</v>
      </c>
      <c r="J174" t="s">
        <v>2177</v>
      </c>
      <c r="W174" t="s">
        <v>1902</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1899</v>
      </c>
      <c r="DE174" t="s">
        <v>1971</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1902</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1899</v>
      </c>
      <c r="D175" t="s">
        <v>1962</v>
      </c>
      <c r="E175">
        <v>16</v>
      </c>
      <c r="F175">
        <v>64</v>
      </c>
      <c r="G175" t="s">
        <v>1920</v>
      </c>
      <c r="H175">
        <v>2088</v>
      </c>
      <c r="I175">
        <v>1</v>
      </c>
      <c r="J175" t="s">
        <v>2178</v>
      </c>
      <c r="W175" t="s">
        <v>1902</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1899</v>
      </c>
      <c r="DE175" t="s">
        <v>1971</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1902</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1899</v>
      </c>
      <c r="D176" t="s">
        <v>1962</v>
      </c>
      <c r="E176">
        <v>32</v>
      </c>
      <c r="F176">
        <v>64</v>
      </c>
      <c r="G176" t="s">
        <v>1963</v>
      </c>
      <c r="H176">
        <v>2784</v>
      </c>
      <c r="I176">
        <v>1</v>
      </c>
      <c r="J176" t="s">
        <v>2179</v>
      </c>
      <c r="W176" t="s">
        <v>1902</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1899</v>
      </c>
      <c r="DE176" t="s">
        <v>1971</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1902</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1899</v>
      </c>
      <c r="D177" t="s">
        <v>1962</v>
      </c>
      <c r="E177">
        <v>32</v>
      </c>
      <c r="F177">
        <v>128</v>
      </c>
      <c r="G177" t="s">
        <v>1922</v>
      </c>
      <c r="H177">
        <v>4176</v>
      </c>
      <c r="I177">
        <v>1</v>
      </c>
      <c r="J177" t="s">
        <v>2180</v>
      </c>
      <c r="W177" t="s">
        <v>1902</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1899</v>
      </c>
      <c r="DE177" t="s">
        <v>1971</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1902</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1899</v>
      </c>
      <c r="D178" t="s">
        <v>1962</v>
      </c>
      <c r="E178">
        <v>48</v>
      </c>
      <c r="F178">
        <v>96</v>
      </c>
      <c r="G178" t="s">
        <v>2006</v>
      </c>
      <c r="H178">
        <v>4176</v>
      </c>
      <c r="I178">
        <v>1</v>
      </c>
      <c r="J178" t="s">
        <v>2181</v>
      </c>
      <c r="W178" t="s">
        <v>1902</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1899</v>
      </c>
      <c r="DE178" t="s">
        <v>1971</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1902</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1899</v>
      </c>
      <c r="D179" t="s">
        <v>1962</v>
      </c>
      <c r="E179">
        <v>48</v>
      </c>
      <c r="F179">
        <v>192</v>
      </c>
      <c r="G179" t="s">
        <v>2009</v>
      </c>
      <c r="H179">
        <v>6264</v>
      </c>
      <c r="I179">
        <v>1</v>
      </c>
      <c r="J179" t="s">
        <v>2182</v>
      </c>
      <c r="W179" t="s">
        <v>1902</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1899</v>
      </c>
      <c r="DE179" t="s">
        <v>1971</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1902</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1899</v>
      </c>
      <c r="D180" t="s">
        <v>1962</v>
      </c>
      <c r="E180">
        <v>62</v>
      </c>
      <c r="F180">
        <v>216</v>
      </c>
      <c r="G180" t="s">
        <v>2183</v>
      </c>
      <c r="H180">
        <v>7395</v>
      </c>
      <c r="I180">
        <v>1</v>
      </c>
      <c r="J180" t="s">
        <v>2184</v>
      </c>
      <c r="W180" t="s">
        <v>1902</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1899</v>
      </c>
      <c r="DE180" t="s">
        <v>1971</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1902</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1899</v>
      </c>
      <c r="D181" t="s">
        <v>1962</v>
      </c>
      <c r="E181">
        <v>64</v>
      </c>
      <c r="F181">
        <v>256</v>
      </c>
      <c r="G181" t="s">
        <v>1924</v>
      </c>
      <c r="H181">
        <v>8352</v>
      </c>
      <c r="I181">
        <v>1</v>
      </c>
      <c r="J181" t="s">
        <v>2185</v>
      </c>
      <c r="W181" t="s">
        <v>1902</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1899</v>
      </c>
      <c r="DE181" t="s">
        <v>1973</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1902</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1899</v>
      </c>
      <c r="D182" t="s">
        <v>1962</v>
      </c>
      <c r="E182">
        <v>124</v>
      </c>
      <c r="F182">
        <v>432</v>
      </c>
      <c r="G182" t="s">
        <v>2186</v>
      </c>
      <c r="H182">
        <v>14790</v>
      </c>
      <c r="I182">
        <v>1</v>
      </c>
      <c r="J182" t="s">
        <v>2187</v>
      </c>
      <c r="W182" t="s">
        <v>1902</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1899</v>
      </c>
      <c r="DE182" t="s">
        <v>1973</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1902</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1899</v>
      </c>
      <c r="D183" t="s">
        <v>1965</v>
      </c>
      <c r="E183">
        <v>1</v>
      </c>
      <c r="F183">
        <v>2</v>
      </c>
      <c r="G183" t="s">
        <v>2049</v>
      </c>
      <c r="H183">
        <v>45</v>
      </c>
      <c r="I183">
        <v>1</v>
      </c>
      <c r="J183" t="s">
        <v>2188</v>
      </c>
      <c r="W183" t="s">
        <v>1902</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1899</v>
      </c>
      <c r="DE183" t="s">
        <v>1973</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1902</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1899</v>
      </c>
      <c r="D184" t="s">
        <v>1965</v>
      </c>
      <c r="E184">
        <v>1</v>
      </c>
      <c r="F184">
        <v>4</v>
      </c>
      <c r="G184" t="s">
        <v>2088</v>
      </c>
      <c r="H184">
        <v>138</v>
      </c>
      <c r="I184">
        <v>1</v>
      </c>
      <c r="J184" t="s">
        <v>2189</v>
      </c>
      <c r="W184" t="s">
        <v>1902</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1899</v>
      </c>
      <c r="DE184" t="s">
        <v>1973</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1902</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1899</v>
      </c>
      <c r="D185" t="s">
        <v>1965</v>
      </c>
      <c r="E185">
        <v>2</v>
      </c>
      <c r="F185">
        <v>4</v>
      </c>
      <c r="G185" t="s">
        <v>2052</v>
      </c>
      <c r="H185">
        <v>170</v>
      </c>
      <c r="I185">
        <v>1</v>
      </c>
      <c r="J185" t="s">
        <v>2191</v>
      </c>
      <c r="W185" t="s">
        <v>1902</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1899</v>
      </c>
      <c r="DE185" t="s">
        <v>1973</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1902</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1899</v>
      </c>
      <c r="D186" t="s">
        <v>1965</v>
      </c>
      <c r="E186">
        <v>2</v>
      </c>
      <c r="F186">
        <v>8</v>
      </c>
      <c r="G186" t="s">
        <v>2092</v>
      </c>
      <c r="H186">
        <v>276</v>
      </c>
      <c r="I186">
        <v>1</v>
      </c>
      <c r="J186" t="s">
        <v>2190</v>
      </c>
      <c r="W186" t="s">
        <v>1902</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1899</v>
      </c>
      <c r="DE186" t="s">
        <v>1973</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1902</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1899</v>
      </c>
      <c r="D187" t="s">
        <v>1965</v>
      </c>
      <c r="E187">
        <v>4</v>
      </c>
      <c r="F187">
        <v>8</v>
      </c>
      <c r="G187" t="s">
        <v>1948</v>
      </c>
      <c r="H187">
        <v>368</v>
      </c>
      <c r="I187">
        <v>1</v>
      </c>
      <c r="J187" t="s">
        <v>2193</v>
      </c>
      <c r="W187" t="s">
        <v>1902</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1899</v>
      </c>
      <c r="DE187" t="s">
        <v>1973</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1902</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1899</v>
      </c>
      <c r="D188" t="s">
        <v>1965</v>
      </c>
      <c r="E188">
        <v>4</v>
      </c>
      <c r="F188">
        <v>16</v>
      </c>
      <c r="G188" t="s">
        <v>1945</v>
      </c>
      <c r="H188">
        <v>552</v>
      </c>
      <c r="I188">
        <v>1</v>
      </c>
      <c r="J188" t="s">
        <v>2192</v>
      </c>
      <c r="W188" t="s">
        <v>1902</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1899</v>
      </c>
      <c r="DE188" t="s">
        <v>1973</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1902</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1899</v>
      </c>
      <c r="D189" t="s">
        <v>1965</v>
      </c>
      <c r="E189">
        <v>8</v>
      </c>
      <c r="F189">
        <v>16</v>
      </c>
      <c r="G189" t="s">
        <v>1953</v>
      </c>
      <c r="H189">
        <v>736</v>
      </c>
      <c r="I189">
        <v>1</v>
      </c>
      <c r="J189" t="s">
        <v>2195</v>
      </c>
      <c r="W189" t="s">
        <v>1902</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1899</v>
      </c>
      <c r="DE189" t="s">
        <v>1973</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1902</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1899</v>
      </c>
      <c r="D190" t="s">
        <v>1965</v>
      </c>
      <c r="E190">
        <v>8</v>
      </c>
      <c r="F190">
        <v>32</v>
      </c>
      <c r="G190" t="s">
        <v>1934</v>
      </c>
      <c r="H190">
        <v>1104</v>
      </c>
      <c r="I190">
        <v>1</v>
      </c>
      <c r="J190" t="s">
        <v>2194</v>
      </c>
      <c r="W190" t="s">
        <v>1902</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1899</v>
      </c>
      <c r="DE190" t="s">
        <v>1973</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1902</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1899</v>
      </c>
      <c r="D191" t="s">
        <v>1965</v>
      </c>
      <c r="E191">
        <v>16</v>
      </c>
      <c r="F191">
        <v>32</v>
      </c>
      <c r="G191" t="s">
        <v>1958</v>
      </c>
      <c r="H191">
        <v>1472</v>
      </c>
      <c r="I191">
        <v>1</v>
      </c>
      <c r="J191" t="s">
        <v>2196</v>
      </c>
      <c r="W191" t="s">
        <v>1902</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1899</v>
      </c>
      <c r="DE191" t="s">
        <v>1975</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1902</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1899</v>
      </c>
      <c r="D192" t="s">
        <v>1965</v>
      </c>
      <c r="E192">
        <v>16</v>
      </c>
      <c r="F192">
        <v>64</v>
      </c>
      <c r="G192" t="s">
        <v>1920</v>
      </c>
      <c r="H192">
        <v>2208</v>
      </c>
      <c r="I192">
        <v>1</v>
      </c>
      <c r="J192" t="s">
        <v>2197</v>
      </c>
      <c r="W192" t="s">
        <v>1902</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1899</v>
      </c>
      <c r="DE192" t="s">
        <v>1977</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1902</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1899</v>
      </c>
      <c r="D193" t="s">
        <v>1965</v>
      </c>
      <c r="E193">
        <v>24</v>
      </c>
      <c r="F193">
        <v>48</v>
      </c>
      <c r="G193" t="s">
        <v>2062</v>
      </c>
      <c r="H193">
        <v>2208</v>
      </c>
      <c r="I193">
        <v>1</v>
      </c>
      <c r="J193" t="s">
        <v>2199</v>
      </c>
      <c r="W193" t="s">
        <v>1902</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1899</v>
      </c>
      <c r="DE193" t="s">
        <v>1977</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1902</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1899</v>
      </c>
      <c r="D194" t="s">
        <v>1965</v>
      </c>
      <c r="E194">
        <v>24</v>
      </c>
      <c r="F194">
        <v>96</v>
      </c>
      <c r="G194" t="s">
        <v>1939</v>
      </c>
      <c r="H194">
        <v>3312</v>
      </c>
      <c r="I194">
        <v>1</v>
      </c>
      <c r="J194" t="s">
        <v>2198</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1899</v>
      </c>
      <c r="DE194" t="s">
        <v>1977</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1902</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1899</v>
      </c>
      <c r="D195" t="s">
        <v>1965</v>
      </c>
      <c r="E195">
        <v>32</v>
      </c>
      <c r="F195">
        <v>64</v>
      </c>
      <c r="G195" t="s">
        <v>1963</v>
      </c>
      <c r="H195">
        <v>2944</v>
      </c>
      <c r="I195">
        <v>1</v>
      </c>
      <c r="J195" t="s">
        <v>2201</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1899</v>
      </c>
      <c r="DE195" t="s">
        <v>1977</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1902</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1899</v>
      </c>
      <c r="D196" t="s">
        <v>1965</v>
      </c>
      <c r="E196">
        <v>32</v>
      </c>
      <c r="F196">
        <v>128</v>
      </c>
      <c r="G196" t="s">
        <v>1922</v>
      </c>
      <c r="H196">
        <v>4416</v>
      </c>
      <c r="I196">
        <v>1</v>
      </c>
      <c r="J196" t="s">
        <v>2200</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1899</v>
      </c>
      <c r="DE196" t="s">
        <v>1977</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1902</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1899</v>
      </c>
      <c r="D197" t="s">
        <v>1965</v>
      </c>
      <c r="E197">
        <v>48</v>
      </c>
      <c r="F197">
        <v>96</v>
      </c>
      <c r="G197" t="s">
        <v>2006</v>
      </c>
      <c r="H197">
        <v>4416</v>
      </c>
      <c r="I197">
        <v>1</v>
      </c>
      <c r="J197" t="s">
        <v>2203</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1899</v>
      </c>
      <c r="DE197" t="s">
        <v>1979</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1902</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1899</v>
      </c>
      <c r="D198" t="s">
        <v>1965</v>
      </c>
      <c r="E198">
        <v>48</v>
      </c>
      <c r="F198">
        <v>192</v>
      </c>
      <c r="G198" t="s">
        <v>2009</v>
      </c>
      <c r="H198">
        <v>6624</v>
      </c>
      <c r="I198">
        <v>1</v>
      </c>
      <c r="J198" t="s">
        <v>2202</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1899</v>
      </c>
      <c r="DE198" t="s">
        <v>1979</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1902</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1899</v>
      </c>
      <c r="D199" t="s">
        <v>1965</v>
      </c>
      <c r="E199">
        <v>64</v>
      </c>
      <c r="F199">
        <v>256</v>
      </c>
      <c r="G199" t="s">
        <v>1924</v>
      </c>
      <c r="H199">
        <v>8832</v>
      </c>
      <c r="I199">
        <v>1</v>
      </c>
      <c r="J199" t="s">
        <v>2204</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1899</v>
      </c>
      <c r="DE199" t="s">
        <v>1979</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1902</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1899</v>
      </c>
      <c r="D200" t="s">
        <v>1967</v>
      </c>
      <c r="E200">
        <v>1</v>
      </c>
      <c r="F200">
        <v>1</v>
      </c>
      <c r="G200" t="s">
        <v>2086</v>
      </c>
      <c r="H200">
        <v>60</v>
      </c>
      <c r="I200">
        <v>1</v>
      </c>
      <c r="J200" t="s">
        <v>2206</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1899</v>
      </c>
      <c r="DE200" t="s">
        <v>1979</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1902</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1899</v>
      </c>
      <c r="D201" t="s">
        <v>1967</v>
      </c>
      <c r="E201">
        <v>1</v>
      </c>
      <c r="F201">
        <v>2</v>
      </c>
      <c r="G201" t="s">
        <v>2049</v>
      </c>
      <c r="H201">
        <v>88</v>
      </c>
      <c r="I201">
        <v>1</v>
      </c>
      <c r="J201" t="s">
        <v>2205</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1899</v>
      </c>
      <c r="DE201" t="s">
        <v>1979</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1902</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1899</v>
      </c>
      <c r="D202" t="s">
        <v>1967</v>
      </c>
      <c r="E202">
        <v>1</v>
      </c>
      <c r="F202">
        <v>4</v>
      </c>
      <c r="G202" t="s">
        <v>2088</v>
      </c>
      <c r="H202">
        <v>138</v>
      </c>
      <c r="I202">
        <v>1</v>
      </c>
      <c r="J202" t="s">
        <v>2207</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1899</v>
      </c>
      <c r="DE202" t="s">
        <v>1979</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1902</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1899</v>
      </c>
      <c r="D203" t="s">
        <v>1967</v>
      </c>
      <c r="E203">
        <v>2</v>
      </c>
      <c r="F203">
        <v>4</v>
      </c>
      <c r="G203" t="s">
        <v>2052</v>
      </c>
      <c r="H203">
        <v>184</v>
      </c>
      <c r="I203">
        <v>1</v>
      </c>
      <c r="J203" t="s">
        <v>2208</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1899</v>
      </c>
      <c r="DE203" t="s">
        <v>1982</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1902</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1899</v>
      </c>
      <c r="D204" t="s">
        <v>1967</v>
      </c>
      <c r="E204">
        <v>2</v>
      </c>
      <c r="F204">
        <v>8</v>
      </c>
      <c r="G204" t="s">
        <v>2092</v>
      </c>
      <c r="H204">
        <v>276</v>
      </c>
      <c r="I204">
        <v>1</v>
      </c>
      <c r="J204" t="s">
        <v>2209</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1899</v>
      </c>
      <c r="DE204" t="s">
        <v>1982</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1902</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1899</v>
      </c>
      <c r="D205" t="s">
        <v>1967</v>
      </c>
      <c r="E205">
        <v>4</v>
      </c>
      <c r="F205">
        <v>8</v>
      </c>
      <c r="G205" t="s">
        <v>1948</v>
      </c>
      <c r="H205">
        <v>368</v>
      </c>
      <c r="I205">
        <v>1</v>
      </c>
      <c r="J205" t="s">
        <v>2210</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1899</v>
      </c>
      <c r="DE205" t="s">
        <v>1982</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1902</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1899</v>
      </c>
      <c r="D206" t="s">
        <v>1967</v>
      </c>
      <c r="E206">
        <v>4</v>
      </c>
      <c r="F206">
        <v>16</v>
      </c>
      <c r="G206" t="s">
        <v>1945</v>
      </c>
      <c r="H206">
        <v>552</v>
      </c>
      <c r="I206">
        <v>1</v>
      </c>
      <c r="J206" t="s">
        <v>2211</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1899</v>
      </c>
      <c r="DE206" t="s">
        <v>1982</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1902</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1899</v>
      </c>
      <c r="D207" t="s">
        <v>1967</v>
      </c>
      <c r="E207">
        <v>8</v>
      </c>
      <c r="F207">
        <v>16</v>
      </c>
      <c r="G207" t="s">
        <v>1953</v>
      </c>
      <c r="H207">
        <v>736</v>
      </c>
      <c r="I207">
        <v>1</v>
      </c>
      <c r="J207" t="s">
        <v>2213</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1899</v>
      </c>
      <c r="DE207" t="s">
        <v>1982</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1902</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1899</v>
      </c>
      <c r="D208" t="s">
        <v>1967</v>
      </c>
      <c r="E208">
        <v>8</v>
      </c>
      <c r="F208">
        <v>32</v>
      </c>
      <c r="G208" t="s">
        <v>1934</v>
      </c>
      <c r="H208">
        <v>1104</v>
      </c>
      <c r="I208">
        <v>1</v>
      </c>
      <c r="J208" t="s">
        <v>2212</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1899</v>
      </c>
      <c r="DE208" t="s">
        <v>1982</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1902</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1899</v>
      </c>
      <c r="D209" t="s">
        <v>1967</v>
      </c>
      <c r="E209">
        <v>16</v>
      </c>
      <c r="F209">
        <v>32</v>
      </c>
      <c r="G209" t="s">
        <v>1958</v>
      </c>
      <c r="H209">
        <v>1472</v>
      </c>
      <c r="I209">
        <v>1</v>
      </c>
      <c r="J209" t="s">
        <v>2214</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1899</v>
      </c>
      <c r="DE209" t="s">
        <v>46</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1902</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1899</v>
      </c>
      <c r="D210" t="s">
        <v>1967</v>
      </c>
      <c r="E210">
        <v>16</v>
      </c>
      <c r="F210">
        <v>64</v>
      </c>
      <c r="G210" t="s">
        <v>1920</v>
      </c>
      <c r="H210">
        <v>2208</v>
      </c>
      <c r="I210">
        <v>1</v>
      </c>
      <c r="J210" t="s">
        <v>2215</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1899</v>
      </c>
      <c r="DE210" t="s">
        <v>46</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1902</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1899</v>
      </c>
      <c r="D211" t="s">
        <v>1967</v>
      </c>
      <c r="E211">
        <v>24</v>
      </c>
      <c r="F211">
        <v>48</v>
      </c>
      <c r="G211" t="s">
        <v>2062</v>
      </c>
      <c r="H211">
        <v>2208</v>
      </c>
      <c r="I211">
        <v>1</v>
      </c>
      <c r="J211" t="s">
        <v>2216</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1899</v>
      </c>
      <c r="DE211" t="s">
        <v>46</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1899</v>
      </c>
      <c r="D212" t="s">
        <v>1967</v>
      </c>
      <c r="E212">
        <v>24</v>
      </c>
      <c r="F212">
        <v>96</v>
      </c>
      <c r="G212" t="s">
        <v>1939</v>
      </c>
      <c r="H212">
        <v>3312</v>
      </c>
      <c r="I212">
        <v>1</v>
      </c>
      <c r="J212" t="s">
        <v>2217</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1899</v>
      </c>
      <c r="DE212" t="s">
        <v>46</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1899</v>
      </c>
      <c r="D213" t="s">
        <v>1967</v>
      </c>
      <c r="E213">
        <v>32</v>
      </c>
      <c r="F213">
        <v>64</v>
      </c>
      <c r="G213" t="s">
        <v>1963</v>
      </c>
      <c r="H213">
        <v>2944</v>
      </c>
      <c r="I213">
        <v>1</v>
      </c>
      <c r="J213" t="s">
        <v>2219</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1899</v>
      </c>
      <c r="DE213" t="s">
        <v>46</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1899</v>
      </c>
      <c r="D214" t="s">
        <v>1967</v>
      </c>
      <c r="E214">
        <v>32</v>
      </c>
      <c r="F214">
        <v>128</v>
      </c>
      <c r="G214" t="s">
        <v>1922</v>
      </c>
      <c r="H214">
        <v>4416</v>
      </c>
      <c r="I214">
        <v>1</v>
      </c>
      <c r="J214" t="s">
        <v>2218</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1899</v>
      </c>
      <c r="DE214" t="s">
        <v>46</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1899</v>
      </c>
      <c r="D215" t="s">
        <v>1967</v>
      </c>
      <c r="E215">
        <v>48</v>
      </c>
      <c r="F215">
        <v>96</v>
      </c>
      <c r="G215" t="s">
        <v>2006</v>
      </c>
      <c r="H215">
        <v>4416</v>
      </c>
      <c r="I215">
        <v>1</v>
      </c>
      <c r="J215" t="s">
        <v>2220</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1899</v>
      </c>
      <c r="DE215" t="s">
        <v>46</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1899</v>
      </c>
      <c r="D216" t="s">
        <v>1967</v>
      </c>
      <c r="E216">
        <v>48</v>
      </c>
      <c r="F216">
        <v>192</v>
      </c>
      <c r="G216" t="s">
        <v>2009</v>
      </c>
      <c r="H216">
        <v>6624</v>
      </c>
      <c r="I216">
        <v>1</v>
      </c>
      <c r="J216" t="s">
        <v>2221</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1899</v>
      </c>
      <c r="DE216" t="s">
        <v>46</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1899</v>
      </c>
      <c r="D217" t="s">
        <v>1967</v>
      </c>
      <c r="E217">
        <v>64</v>
      </c>
      <c r="F217">
        <v>192</v>
      </c>
      <c r="G217" t="s">
        <v>2222</v>
      </c>
      <c r="H217">
        <v>7360</v>
      </c>
      <c r="I217">
        <v>1</v>
      </c>
      <c r="J217" t="s">
        <v>2223</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1899</v>
      </c>
      <c r="DE217" t="s">
        <v>46</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1899</v>
      </c>
      <c r="D218" t="s">
        <v>1967</v>
      </c>
      <c r="E218">
        <v>64</v>
      </c>
      <c r="F218">
        <v>256</v>
      </c>
      <c r="G218" t="s">
        <v>1924</v>
      </c>
      <c r="H218">
        <v>8832</v>
      </c>
      <c r="I218">
        <v>1</v>
      </c>
      <c r="J218" t="s">
        <v>2224</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1899</v>
      </c>
      <c r="DE218" t="s">
        <v>1986</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1899</v>
      </c>
      <c r="D219" t="s">
        <v>1967</v>
      </c>
      <c r="E219">
        <v>72</v>
      </c>
      <c r="F219">
        <v>288</v>
      </c>
      <c r="G219" t="s">
        <v>2073</v>
      </c>
      <c r="H219">
        <v>9936</v>
      </c>
      <c r="I219">
        <v>1</v>
      </c>
      <c r="J219" t="s">
        <v>2225</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1899</v>
      </c>
      <c r="DE219" t="s">
        <v>1986</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1899</v>
      </c>
      <c r="D220" t="s">
        <v>1969</v>
      </c>
      <c r="E220">
        <v>1</v>
      </c>
      <c r="F220">
        <v>1</v>
      </c>
      <c r="G220" t="s">
        <v>2086</v>
      </c>
      <c r="H220">
        <v>57</v>
      </c>
      <c r="I220">
        <v>1</v>
      </c>
      <c r="J220" t="s">
        <v>2226</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1899</v>
      </c>
      <c r="DE220" t="s">
        <v>1986</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1899</v>
      </c>
      <c r="D221" t="s">
        <v>1969</v>
      </c>
      <c r="E221">
        <v>1</v>
      </c>
      <c r="F221">
        <v>2</v>
      </c>
      <c r="G221" t="s">
        <v>2049</v>
      </c>
      <c r="H221">
        <v>83.6</v>
      </c>
      <c r="I221">
        <v>1</v>
      </c>
      <c r="J221" t="s">
        <v>2228</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1899</v>
      </c>
      <c r="DE221" t="s">
        <v>1986</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1899</v>
      </c>
      <c r="D222" t="s">
        <v>1969</v>
      </c>
      <c r="E222">
        <v>1</v>
      </c>
      <c r="F222">
        <v>4</v>
      </c>
      <c r="G222" t="s">
        <v>2088</v>
      </c>
      <c r="H222">
        <v>136.5</v>
      </c>
      <c r="I222">
        <v>1</v>
      </c>
      <c r="J222" t="s">
        <v>2227</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1899</v>
      </c>
      <c r="DE222" t="s">
        <v>1986</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1899</v>
      </c>
      <c r="D223" t="s">
        <v>1969</v>
      </c>
      <c r="E223">
        <v>2</v>
      </c>
      <c r="F223">
        <v>4</v>
      </c>
      <c r="G223" t="s">
        <v>2052</v>
      </c>
      <c r="H223">
        <v>180</v>
      </c>
      <c r="I223">
        <v>1</v>
      </c>
      <c r="J223" t="s">
        <v>2229</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1899</v>
      </c>
      <c r="DE223" t="s">
        <v>1986</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1899</v>
      </c>
      <c r="D224" t="s">
        <v>1969</v>
      </c>
      <c r="E224">
        <v>2</v>
      </c>
      <c r="F224">
        <v>8</v>
      </c>
      <c r="G224" t="s">
        <v>2092</v>
      </c>
      <c r="H224">
        <v>273</v>
      </c>
      <c r="I224">
        <v>1</v>
      </c>
      <c r="J224" t="s">
        <v>2230</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1899</v>
      </c>
      <c r="DE224" t="s">
        <v>1986</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1899</v>
      </c>
      <c r="D225" t="s">
        <v>1969</v>
      </c>
      <c r="E225">
        <v>4</v>
      </c>
      <c r="F225">
        <v>8</v>
      </c>
      <c r="G225" t="s">
        <v>1948</v>
      </c>
      <c r="H225">
        <v>364</v>
      </c>
      <c r="I225">
        <v>1</v>
      </c>
      <c r="J225" t="s">
        <v>2231</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1899</v>
      </c>
      <c r="DE225" t="s">
        <v>1986</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1899</v>
      </c>
      <c r="D226" t="s">
        <v>1969</v>
      </c>
      <c r="E226">
        <v>4</v>
      </c>
      <c r="F226">
        <v>16</v>
      </c>
      <c r="G226" t="s">
        <v>1945</v>
      </c>
      <c r="H226">
        <v>546</v>
      </c>
      <c r="I226">
        <v>1</v>
      </c>
      <c r="J226" t="s">
        <v>2232</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1899</v>
      </c>
      <c r="DE226" t="s">
        <v>1989</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1899</v>
      </c>
      <c r="D227" t="s">
        <v>1969</v>
      </c>
      <c r="E227">
        <v>8</v>
      </c>
      <c r="F227">
        <v>16</v>
      </c>
      <c r="G227" t="s">
        <v>1953</v>
      </c>
      <c r="H227">
        <v>728</v>
      </c>
      <c r="I227">
        <v>1</v>
      </c>
      <c r="J227" t="s">
        <v>2233</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1899</v>
      </c>
      <c r="DE227" t="s">
        <v>1989</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1899</v>
      </c>
      <c r="D228" t="s">
        <v>1969</v>
      </c>
      <c r="E228">
        <v>8</v>
      </c>
      <c r="F228">
        <v>32</v>
      </c>
      <c r="G228" t="s">
        <v>1934</v>
      </c>
      <c r="H228">
        <v>1092</v>
      </c>
      <c r="I228">
        <v>1</v>
      </c>
      <c r="J228" t="s">
        <v>2234</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1899</v>
      </c>
      <c r="DE228" t="s">
        <v>1989</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1899</v>
      </c>
      <c r="D229" t="s">
        <v>1969</v>
      </c>
      <c r="E229">
        <v>12</v>
      </c>
      <c r="F229">
        <v>24</v>
      </c>
      <c r="G229" t="s">
        <v>2058</v>
      </c>
      <c r="H229">
        <v>1092</v>
      </c>
      <c r="I229">
        <v>1</v>
      </c>
      <c r="J229" t="s">
        <v>2237</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1899</v>
      </c>
      <c r="DE229" t="s">
        <v>1989</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1899</v>
      </c>
      <c r="D230" t="s">
        <v>1969</v>
      </c>
      <c r="E230">
        <v>12</v>
      </c>
      <c r="F230">
        <v>48</v>
      </c>
      <c r="G230" t="s">
        <v>2235</v>
      </c>
      <c r="H230">
        <v>1638</v>
      </c>
      <c r="I230">
        <v>1</v>
      </c>
      <c r="J230" t="s">
        <v>2236</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1899</v>
      </c>
      <c r="DE230" t="s">
        <v>1989</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1899</v>
      </c>
      <c r="D231" t="s">
        <v>1969</v>
      </c>
      <c r="E231">
        <v>16</v>
      </c>
      <c r="F231">
        <v>32</v>
      </c>
      <c r="G231" t="s">
        <v>1958</v>
      </c>
      <c r="H231">
        <v>1456</v>
      </c>
      <c r="I231">
        <v>1</v>
      </c>
      <c r="J231" t="s">
        <v>2239</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1899</v>
      </c>
      <c r="DE231" t="s">
        <v>1989</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1899</v>
      </c>
      <c r="D232" t="s">
        <v>1969</v>
      </c>
      <c r="E232">
        <v>16</v>
      </c>
      <c r="F232">
        <v>64</v>
      </c>
      <c r="G232" t="s">
        <v>1920</v>
      </c>
      <c r="H232">
        <v>2184</v>
      </c>
      <c r="I232">
        <v>1</v>
      </c>
      <c r="J232" t="s">
        <v>2238</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1899</v>
      </c>
      <c r="DE232" t="s">
        <v>1989</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1899</v>
      </c>
      <c r="D233" t="s">
        <v>1969</v>
      </c>
      <c r="E233">
        <v>24</v>
      </c>
      <c r="F233">
        <v>48</v>
      </c>
      <c r="G233" t="s">
        <v>2062</v>
      </c>
      <c r="H233">
        <v>2184</v>
      </c>
      <c r="I233">
        <v>1</v>
      </c>
      <c r="J233" t="s">
        <v>2241</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1899</v>
      </c>
      <c r="DE233" t="s">
        <v>1989</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1899</v>
      </c>
      <c r="D234" t="s">
        <v>1969</v>
      </c>
      <c r="E234">
        <v>24</v>
      </c>
      <c r="F234">
        <v>96</v>
      </c>
      <c r="G234" t="s">
        <v>1939</v>
      </c>
      <c r="H234">
        <v>3276</v>
      </c>
      <c r="I234">
        <v>1</v>
      </c>
      <c r="J234" t="s">
        <v>2240</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1899</v>
      </c>
      <c r="DE234" t="s">
        <v>1989</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1899</v>
      </c>
      <c r="D235" t="s">
        <v>1969</v>
      </c>
      <c r="E235">
        <v>32</v>
      </c>
      <c r="F235">
        <v>64</v>
      </c>
      <c r="G235" t="s">
        <v>1963</v>
      </c>
      <c r="H235">
        <v>2912</v>
      </c>
      <c r="I235">
        <v>1</v>
      </c>
      <c r="J235" t="s">
        <v>2243</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1899</v>
      </c>
      <c r="DE235" t="s">
        <v>1989</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1899</v>
      </c>
      <c r="D236" t="s">
        <v>1969</v>
      </c>
      <c r="E236">
        <v>32</v>
      </c>
      <c r="F236">
        <v>128</v>
      </c>
      <c r="G236" t="s">
        <v>1922</v>
      </c>
      <c r="H236">
        <v>4368</v>
      </c>
      <c r="I236">
        <v>1</v>
      </c>
      <c r="J236" t="s">
        <v>2242</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1899</v>
      </c>
      <c r="DE236" t="s">
        <v>1989</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1899</v>
      </c>
      <c r="D237" t="s">
        <v>1969</v>
      </c>
      <c r="E237">
        <v>48</v>
      </c>
      <c r="F237">
        <v>96</v>
      </c>
      <c r="G237" t="s">
        <v>2006</v>
      </c>
      <c r="H237">
        <v>4368</v>
      </c>
      <c r="I237">
        <v>1</v>
      </c>
      <c r="J237" t="s">
        <v>2244</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1899</v>
      </c>
      <c r="DE237" t="s">
        <v>1989</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1899</v>
      </c>
      <c r="D238" t="s">
        <v>1969</v>
      </c>
      <c r="E238">
        <v>48</v>
      </c>
      <c r="F238">
        <v>192</v>
      </c>
      <c r="G238" t="s">
        <v>2009</v>
      </c>
      <c r="H238">
        <v>6552</v>
      </c>
      <c r="I238">
        <v>1</v>
      </c>
      <c r="J238" t="s">
        <v>2245</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1899</v>
      </c>
      <c r="DE238" t="s">
        <v>1991</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1899</v>
      </c>
      <c r="D239" t="s">
        <v>1969</v>
      </c>
      <c r="E239">
        <v>64</v>
      </c>
      <c r="F239">
        <v>256</v>
      </c>
      <c r="G239" t="s">
        <v>1924</v>
      </c>
      <c r="H239">
        <v>8736</v>
      </c>
      <c r="I239">
        <v>1</v>
      </c>
      <c r="J239" t="s">
        <v>2246</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1899</v>
      </c>
      <c r="DE239" t="s">
        <v>1991</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1899</v>
      </c>
      <c r="D240" t="s">
        <v>1969</v>
      </c>
      <c r="E240">
        <v>80</v>
      </c>
      <c r="F240">
        <v>320</v>
      </c>
      <c r="G240" t="s">
        <v>1984</v>
      </c>
      <c r="H240">
        <v>10920</v>
      </c>
      <c r="I240">
        <v>1</v>
      </c>
      <c r="J240" t="s">
        <v>2247</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1899</v>
      </c>
      <c r="DE240" t="s">
        <v>1991</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1899</v>
      </c>
      <c r="D241" t="s">
        <v>1971</v>
      </c>
      <c r="E241">
        <v>1</v>
      </c>
      <c r="F241">
        <v>1</v>
      </c>
      <c r="G241" t="s">
        <v>2086</v>
      </c>
      <c r="H241">
        <v>42</v>
      </c>
      <c r="I241">
        <v>1</v>
      </c>
      <c r="J241" t="s">
        <v>2250</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1899</v>
      </c>
      <c r="DE241" t="s">
        <v>1991</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1899</v>
      </c>
      <c r="D242" t="s">
        <v>1971</v>
      </c>
      <c r="E242">
        <v>1</v>
      </c>
      <c r="F242">
        <v>2</v>
      </c>
      <c r="G242" t="s">
        <v>2049</v>
      </c>
      <c r="H242">
        <v>79</v>
      </c>
      <c r="I242">
        <v>1</v>
      </c>
      <c r="J242" t="s">
        <v>2249</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1899</v>
      </c>
      <c r="DE242" t="s">
        <v>1991</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1899</v>
      </c>
      <c r="D243" t="s">
        <v>1971</v>
      </c>
      <c r="E243">
        <v>1</v>
      </c>
      <c r="F243">
        <v>4</v>
      </c>
      <c r="G243" t="s">
        <v>2088</v>
      </c>
      <c r="H243">
        <v>135</v>
      </c>
      <c r="I243">
        <v>1</v>
      </c>
      <c r="J243" t="s">
        <v>2248</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1899</v>
      </c>
      <c r="DE243" t="s">
        <v>1991</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1899</v>
      </c>
      <c r="D244" t="s">
        <v>1971</v>
      </c>
      <c r="E244">
        <v>2</v>
      </c>
      <c r="F244">
        <v>2</v>
      </c>
      <c r="G244" t="s">
        <v>2253</v>
      </c>
      <c r="H244">
        <v>135</v>
      </c>
      <c r="I244">
        <v>1</v>
      </c>
      <c r="J244" t="s">
        <v>2254</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1899</v>
      </c>
      <c r="DE244" t="s">
        <v>1991</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1899</v>
      </c>
      <c r="D245" t="s">
        <v>1971</v>
      </c>
      <c r="E245">
        <v>2</v>
      </c>
      <c r="F245">
        <v>4</v>
      </c>
      <c r="G245" t="s">
        <v>2052</v>
      </c>
      <c r="H245">
        <v>179</v>
      </c>
      <c r="I245">
        <v>1</v>
      </c>
      <c r="J245" t="s">
        <v>2252</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1899</v>
      </c>
      <c r="DE245" t="s">
        <v>1991</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1899</v>
      </c>
      <c r="D246" t="s">
        <v>1971</v>
      </c>
      <c r="E246">
        <v>2</v>
      </c>
      <c r="F246">
        <v>8</v>
      </c>
      <c r="G246" t="s">
        <v>2092</v>
      </c>
      <c r="H246">
        <v>270</v>
      </c>
      <c r="I246">
        <v>1</v>
      </c>
      <c r="J246" t="s">
        <v>2251</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1899</v>
      </c>
      <c r="DE246" t="s">
        <v>1991</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1899</v>
      </c>
      <c r="D247" t="s">
        <v>1971</v>
      </c>
      <c r="E247">
        <v>4</v>
      </c>
      <c r="F247">
        <v>8</v>
      </c>
      <c r="G247" t="s">
        <v>1948</v>
      </c>
      <c r="H247">
        <v>360</v>
      </c>
      <c r="I247">
        <v>1</v>
      </c>
      <c r="J247" t="s">
        <v>2256</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1899</v>
      </c>
      <c r="DE247" t="s">
        <v>1991</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1899</v>
      </c>
      <c r="D248" t="s">
        <v>1971</v>
      </c>
      <c r="E248">
        <v>4</v>
      </c>
      <c r="F248">
        <v>16</v>
      </c>
      <c r="G248" t="s">
        <v>1945</v>
      </c>
      <c r="H248">
        <v>540</v>
      </c>
      <c r="I248">
        <v>1</v>
      </c>
      <c r="J248" t="s">
        <v>2255</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1899</v>
      </c>
      <c r="DE248" t="s">
        <v>1991</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1899</v>
      </c>
      <c r="D249" t="s">
        <v>1971</v>
      </c>
      <c r="E249">
        <v>8</v>
      </c>
      <c r="F249">
        <v>16</v>
      </c>
      <c r="G249" t="s">
        <v>1953</v>
      </c>
      <c r="H249">
        <v>720</v>
      </c>
      <c r="I249">
        <v>1</v>
      </c>
      <c r="J249" t="s">
        <v>2258</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1899</v>
      </c>
      <c r="DE249" t="s">
        <v>1993</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1899</v>
      </c>
      <c r="FQ249" t="s">
        <v>1916</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1899</v>
      </c>
      <c r="D250" t="s">
        <v>1971</v>
      </c>
      <c r="E250">
        <v>8</v>
      </c>
      <c r="F250">
        <v>32</v>
      </c>
      <c r="G250" t="s">
        <v>1934</v>
      </c>
      <c r="H250">
        <v>1080</v>
      </c>
      <c r="I250">
        <v>1</v>
      </c>
      <c r="J250" t="s">
        <v>2257</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1899</v>
      </c>
      <c r="DE250" t="s">
        <v>1993</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1899</v>
      </c>
      <c r="FQ250" t="s">
        <v>1919</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1899</v>
      </c>
      <c r="D251" t="s">
        <v>1971</v>
      </c>
      <c r="E251">
        <v>12</v>
      </c>
      <c r="F251">
        <v>24</v>
      </c>
      <c r="G251" t="s">
        <v>2058</v>
      </c>
      <c r="H251">
        <v>1080</v>
      </c>
      <c r="I251">
        <v>1</v>
      </c>
      <c r="J251" t="s">
        <v>2259</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1899</v>
      </c>
      <c r="DE251" t="s">
        <v>1993</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1899</v>
      </c>
      <c r="FQ251" t="s">
        <v>1919</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1899</v>
      </c>
      <c r="D252" t="s">
        <v>1971</v>
      </c>
      <c r="E252">
        <v>12</v>
      </c>
      <c r="F252">
        <v>48</v>
      </c>
      <c r="G252" t="s">
        <v>2235</v>
      </c>
      <c r="H252">
        <v>1620</v>
      </c>
      <c r="I252">
        <v>1</v>
      </c>
      <c r="J252" t="s">
        <v>2260</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1899</v>
      </c>
      <c r="DE252" t="s">
        <v>1993</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1899</v>
      </c>
      <c r="FQ252" t="s">
        <v>1919</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1899</v>
      </c>
      <c r="D253" t="s">
        <v>1971</v>
      </c>
      <c r="E253">
        <v>16</v>
      </c>
      <c r="F253">
        <v>32</v>
      </c>
      <c r="G253" t="s">
        <v>1958</v>
      </c>
      <c r="H253">
        <v>1440</v>
      </c>
      <c r="I253">
        <v>1</v>
      </c>
      <c r="J253" t="s">
        <v>2262</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1899</v>
      </c>
      <c r="DE253" t="s">
        <v>1993</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1899</v>
      </c>
      <c r="FQ253" t="s">
        <v>1919</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1899</v>
      </c>
      <c r="D254" t="s">
        <v>1971</v>
      </c>
      <c r="E254">
        <v>16</v>
      </c>
      <c r="F254">
        <v>64</v>
      </c>
      <c r="G254" t="s">
        <v>1920</v>
      </c>
      <c r="H254">
        <v>2160</v>
      </c>
      <c r="I254">
        <v>1</v>
      </c>
      <c r="J254" t="s">
        <v>2261</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1899</v>
      </c>
      <c r="DE254" t="s">
        <v>1993</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1899</v>
      </c>
      <c r="FQ254" t="s">
        <v>1928</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1899</v>
      </c>
      <c r="D255" t="s">
        <v>1971</v>
      </c>
      <c r="E255">
        <v>24</v>
      </c>
      <c r="F255">
        <v>48</v>
      </c>
      <c r="G255" t="s">
        <v>2062</v>
      </c>
      <c r="H255">
        <v>2160</v>
      </c>
      <c r="I255">
        <v>1</v>
      </c>
      <c r="J255" t="s">
        <v>2264</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1899</v>
      </c>
      <c r="DE255" t="s">
        <v>1993</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1899</v>
      </c>
      <c r="FQ255" t="s">
        <v>1928</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1899</v>
      </c>
      <c r="D256" t="s">
        <v>1971</v>
      </c>
      <c r="E256">
        <v>24</v>
      </c>
      <c r="F256">
        <v>96</v>
      </c>
      <c r="G256" t="s">
        <v>1939</v>
      </c>
      <c r="H256">
        <v>3240</v>
      </c>
      <c r="I256">
        <v>1</v>
      </c>
      <c r="J256" t="s">
        <v>2263</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1899</v>
      </c>
      <c r="DE256" t="s">
        <v>1993</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1899</v>
      </c>
      <c r="FQ256" t="s">
        <v>1928</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1899</v>
      </c>
      <c r="D257" t="s">
        <v>1971</v>
      </c>
      <c r="E257">
        <v>32</v>
      </c>
      <c r="F257">
        <v>64</v>
      </c>
      <c r="G257" t="s">
        <v>1963</v>
      </c>
      <c r="H257">
        <v>2880</v>
      </c>
      <c r="I257">
        <v>1</v>
      </c>
      <c r="J257" t="s">
        <v>2266</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1899</v>
      </c>
      <c r="DE257" t="s">
        <v>1993</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1899</v>
      </c>
      <c r="FQ257" t="s">
        <v>1931</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1899</v>
      </c>
      <c r="D258" t="s">
        <v>1971</v>
      </c>
      <c r="E258">
        <v>32</v>
      </c>
      <c r="F258">
        <v>128</v>
      </c>
      <c r="G258" t="s">
        <v>1922</v>
      </c>
      <c r="H258">
        <v>4320</v>
      </c>
      <c r="I258">
        <v>1</v>
      </c>
      <c r="J258" t="s">
        <v>2265</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1899</v>
      </c>
      <c r="DE258" t="s">
        <v>1993</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1899</v>
      </c>
      <c r="FQ258" t="s">
        <v>1931</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1899</v>
      </c>
      <c r="D259" t="s">
        <v>1971</v>
      </c>
      <c r="E259">
        <v>56</v>
      </c>
      <c r="F259">
        <v>224</v>
      </c>
      <c r="G259" t="s">
        <v>2267</v>
      </c>
      <c r="H259">
        <v>7560</v>
      </c>
      <c r="I259">
        <v>1</v>
      </c>
      <c r="J259" t="s">
        <v>2268</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1899</v>
      </c>
      <c r="DE259" t="s">
        <v>1995</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1899</v>
      </c>
      <c r="FQ259" t="s">
        <v>1931</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1899</v>
      </c>
      <c r="D260" t="s">
        <v>1973</v>
      </c>
      <c r="E260">
        <v>1</v>
      </c>
      <c r="F260">
        <v>1</v>
      </c>
      <c r="G260" t="s">
        <v>2086</v>
      </c>
      <c r="H260">
        <v>30</v>
      </c>
      <c r="I260">
        <v>1</v>
      </c>
      <c r="J260" t="s">
        <v>2271</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1899</v>
      </c>
      <c r="DE260" t="s">
        <v>1995</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1899</v>
      </c>
      <c r="FQ260" t="s">
        <v>1931</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1899</v>
      </c>
      <c r="D261" t="s">
        <v>1973</v>
      </c>
      <c r="E261">
        <v>1</v>
      </c>
      <c r="F261">
        <v>2</v>
      </c>
      <c r="G261" t="s">
        <v>2049</v>
      </c>
      <c r="H261">
        <v>70</v>
      </c>
      <c r="I261">
        <v>1</v>
      </c>
      <c r="J261" t="s">
        <v>2270</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1899</v>
      </c>
      <c r="DE261" t="s">
        <v>1995</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1899</v>
      </c>
      <c r="FQ261" t="s">
        <v>1931</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1899</v>
      </c>
      <c r="D262" t="s">
        <v>1973</v>
      </c>
      <c r="E262">
        <v>1</v>
      </c>
      <c r="F262">
        <v>4</v>
      </c>
      <c r="G262" t="s">
        <v>2088</v>
      </c>
      <c r="H262">
        <v>132</v>
      </c>
      <c r="I262">
        <v>1</v>
      </c>
      <c r="J262" t="s">
        <v>2269</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1899</v>
      </c>
      <c r="DE262" t="s">
        <v>1995</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1899</v>
      </c>
      <c r="FQ262" t="s">
        <v>1933</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1899</v>
      </c>
      <c r="D263" t="s">
        <v>1973</v>
      </c>
      <c r="E263">
        <v>2</v>
      </c>
      <c r="F263">
        <v>2</v>
      </c>
      <c r="G263" t="s">
        <v>2253</v>
      </c>
      <c r="H263">
        <v>132</v>
      </c>
      <c r="I263">
        <v>1</v>
      </c>
      <c r="J263" t="s">
        <v>2273</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1899</v>
      </c>
      <c r="DE263" t="s">
        <v>1995</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1899</v>
      </c>
      <c r="FQ263" t="s">
        <v>1933</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1899</v>
      </c>
      <c r="D264" t="s">
        <v>1973</v>
      </c>
      <c r="E264">
        <v>2</v>
      </c>
      <c r="F264">
        <v>4</v>
      </c>
      <c r="G264" t="s">
        <v>2052</v>
      </c>
      <c r="H264">
        <v>170</v>
      </c>
      <c r="I264">
        <v>1</v>
      </c>
      <c r="J264" t="s">
        <v>2272</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1899</v>
      </c>
      <c r="DE264" t="s">
        <v>1995</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1899</v>
      </c>
      <c r="FQ264" t="s">
        <v>1933</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1899</v>
      </c>
      <c r="D265" t="s">
        <v>1973</v>
      </c>
      <c r="E265">
        <v>2</v>
      </c>
      <c r="F265">
        <v>8</v>
      </c>
      <c r="G265" t="s">
        <v>2092</v>
      </c>
      <c r="H265">
        <v>264</v>
      </c>
      <c r="I265">
        <v>1</v>
      </c>
      <c r="J265" t="s">
        <v>2274</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1899</v>
      </c>
      <c r="DE265" t="s">
        <v>1995</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1899</v>
      </c>
      <c r="FQ265" t="s">
        <v>1933</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1899</v>
      </c>
      <c r="D266" t="s">
        <v>1973</v>
      </c>
      <c r="E266">
        <v>4</v>
      </c>
      <c r="F266">
        <v>4</v>
      </c>
      <c r="G266" t="s">
        <v>2275</v>
      </c>
      <c r="H266">
        <v>264</v>
      </c>
      <c r="I266">
        <v>1</v>
      </c>
      <c r="J266" t="s">
        <v>2276</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1899</v>
      </c>
      <c r="DE266" t="s">
        <v>1995</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1899</v>
      </c>
      <c r="FQ266" t="s">
        <v>1936</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1899</v>
      </c>
      <c r="D267" t="s">
        <v>1973</v>
      </c>
      <c r="E267">
        <v>4</v>
      </c>
      <c r="F267">
        <v>8</v>
      </c>
      <c r="G267" t="s">
        <v>1948</v>
      </c>
      <c r="H267">
        <v>352</v>
      </c>
      <c r="I267">
        <v>1</v>
      </c>
      <c r="J267" t="s">
        <v>2278</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1899</v>
      </c>
      <c r="DE267" t="s">
        <v>1997</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1899</v>
      </c>
      <c r="FQ267" t="s">
        <v>1936</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1899</v>
      </c>
      <c r="D268" t="s">
        <v>1973</v>
      </c>
      <c r="E268">
        <v>4</v>
      </c>
      <c r="F268">
        <v>16</v>
      </c>
      <c r="G268" t="s">
        <v>1945</v>
      </c>
      <c r="H268">
        <v>528</v>
      </c>
      <c r="I268">
        <v>1</v>
      </c>
      <c r="J268" t="s">
        <v>2277</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1899</v>
      </c>
      <c r="DE268" t="s">
        <v>1997</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1899</v>
      </c>
      <c r="FQ268" t="s">
        <v>1936</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1899</v>
      </c>
      <c r="D269" t="s">
        <v>1973</v>
      </c>
      <c r="E269">
        <v>8</v>
      </c>
      <c r="F269">
        <v>8</v>
      </c>
      <c r="G269" t="s">
        <v>2281</v>
      </c>
      <c r="H269">
        <v>528</v>
      </c>
      <c r="I269">
        <v>1</v>
      </c>
      <c r="J269" t="s">
        <v>2282</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1899</v>
      </c>
      <c r="DE269" t="s">
        <v>1997</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1899</v>
      </c>
      <c r="FQ269" t="s">
        <v>1936</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1899</v>
      </c>
      <c r="D270" t="s">
        <v>1973</v>
      </c>
      <c r="E270">
        <v>8</v>
      </c>
      <c r="F270">
        <v>16</v>
      </c>
      <c r="G270" t="s">
        <v>1953</v>
      </c>
      <c r="H270">
        <v>704</v>
      </c>
      <c r="I270">
        <v>1</v>
      </c>
      <c r="J270" t="s">
        <v>2280</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1899</v>
      </c>
      <c r="DE270" t="s">
        <v>1997</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1899</v>
      </c>
      <c r="FQ270" t="s">
        <v>1936</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1899</v>
      </c>
      <c r="D271" t="s">
        <v>1973</v>
      </c>
      <c r="E271">
        <v>8</v>
      </c>
      <c r="F271">
        <v>32</v>
      </c>
      <c r="G271" t="s">
        <v>1934</v>
      </c>
      <c r="H271">
        <v>1056</v>
      </c>
      <c r="I271">
        <v>1</v>
      </c>
      <c r="J271" t="s">
        <v>2279</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1899</v>
      </c>
      <c r="DE271" t="s">
        <v>1999</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1899</v>
      </c>
      <c r="FQ271" t="s">
        <v>1936</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1899</v>
      </c>
      <c r="D272" t="s">
        <v>1973</v>
      </c>
      <c r="E272">
        <v>12</v>
      </c>
      <c r="F272">
        <v>24</v>
      </c>
      <c r="G272" t="s">
        <v>2058</v>
      </c>
      <c r="H272">
        <v>1056</v>
      </c>
      <c r="I272">
        <v>1</v>
      </c>
      <c r="J272" t="s">
        <v>2283</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1899</v>
      </c>
      <c r="DE272" t="s">
        <v>1999</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1899</v>
      </c>
      <c r="FQ272" t="s">
        <v>1936</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1899</v>
      </c>
      <c r="D273" t="s">
        <v>1973</v>
      </c>
      <c r="E273">
        <v>12</v>
      </c>
      <c r="F273">
        <v>48</v>
      </c>
      <c r="G273" t="s">
        <v>2235</v>
      </c>
      <c r="H273">
        <v>1584</v>
      </c>
      <c r="I273">
        <v>1</v>
      </c>
      <c r="J273" t="s">
        <v>2284</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1899</v>
      </c>
      <c r="DE273" t="s">
        <v>1999</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1899</v>
      </c>
      <c r="FQ273" t="s">
        <v>1936</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1899</v>
      </c>
      <c r="D274" t="s">
        <v>1973</v>
      </c>
      <c r="E274">
        <v>16</v>
      </c>
      <c r="F274">
        <v>32</v>
      </c>
      <c r="G274" t="s">
        <v>1958</v>
      </c>
      <c r="H274">
        <v>1408</v>
      </c>
      <c r="I274">
        <v>1</v>
      </c>
      <c r="J274" t="s">
        <v>2285</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1899</v>
      </c>
      <c r="DE274" t="s">
        <v>1999</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1899</v>
      </c>
      <c r="FQ274" t="s">
        <v>1938</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1899</v>
      </c>
      <c r="D275" t="s">
        <v>1973</v>
      </c>
      <c r="E275">
        <v>24</v>
      </c>
      <c r="F275">
        <v>48</v>
      </c>
      <c r="G275" t="s">
        <v>2062</v>
      </c>
      <c r="H275">
        <v>2112</v>
      </c>
      <c r="I275">
        <v>1</v>
      </c>
      <c r="J275" t="s">
        <v>2286</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1899</v>
      </c>
      <c r="DE275" t="s">
        <v>2001</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1899</v>
      </c>
      <c r="FQ275" t="s">
        <v>1938</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1899</v>
      </c>
      <c r="D276" t="s">
        <v>1973</v>
      </c>
      <c r="E276">
        <v>32</v>
      </c>
      <c r="F276">
        <v>64</v>
      </c>
      <c r="G276" t="s">
        <v>1963</v>
      </c>
      <c r="H276">
        <v>2816</v>
      </c>
      <c r="I276">
        <v>1</v>
      </c>
      <c r="J276" t="s">
        <v>2287</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1899</v>
      </c>
      <c r="DE276" t="s">
        <v>2001</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1899</v>
      </c>
      <c r="FQ276" t="s">
        <v>1938</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1899</v>
      </c>
      <c r="D277" t="s">
        <v>1973</v>
      </c>
      <c r="E277">
        <v>48</v>
      </c>
      <c r="F277">
        <v>96</v>
      </c>
      <c r="G277" t="s">
        <v>2006</v>
      </c>
      <c r="H277">
        <v>4224</v>
      </c>
      <c r="I277">
        <v>1</v>
      </c>
      <c r="J277" t="s">
        <v>2288</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1899</v>
      </c>
      <c r="DE277" t="s">
        <v>2001</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1899</v>
      </c>
      <c r="FQ277" t="s">
        <v>1938</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1899</v>
      </c>
      <c r="D278" t="s">
        <v>1975</v>
      </c>
      <c r="E278">
        <v>80</v>
      </c>
      <c r="F278">
        <v>384</v>
      </c>
      <c r="G278" t="s">
        <v>2084</v>
      </c>
      <c r="H278">
        <v>16376</v>
      </c>
      <c r="I278">
        <v>1</v>
      </c>
      <c r="J278" t="s">
        <v>2289</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1899</v>
      </c>
      <c r="DE278" t="s">
        <v>2001</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1899</v>
      </c>
      <c r="FQ278" t="s">
        <v>1938</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1899</v>
      </c>
      <c r="D279" t="s">
        <v>1977</v>
      </c>
      <c r="E279">
        <v>8</v>
      </c>
      <c r="F279">
        <v>32</v>
      </c>
      <c r="G279" t="s">
        <v>1934</v>
      </c>
      <c r="H279">
        <v>1584</v>
      </c>
      <c r="I279">
        <v>1</v>
      </c>
      <c r="J279" t="s">
        <v>2290</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1899</v>
      </c>
      <c r="DE279" t="s">
        <v>2001</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1899</v>
      </c>
      <c r="FQ279" t="s">
        <v>1938</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1899</v>
      </c>
      <c r="D280" t="s">
        <v>1977</v>
      </c>
      <c r="E280">
        <v>16</v>
      </c>
      <c r="F280">
        <v>64</v>
      </c>
      <c r="G280" t="s">
        <v>1920</v>
      </c>
      <c r="H280">
        <v>3168</v>
      </c>
      <c r="I280">
        <v>1</v>
      </c>
      <c r="J280" t="s">
        <v>2291</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1899</v>
      </c>
      <c r="DE280" t="s">
        <v>2001</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1899</v>
      </c>
      <c r="FQ280" t="s">
        <v>1938</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1899</v>
      </c>
      <c r="D281" t="s">
        <v>1977</v>
      </c>
      <c r="E281">
        <v>32</v>
      </c>
      <c r="F281">
        <v>128</v>
      </c>
      <c r="G281" t="s">
        <v>1922</v>
      </c>
      <c r="H281">
        <v>5856</v>
      </c>
      <c r="I281">
        <v>1</v>
      </c>
      <c r="J281" t="s">
        <v>2292</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1899</v>
      </c>
      <c r="DE281" t="s">
        <v>2001</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1899</v>
      </c>
      <c r="FQ281" t="s">
        <v>1938</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1899</v>
      </c>
      <c r="D282" t="s">
        <v>1977</v>
      </c>
      <c r="E282">
        <v>64</v>
      </c>
      <c r="F282">
        <v>256</v>
      </c>
      <c r="G282" t="s">
        <v>1924</v>
      </c>
      <c r="H282">
        <v>11712</v>
      </c>
      <c r="I282">
        <v>1</v>
      </c>
      <c r="J282" t="s">
        <v>2293</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1899</v>
      </c>
      <c r="DE282" t="s">
        <v>2003</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1899</v>
      </c>
      <c r="FQ282" t="s">
        <v>1941</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1899</v>
      </c>
      <c r="D283" t="s">
        <v>1977</v>
      </c>
      <c r="E283">
        <v>84</v>
      </c>
      <c r="F283">
        <v>320</v>
      </c>
      <c r="G283" t="s">
        <v>1926</v>
      </c>
      <c r="H283">
        <v>14104</v>
      </c>
      <c r="I283">
        <v>1</v>
      </c>
      <c r="J283" t="s">
        <v>2294</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1899</v>
      </c>
      <c r="DE283" t="s">
        <v>2003</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1899</v>
      </c>
      <c r="FQ283" t="s">
        <v>1941</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1899</v>
      </c>
      <c r="D284" t="s">
        <v>1979</v>
      </c>
      <c r="E284">
        <v>8</v>
      </c>
      <c r="F284">
        <v>32</v>
      </c>
      <c r="G284" t="s">
        <v>1934</v>
      </c>
      <c r="H284">
        <v>1404</v>
      </c>
      <c r="I284">
        <v>1</v>
      </c>
      <c r="J284" t="s">
        <v>2295</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1899</v>
      </c>
      <c r="DE284" t="s">
        <v>2005</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1899</v>
      </c>
      <c r="FQ284" t="s">
        <v>1941</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1899</v>
      </c>
      <c r="D285" t="s">
        <v>1979</v>
      </c>
      <c r="E285">
        <v>16</v>
      </c>
      <c r="F285">
        <v>64</v>
      </c>
      <c r="G285" t="s">
        <v>1920</v>
      </c>
      <c r="H285">
        <v>2808</v>
      </c>
      <c r="I285">
        <v>1</v>
      </c>
      <c r="J285" t="s">
        <v>2296</v>
      </c>
      <c r="W285" t="s">
        <v>1899</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1899</v>
      </c>
      <c r="DE285" t="s">
        <v>2005</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1899</v>
      </c>
      <c r="FQ285" t="s">
        <v>1941</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1899</v>
      </c>
      <c r="D286" t="s">
        <v>1979</v>
      </c>
      <c r="E286">
        <v>24</v>
      </c>
      <c r="F286">
        <v>96</v>
      </c>
      <c r="G286" t="s">
        <v>1939</v>
      </c>
      <c r="H286">
        <v>4212</v>
      </c>
      <c r="I286">
        <v>1</v>
      </c>
      <c r="J286" t="s">
        <v>2297</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1899</v>
      </c>
      <c r="DE286" t="s">
        <v>2005</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1899</v>
      </c>
      <c r="FQ286" t="s">
        <v>1941</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1899</v>
      </c>
      <c r="D287" t="s">
        <v>1979</v>
      </c>
      <c r="E287">
        <v>32</v>
      </c>
      <c r="F287">
        <v>128</v>
      </c>
      <c r="G287" t="s">
        <v>1922</v>
      </c>
      <c r="H287">
        <v>5616</v>
      </c>
      <c r="I287">
        <v>1</v>
      </c>
      <c r="J287" t="s">
        <v>2298</v>
      </c>
      <c r="W287" t="s">
        <v>1902</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1899</v>
      </c>
      <c r="DE287" t="s">
        <v>2005</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1899</v>
      </c>
      <c r="FQ287" t="s">
        <v>1942</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1899</v>
      </c>
      <c r="D288" t="s">
        <v>1979</v>
      </c>
      <c r="E288">
        <v>64</v>
      </c>
      <c r="F288">
        <v>256</v>
      </c>
      <c r="G288" t="s">
        <v>1924</v>
      </c>
      <c r="H288">
        <v>11232</v>
      </c>
      <c r="I288">
        <v>1</v>
      </c>
      <c r="J288" t="s">
        <v>2299</v>
      </c>
      <c r="W288" t="s">
        <v>1899</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1899</v>
      </c>
      <c r="DE288" t="s">
        <v>2008</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1899</v>
      </c>
      <c r="FQ288" t="s">
        <v>1942</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1899</v>
      </c>
      <c r="D289" t="s">
        <v>1979</v>
      </c>
      <c r="E289">
        <v>76</v>
      </c>
      <c r="F289">
        <v>320</v>
      </c>
      <c r="G289" t="s">
        <v>2300</v>
      </c>
      <c r="H289">
        <v>14456</v>
      </c>
      <c r="I289">
        <v>1</v>
      </c>
      <c r="J289" t="s">
        <v>2301</v>
      </c>
      <c r="W289" t="s">
        <v>1899</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1899</v>
      </c>
      <c r="DE289" t="s">
        <v>2008</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1899</v>
      </c>
      <c r="FQ289" t="s">
        <v>1942</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1899</v>
      </c>
      <c r="D290" t="s">
        <v>1982</v>
      </c>
      <c r="E290">
        <v>1</v>
      </c>
      <c r="F290">
        <v>8</v>
      </c>
      <c r="G290" t="s">
        <v>2302</v>
      </c>
      <c r="H290">
        <v>123.2</v>
      </c>
      <c r="I290">
        <v>1</v>
      </c>
      <c r="J290" t="s">
        <v>2303</v>
      </c>
      <c r="W290" t="s">
        <v>1899</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1899</v>
      </c>
      <c r="DE290" t="s">
        <v>2008</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1899</v>
      </c>
      <c r="FQ290" t="s">
        <v>1942</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1899</v>
      </c>
      <c r="D291" t="s">
        <v>1982</v>
      </c>
      <c r="E291">
        <v>4</v>
      </c>
      <c r="F291">
        <v>32</v>
      </c>
      <c r="G291" t="s">
        <v>2304</v>
      </c>
      <c r="H291">
        <v>492.8</v>
      </c>
      <c r="I291">
        <v>1</v>
      </c>
      <c r="J291" t="s">
        <v>2305</v>
      </c>
      <c r="W291" t="s">
        <v>1899</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1899</v>
      </c>
      <c r="DE291" t="s">
        <v>2008</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1899</v>
      </c>
      <c r="FQ291" t="s">
        <v>1944</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1899</v>
      </c>
      <c r="D292" t="s">
        <v>1982</v>
      </c>
      <c r="E292">
        <v>8</v>
      </c>
      <c r="F292">
        <v>64</v>
      </c>
      <c r="G292" t="s">
        <v>2306</v>
      </c>
      <c r="H292">
        <v>985.6</v>
      </c>
      <c r="I292">
        <v>1</v>
      </c>
      <c r="J292" t="s">
        <v>2307</v>
      </c>
      <c r="W292" t="s">
        <v>1899</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1899</v>
      </c>
      <c r="DE292" t="s">
        <v>2011</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1899</v>
      </c>
      <c r="FQ292" t="s">
        <v>1944</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1899</v>
      </c>
      <c r="D293" t="s">
        <v>1982</v>
      </c>
      <c r="E293">
        <v>16</v>
      </c>
      <c r="F293">
        <v>128</v>
      </c>
      <c r="G293" t="s">
        <v>2308</v>
      </c>
      <c r="H293">
        <v>1971.2</v>
      </c>
      <c r="I293">
        <v>1</v>
      </c>
      <c r="J293" t="s">
        <v>2309</v>
      </c>
      <c r="W293" t="s">
        <v>1899</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1899</v>
      </c>
      <c r="DE293" t="s">
        <v>2011</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1899</v>
      </c>
      <c r="FQ293" t="s">
        <v>1944</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1899</v>
      </c>
      <c r="D294" t="s">
        <v>1982</v>
      </c>
      <c r="E294">
        <v>32</v>
      </c>
      <c r="F294">
        <v>256</v>
      </c>
      <c r="G294" t="s">
        <v>2310</v>
      </c>
      <c r="H294">
        <v>3942.4</v>
      </c>
      <c r="I294">
        <v>1</v>
      </c>
      <c r="J294" t="s">
        <v>2311</v>
      </c>
      <c r="W294" t="s">
        <v>1899</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1899</v>
      </c>
      <c r="DE294" t="s">
        <v>2011</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1899</v>
      </c>
      <c r="FQ294" t="s">
        <v>1944</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1899</v>
      </c>
      <c r="D295" t="s">
        <v>1982</v>
      </c>
      <c r="E295">
        <v>48</v>
      </c>
      <c r="F295">
        <v>384</v>
      </c>
      <c r="G295" t="s">
        <v>2312</v>
      </c>
      <c r="H295">
        <v>5913.6</v>
      </c>
      <c r="I295">
        <v>1</v>
      </c>
      <c r="J295" t="s">
        <v>2313</v>
      </c>
      <c r="W295" t="s">
        <v>1899</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1899</v>
      </c>
      <c r="DE295" t="s">
        <v>2014</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1899</v>
      </c>
      <c r="FQ295" t="s">
        <v>1947</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1899</v>
      </c>
      <c r="D296" t="s">
        <v>46</v>
      </c>
      <c r="E296">
        <v>1</v>
      </c>
      <c r="F296">
        <v>8</v>
      </c>
      <c r="G296" t="s">
        <v>2302</v>
      </c>
      <c r="H296">
        <v>166.32</v>
      </c>
      <c r="I296">
        <v>1</v>
      </c>
      <c r="J296" t="s">
        <v>2314</v>
      </c>
      <c r="W296" t="s">
        <v>1899</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1899</v>
      </c>
      <c r="DE296" t="s">
        <v>2017</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1899</v>
      </c>
      <c r="FQ296" t="s">
        <v>1947</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1899</v>
      </c>
      <c r="D297" t="s">
        <v>46</v>
      </c>
      <c r="E297">
        <v>2</v>
      </c>
      <c r="F297">
        <v>12</v>
      </c>
      <c r="G297" t="s">
        <v>2315</v>
      </c>
      <c r="H297">
        <v>272.16000000000003</v>
      </c>
      <c r="I297">
        <v>1</v>
      </c>
      <c r="J297" t="s">
        <v>2316</v>
      </c>
      <c r="W297" t="s">
        <v>1899</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1899</v>
      </c>
      <c r="DE297" t="s">
        <v>2017</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1899</v>
      </c>
      <c r="FQ297" t="s">
        <v>1947</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1899</v>
      </c>
      <c r="D298" t="s">
        <v>46</v>
      </c>
      <c r="E298">
        <v>4</v>
      </c>
      <c r="F298">
        <v>32</v>
      </c>
      <c r="G298" t="s">
        <v>2304</v>
      </c>
      <c r="H298">
        <v>665.28</v>
      </c>
      <c r="I298">
        <v>1</v>
      </c>
      <c r="J298" t="s">
        <v>2317</v>
      </c>
      <c r="W298" t="s">
        <v>1899</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1899</v>
      </c>
      <c r="DE298" t="s">
        <v>2017</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1899</v>
      </c>
      <c r="FQ298" t="s">
        <v>1947</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1899</v>
      </c>
      <c r="D299" t="s">
        <v>46</v>
      </c>
      <c r="E299">
        <v>8</v>
      </c>
      <c r="F299">
        <v>64</v>
      </c>
      <c r="G299" t="s">
        <v>2306</v>
      </c>
      <c r="H299">
        <v>1330.56</v>
      </c>
      <c r="I299">
        <v>1</v>
      </c>
      <c r="J299" t="s">
        <v>2318</v>
      </c>
      <c r="W299" t="s">
        <v>1899</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1902</v>
      </c>
      <c r="DE299" t="s">
        <v>1916</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1899</v>
      </c>
      <c r="FQ299" t="s">
        <v>1947</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1899</v>
      </c>
      <c r="D300" t="s">
        <v>46</v>
      </c>
      <c r="E300">
        <v>16</v>
      </c>
      <c r="F300">
        <v>128</v>
      </c>
      <c r="G300" t="s">
        <v>2308</v>
      </c>
      <c r="H300">
        <v>2661.12</v>
      </c>
      <c r="I300">
        <v>1</v>
      </c>
      <c r="J300" t="s">
        <v>2319</v>
      </c>
      <c r="W300" t="s">
        <v>1899</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1902</v>
      </c>
      <c r="DE300" t="s">
        <v>1919</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1899</v>
      </c>
      <c r="FQ300" t="s">
        <v>1947</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1899</v>
      </c>
      <c r="D301" t="s">
        <v>46</v>
      </c>
      <c r="E301">
        <v>32</v>
      </c>
      <c r="F301">
        <v>256</v>
      </c>
      <c r="G301" t="s">
        <v>2310</v>
      </c>
      <c r="H301">
        <v>5322.24</v>
      </c>
      <c r="I301">
        <v>1</v>
      </c>
      <c r="J301" t="s">
        <v>2320</v>
      </c>
      <c r="W301" t="s">
        <v>1899</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1902</v>
      </c>
      <c r="DE301" t="s">
        <v>1919</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1899</v>
      </c>
      <c r="FQ301" t="s">
        <v>1947</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1899</v>
      </c>
      <c r="D302" t="s">
        <v>46</v>
      </c>
      <c r="E302">
        <v>62</v>
      </c>
      <c r="F302">
        <v>470</v>
      </c>
      <c r="G302" t="s">
        <v>2321</v>
      </c>
      <c r="H302">
        <v>9918.7199999999993</v>
      </c>
      <c r="I302">
        <v>1</v>
      </c>
      <c r="J302" t="s">
        <v>2322</v>
      </c>
      <c r="W302" t="s">
        <v>1899</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1902</v>
      </c>
      <c r="DE302" t="s">
        <v>1919</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1899</v>
      </c>
      <c r="FQ302" t="s">
        <v>1947</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1899</v>
      </c>
      <c r="D303" t="s">
        <v>46</v>
      </c>
      <c r="E303">
        <v>64</v>
      </c>
      <c r="F303">
        <v>512</v>
      </c>
      <c r="G303" t="s">
        <v>2323</v>
      </c>
      <c r="H303">
        <v>10644.48</v>
      </c>
      <c r="I303">
        <v>1</v>
      </c>
      <c r="J303" t="s">
        <v>2324</v>
      </c>
      <c r="W303" t="s">
        <v>1899</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1902</v>
      </c>
      <c r="DE303" t="s">
        <v>1928</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1899</v>
      </c>
      <c r="FQ303" t="s">
        <v>1947</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1899</v>
      </c>
      <c r="D304" t="s">
        <v>46</v>
      </c>
      <c r="E304">
        <v>124</v>
      </c>
      <c r="F304">
        <v>940</v>
      </c>
      <c r="G304" t="s">
        <v>2325</v>
      </c>
      <c r="H304">
        <v>19837.439999999999</v>
      </c>
      <c r="I304">
        <v>1</v>
      </c>
      <c r="J304" t="s">
        <v>2326</v>
      </c>
      <c r="W304" t="s">
        <v>1899</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1902</v>
      </c>
      <c r="DE304" t="s">
        <v>1928</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1899</v>
      </c>
      <c r="FQ304" t="s">
        <v>1947</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1899</v>
      </c>
      <c r="D305" t="s">
        <v>1986</v>
      </c>
      <c r="E305">
        <v>1</v>
      </c>
      <c r="F305">
        <v>8</v>
      </c>
      <c r="G305" t="s">
        <v>2302</v>
      </c>
      <c r="H305">
        <v>176</v>
      </c>
      <c r="I305">
        <v>1</v>
      </c>
      <c r="J305" t="s">
        <v>2327</v>
      </c>
      <c r="W305" t="s">
        <v>1899</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1902</v>
      </c>
      <c r="DE305" t="s">
        <v>1928</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1899</v>
      </c>
      <c r="FQ305" t="s">
        <v>1947</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1899</v>
      </c>
      <c r="D306" t="s">
        <v>1986</v>
      </c>
      <c r="E306">
        <v>2</v>
      </c>
      <c r="F306">
        <v>16</v>
      </c>
      <c r="G306" t="s">
        <v>2328</v>
      </c>
      <c r="H306">
        <v>352</v>
      </c>
      <c r="I306">
        <v>1</v>
      </c>
      <c r="J306" t="s">
        <v>2329</v>
      </c>
      <c r="W306" t="s">
        <v>1899</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1902</v>
      </c>
      <c r="DE306" t="s">
        <v>1928</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1899</v>
      </c>
      <c r="FQ306" t="s">
        <v>1950</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1899</v>
      </c>
      <c r="D307" t="s">
        <v>1986</v>
      </c>
      <c r="E307">
        <v>4</v>
      </c>
      <c r="F307">
        <v>32</v>
      </c>
      <c r="G307" t="s">
        <v>2304</v>
      </c>
      <c r="H307">
        <v>704</v>
      </c>
      <c r="I307">
        <v>1</v>
      </c>
      <c r="J307" t="s">
        <v>2330</v>
      </c>
      <c r="W307" t="s">
        <v>1899</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1902</v>
      </c>
      <c r="DE307" t="s">
        <v>1931</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1899</v>
      </c>
      <c r="FQ307" t="s">
        <v>1950</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1899</v>
      </c>
      <c r="D308" t="s">
        <v>1986</v>
      </c>
      <c r="E308">
        <v>8</v>
      </c>
      <c r="F308">
        <v>64</v>
      </c>
      <c r="G308" t="s">
        <v>2306</v>
      </c>
      <c r="H308">
        <v>1408</v>
      </c>
      <c r="I308">
        <v>1</v>
      </c>
      <c r="J308" t="s">
        <v>2331</v>
      </c>
      <c r="W308" t="s">
        <v>1899</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1902</v>
      </c>
      <c r="DE308" t="s">
        <v>1931</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1899</v>
      </c>
      <c r="FQ308" t="s">
        <v>1950</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1899</v>
      </c>
      <c r="D309" t="s">
        <v>1986</v>
      </c>
      <c r="E309">
        <v>12</v>
      </c>
      <c r="F309">
        <v>96</v>
      </c>
      <c r="G309" t="s">
        <v>2332</v>
      </c>
      <c r="H309">
        <v>2112</v>
      </c>
      <c r="I309">
        <v>1</v>
      </c>
      <c r="J309" t="s">
        <v>2333</v>
      </c>
      <c r="W309" t="s">
        <v>1899</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1902</v>
      </c>
      <c r="DE309" t="s">
        <v>1931</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1899</v>
      </c>
      <c r="FQ309" t="s">
        <v>1950</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1899</v>
      </c>
      <c r="D310" t="s">
        <v>1986</v>
      </c>
      <c r="E310">
        <v>16</v>
      </c>
      <c r="F310">
        <v>128</v>
      </c>
      <c r="G310" t="s">
        <v>2308</v>
      </c>
      <c r="H310">
        <v>2816</v>
      </c>
      <c r="I310">
        <v>1</v>
      </c>
      <c r="J310" t="s">
        <v>2334</v>
      </c>
      <c r="W310" t="s">
        <v>1899</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1902</v>
      </c>
      <c r="DE310" t="s">
        <v>1931</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1899</v>
      </c>
      <c r="FQ310" t="s">
        <v>1950</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1899</v>
      </c>
      <c r="D311" t="s">
        <v>1986</v>
      </c>
      <c r="E311">
        <v>32</v>
      </c>
      <c r="F311">
        <v>256</v>
      </c>
      <c r="G311" t="s">
        <v>2310</v>
      </c>
      <c r="H311">
        <v>5632</v>
      </c>
      <c r="I311">
        <v>1</v>
      </c>
      <c r="J311" t="s">
        <v>2335</v>
      </c>
      <c r="W311" t="s">
        <v>1899</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1902</v>
      </c>
      <c r="DE311" t="s">
        <v>1931</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1899</v>
      </c>
      <c r="FQ311" t="s">
        <v>1952</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1899</v>
      </c>
      <c r="D312" t="s">
        <v>1986</v>
      </c>
      <c r="E312">
        <v>64</v>
      </c>
      <c r="F312">
        <v>512</v>
      </c>
      <c r="G312" t="s">
        <v>2323</v>
      </c>
      <c r="H312">
        <v>11264</v>
      </c>
      <c r="I312">
        <v>1</v>
      </c>
      <c r="J312" t="s">
        <v>2336</v>
      </c>
      <c r="W312" t="s">
        <v>1899</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1902</v>
      </c>
      <c r="DE312" t="s">
        <v>1931</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1899</v>
      </c>
      <c r="FQ312" t="s">
        <v>1955</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1899</v>
      </c>
      <c r="D313" t="s">
        <v>1989</v>
      </c>
      <c r="E313">
        <v>1</v>
      </c>
      <c r="F313">
        <v>8</v>
      </c>
      <c r="G313" t="s">
        <v>2302</v>
      </c>
      <c r="H313">
        <v>176</v>
      </c>
      <c r="I313">
        <v>1</v>
      </c>
      <c r="J313" t="s">
        <v>2337</v>
      </c>
      <c r="W313" t="s">
        <v>1899</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1902</v>
      </c>
      <c r="DE313" t="s">
        <v>1933</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1899</v>
      </c>
      <c r="FQ313" t="s">
        <v>1955</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1899</v>
      </c>
      <c r="D314" t="s">
        <v>1989</v>
      </c>
      <c r="E314">
        <v>2</v>
      </c>
      <c r="F314">
        <v>16</v>
      </c>
      <c r="G314" t="s">
        <v>2328</v>
      </c>
      <c r="H314">
        <v>352</v>
      </c>
      <c r="I314">
        <v>1</v>
      </c>
      <c r="J314" t="s">
        <v>2338</v>
      </c>
      <c r="W314" t="s">
        <v>1899</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1902</v>
      </c>
      <c r="DE314" t="s">
        <v>1933</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1899</v>
      </c>
      <c r="FQ314" t="s">
        <v>1955</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1899</v>
      </c>
      <c r="D315" t="s">
        <v>1989</v>
      </c>
      <c r="E315">
        <v>4</v>
      </c>
      <c r="F315">
        <v>32</v>
      </c>
      <c r="G315" t="s">
        <v>2304</v>
      </c>
      <c r="H315">
        <v>704</v>
      </c>
      <c r="I315">
        <v>1</v>
      </c>
      <c r="J315" t="s">
        <v>2339</v>
      </c>
      <c r="W315" t="s">
        <v>1899</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1902</v>
      </c>
      <c r="DE315" t="s">
        <v>1933</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1899</v>
      </c>
      <c r="FQ315" t="s">
        <v>1955</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1899</v>
      </c>
      <c r="D316" t="s">
        <v>1989</v>
      </c>
      <c r="E316">
        <v>8</v>
      </c>
      <c r="F316">
        <v>64</v>
      </c>
      <c r="G316" t="s">
        <v>2306</v>
      </c>
      <c r="H316">
        <v>1408</v>
      </c>
      <c r="I316">
        <v>1</v>
      </c>
      <c r="J316" t="s">
        <v>2340</v>
      </c>
      <c r="W316" t="s">
        <v>1899</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1902</v>
      </c>
      <c r="DE316" t="s">
        <v>1933</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1899</v>
      </c>
      <c r="FQ316" t="s">
        <v>1955</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1899</v>
      </c>
      <c r="D317" t="s">
        <v>1989</v>
      </c>
      <c r="E317">
        <v>12</v>
      </c>
      <c r="F317">
        <v>96</v>
      </c>
      <c r="G317" t="s">
        <v>2332</v>
      </c>
      <c r="H317">
        <v>2112</v>
      </c>
      <c r="I317">
        <v>1</v>
      </c>
      <c r="J317" t="s">
        <v>2341</v>
      </c>
      <c r="W317" t="s">
        <v>1899</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1902</v>
      </c>
      <c r="DE317" t="s">
        <v>1933</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1899</v>
      </c>
      <c r="FQ317" t="s">
        <v>1955</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1899</v>
      </c>
      <c r="D318" t="s">
        <v>1989</v>
      </c>
      <c r="E318">
        <v>12</v>
      </c>
      <c r="F318">
        <v>144</v>
      </c>
      <c r="G318" t="s">
        <v>2342</v>
      </c>
      <c r="H318">
        <v>2880</v>
      </c>
      <c r="I318">
        <v>1</v>
      </c>
      <c r="J318" t="s">
        <v>2343</v>
      </c>
      <c r="W318" t="s">
        <v>1899</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1902</v>
      </c>
      <c r="DE318" t="s">
        <v>1936</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1899</v>
      </c>
      <c r="FQ318" t="s">
        <v>1955</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1899</v>
      </c>
      <c r="D319" t="s">
        <v>1989</v>
      </c>
      <c r="E319">
        <v>16</v>
      </c>
      <c r="F319">
        <v>128</v>
      </c>
      <c r="G319" t="s">
        <v>2308</v>
      </c>
      <c r="H319">
        <v>2816</v>
      </c>
      <c r="I319">
        <v>1</v>
      </c>
      <c r="J319" t="s">
        <v>2346</v>
      </c>
      <c r="W319" t="s">
        <v>1899</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1902</v>
      </c>
      <c r="DE319" t="s">
        <v>1936</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1899</v>
      </c>
      <c r="FQ319" t="s">
        <v>1955</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1899</v>
      </c>
      <c r="D320" t="s">
        <v>1989</v>
      </c>
      <c r="E320">
        <v>16</v>
      </c>
      <c r="F320">
        <v>192</v>
      </c>
      <c r="G320" t="s">
        <v>2344</v>
      </c>
      <c r="H320">
        <v>3840</v>
      </c>
      <c r="I320">
        <v>1</v>
      </c>
      <c r="J320" t="s">
        <v>2345</v>
      </c>
      <c r="W320" t="s">
        <v>1899</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1902</v>
      </c>
      <c r="DE320" t="s">
        <v>1936</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1899</v>
      </c>
      <c r="FQ320" t="s">
        <v>1955</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1899</v>
      </c>
      <c r="D321" t="s">
        <v>1989</v>
      </c>
      <c r="E321">
        <v>32</v>
      </c>
      <c r="F321">
        <v>256</v>
      </c>
      <c r="G321" t="s">
        <v>2310</v>
      </c>
      <c r="H321">
        <v>5632</v>
      </c>
      <c r="I321">
        <v>1</v>
      </c>
      <c r="J321" t="s">
        <v>2347</v>
      </c>
      <c r="W321" t="s">
        <v>1899</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1902</v>
      </c>
      <c r="DE321" t="s">
        <v>1936</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1899</v>
      </c>
      <c r="FQ321" t="s">
        <v>1955</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1899</v>
      </c>
      <c r="D322" t="s">
        <v>1989</v>
      </c>
      <c r="E322">
        <v>32</v>
      </c>
      <c r="F322">
        <v>384</v>
      </c>
      <c r="G322" t="s">
        <v>2348</v>
      </c>
      <c r="H322">
        <v>7680</v>
      </c>
      <c r="I322">
        <v>1</v>
      </c>
      <c r="J322" t="s">
        <v>2349</v>
      </c>
      <c r="W322" t="s">
        <v>1899</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1902</v>
      </c>
      <c r="DE322" t="s">
        <v>1936</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1899</v>
      </c>
      <c r="FQ322" t="s">
        <v>1955</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1899</v>
      </c>
      <c r="D323" t="s">
        <v>1989</v>
      </c>
      <c r="E323">
        <v>64</v>
      </c>
      <c r="F323">
        <v>512</v>
      </c>
      <c r="G323" t="s">
        <v>2323</v>
      </c>
      <c r="H323">
        <v>11264</v>
      </c>
      <c r="I323">
        <v>1</v>
      </c>
      <c r="J323" t="s">
        <v>2350</v>
      </c>
      <c r="W323" t="s">
        <v>1899</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1902</v>
      </c>
      <c r="DE323" t="s">
        <v>1936</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1899</v>
      </c>
      <c r="FQ323" t="s">
        <v>1955</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1899</v>
      </c>
      <c r="D324" t="s">
        <v>1989</v>
      </c>
      <c r="E324">
        <v>72</v>
      </c>
      <c r="F324">
        <v>648</v>
      </c>
      <c r="G324" t="s">
        <v>2351</v>
      </c>
      <c r="H324">
        <v>13824</v>
      </c>
      <c r="I324">
        <v>1</v>
      </c>
      <c r="J324" t="s">
        <v>2352</v>
      </c>
      <c r="W324" t="s">
        <v>1899</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1902</v>
      </c>
      <c r="DE324" t="s">
        <v>1936</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1899</v>
      </c>
      <c r="FQ324" t="s">
        <v>1955</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1899</v>
      </c>
      <c r="D325" t="s">
        <v>1991</v>
      </c>
      <c r="E325">
        <v>1</v>
      </c>
      <c r="F325">
        <v>8</v>
      </c>
      <c r="G325" t="s">
        <v>2302</v>
      </c>
      <c r="H325">
        <v>176</v>
      </c>
      <c r="I325">
        <v>1</v>
      </c>
      <c r="J325" t="s">
        <v>2353</v>
      </c>
      <c r="W325" t="s">
        <v>1899</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1902</v>
      </c>
      <c r="DE325" t="s">
        <v>1936</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1899</v>
      </c>
      <c r="FQ325" t="s">
        <v>1955</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1899</v>
      </c>
      <c r="D326" t="s">
        <v>1991</v>
      </c>
      <c r="E326">
        <v>2</v>
      </c>
      <c r="F326">
        <v>16</v>
      </c>
      <c r="G326" t="s">
        <v>2328</v>
      </c>
      <c r="H326">
        <v>352</v>
      </c>
      <c r="I326">
        <v>1</v>
      </c>
      <c r="J326" t="s">
        <v>2354</v>
      </c>
      <c r="W326" t="s">
        <v>1899</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1902</v>
      </c>
      <c r="DE326" t="s">
        <v>1936</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1899</v>
      </c>
      <c r="FQ326" t="s">
        <v>1957</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1899</v>
      </c>
      <c r="D327" t="s">
        <v>1991</v>
      </c>
      <c r="E327">
        <v>4</v>
      </c>
      <c r="F327">
        <v>32</v>
      </c>
      <c r="G327" t="s">
        <v>2304</v>
      </c>
      <c r="H327">
        <v>704</v>
      </c>
      <c r="I327">
        <v>1</v>
      </c>
      <c r="J327" t="s">
        <v>2355</v>
      </c>
      <c r="W327" t="s">
        <v>1899</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1902</v>
      </c>
      <c r="DE327" t="s">
        <v>1938</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1899</v>
      </c>
      <c r="FQ327" t="s">
        <v>1957</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1899</v>
      </c>
      <c r="D328" t="s">
        <v>1991</v>
      </c>
      <c r="E328">
        <v>8</v>
      </c>
      <c r="F328">
        <v>64</v>
      </c>
      <c r="G328" t="s">
        <v>2306</v>
      </c>
      <c r="H328">
        <v>1408</v>
      </c>
      <c r="I328">
        <v>1</v>
      </c>
      <c r="J328" t="s">
        <v>2356</v>
      </c>
      <c r="W328" t="s">
        <v>1899</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1902</v>
      </c>
      <c r="DE328" t="s">
        <v>1938</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1899</v>
      </c>
      <c r="FQ328" t="s">
        <v>1957</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1899</v>
      </c>
      <c r="D329" t="s">
        <v>1991</v>
      </c>
      <c r="E329">
        <v>12</v>
      </c>
      <c r="F329">
        <v>96</v>
      </c>
      <c r="G329" t="s">
        <v>2332</v>
      </c>
      <c r="H329">
        <v>2112</v>
      </c>
      <c r="I329">
        <v>1</v>
      </c>
      <c r="J329" t="s">
        <v>2358</v>
      </c>
      <c r="W329" t="s">
        <v>1902</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1902</v>
      </c>
      <c r="DE329" t="s">
        <v>1938</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1899</v>
      </c>
      <c r="FQ329" t="s">
        <v>1957</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1899</v>
      </c>
      <c r="D330" t="s">
        <v>1991</v>
      </c>
      <c r="E330">
        <v>12</v>
      </c>
      <c r="F330">
        <v>144</v>
      </c>
      <c r="G330" t="s">
        <v>2342</v>
      </c>
      <c r="H330">
        <v>2880</v>
      </c>
      <c r="I330">
        <v>1</v>
      </c>
      <c r="J330" t="s">
        <v>2357</v>
      </c>
      <c r="W330" t="s">
        <v>1902</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1902</v>
      </c>
      <c r="DE330" t="s">
        <v>1938</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1899</v>
      </c>
      <c r="FQ330" t="s">
        <v>1957</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1899</v>
      </c>
      <c r="D331" t="s">
        <v>1991</v>
      </c>
      <c r="E331">
        <v>16</v>
      </c>
      <c r="F331">
        <v>128</v>
      </c>
      <c r="G331" t="s">
        <v>2308</v>
      </c>
      <c r="H331">
        <v>2816</v>
      </c>
      <c r="I331">
        <v>1</v>
      </c>
      <c r="J331" t="s">
        <v>2359</v>
      </c>
      <c r="W331" t="s">
        <v>1902</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1902</v>
      </c>
      <c r="DE331" t="s">
        <v>1938</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1899</v>
      </c>
      <c r="FQ331" t="s">
        <v>1957</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1899</v>
      </c>
      <c r="D332" t="s">
        <v>1991</v>
      </c>
      <c r="E332">
        <v>16</v>
      </c>
      <c r="F332">
        <v>192</v>
      </c>
      <c r="G332" t="s">
        <v>2344</v>
      </c>
      <c r="H332">
        <v>3840</v>
      </c>
      <c r="I332">
        <v>1</v>
      </c>
      <c r="J332" t="s">
        <v>2360</v>
      </c>
      <c r="W332" t="s">
        <v>1902</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1902</v>
      </c>
      <c r="DE332" t="s">
        <v>1938</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1899</v>
      </c>
      <c r="FQ332" t="s">
        <v>1957</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1899</v>
      </c>
      <c r="D333" t="s">
        <v>1991</v>
      </c>
      <c r="E333">
        <v>32</v>
      </c>
      <c r="F333">
        <v>256</v>
      </c>
      <c r="G333" t="s">
        <v>2310</v>
      </c>
      <c r="H333">
        <v>5632</v>
      </c>
      <c r="I333">
        <v>1</v>
      </c>
      <c r="J333" t="s">
        <v>2361</v>
      </c>
      <c r="W333" t="s">
        <v>1902</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1902</v>
      </c>
      <c r="DE333" t="s">
        <v>1938</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1899</v>
      </c>
      <c r="FQ333" t="s">
        <v>1957</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1899</v>
      </c>
      <c r="D334" t="s">
        <v>1991</v>
      </c>
      <c r="E334">
        <v>32</v>
      </c>
      <c r="F334">
        <v>384</v>
      </c>
      <c r="G334" t="s">
        <v>2348</v>
      </c>
      <c r="H334">
        <v>7680</v>
      </c>
      <c r="I334">
        <v>1</v>
      </c>
      <c r="J334" t="s">
        <v>2362</v>
      </c>
      <c r="W334" t="s">
        <v>1902</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1902</v>
      </c>
      <c r="DE334" t="s">
        <v>1938</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1899</v>
      </c>
      <c r="FQ334" t="s">
        <v>1957</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1899</v>
      </c>
      <c r="D335" t="s">
        <v>1991</v>
      </c>
      <c r="E335">
        <v>64</v>
      </c>
      <c r="F335">
        <v>512</v>
      </c>
      <c r="G335" t="s">
        <v>2323</v>
      </c>
      <c r="H335">
        <v>11264</v>
      </c>
      <c r="I335">
        <v>1</v>
      </c>
      <c r="J335" t="s">
        <v>2363</v>
      </c>
      <c r="W335" t="s">
        <v>1902</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1902</v>
      </c>
      <c r="DE335" t="s">
        <v>1938</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1899</v>
      </c>
      <c r="FQ335" t="s">
        <v>1957</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1899</v>
      </c>
      <c r="D336" t="s">
        <v>1993</v>
      </c>
      <c r="E336">
        <v>1</v>
      </c>
      <c r="F336">
        <v>8</v>
      </c>
      <c r="G336" t="s">
        <v>2302</v>
      </c>
      <c r="H336">
        <v>176</v>
      </c>
      <c r="I336">
        <v>1</v>
      </c>
      <c r="J336" t="s">
        <v>2364</v>
      </c>
      <c r="W336" t="s">
        <v>1902</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1902</v>
      </c>
      <c r="DE336" t="s">
        <v>1938</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1899</v>
      </c>
      <c r="FQ336" t="s">
        <v>1957</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1899</v>
      </c>
      <c r="D337" t="s">
        <v>1993</v>
      </c>
      <c r="E337">
        <v>2</v>
      </c>
      <c r="F337">
        <v>16</v>
      </c>
      <c r="G337" t="s">
        <v>2328</v>
      </c>
      <c r="H337">
        <v>352</v>
      </c>
      <c r="I337">
        <v>1</v>
      </c>
      <c r="J337" t="s">
        <v>2365</v>
      </c>
      <c r="W337" t="s">
        <v>1902</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1902</v>
      </c>
      <c r="DE337" t="s">
        <v>1941</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1899</v>
      </c>
      <c r="FQ337" t="s">
        <v>1957</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1899</v>
      </c>
      <c r="D338" t="s">
        <v>1993</v>
      </c>
      <c r="E338">
        <v>4</v>
      </c>
      <c r="F338">
        <v>32</v>
      </c>
      <c r="G338" t="s">
        <v>2304</v>
      </c>
      <c r="H338">
        <v>704</v>
      </c>
      <c r="I338">
        <v>1</v>
      </c>
      <c r="J338" t="s">
        <v>2366</v>
      </c>
      <c r="W338" t="s">
        <v>1902</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1902</v>
      </c>
      <c r="DE338" t="s">
        <v>1941</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1899</v>
      </c>
      <c r="FQ338" t="s">
        <v>1957</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1899</v>
      </c>
      <c r="D339" t="s">
        <v>1993</v>
      </c>
      <c r="E339">
        <v>8</v>
      </c>
      <c r="F339">
        <v>64</v>
      </c>
      <c r="G339" t="s">
        <v>2306</v>
      </c>
      <c r="H339">
        <v>1408</v>
      </c>
      <c r="I339">
        <v>1</v>
      </c>
      <c r="J339" t="s">
        <v>2367</v>
      </c>
      <c r="W339" t="s">
        <v>1902</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1902</v>
      </c>
      <c r="DE339" t="s">
        <v>1941</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1899</v>
      </c>
      <c r="FQ339" t="s">
        <v>1960</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1899</v>
      </c>
      <c r="D340" t="s">
        <v>1993</v>
      </c>
      <c r="E340">
        <v>12</v>
      </c>
      <c r="F340">
        <v>96</v>
      </c>
      <c r="G340" t="s">
        <v>2332</v>
      </c>
      <c r="H340">
        <v>2112</v>
      </c>
      <c r="I340">
        <v>1</v>
      </c>
      <c r="J340" t="s">
        <v>2368</v>
      </c>
      <c r="W340" t="s">
        <v>1902</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1902</v>
      </c>
      <c r="DE340" t="s">
        <v>1941</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1899</v>
      </c>
      <c r="FQ340" t="s">
        <v>1960</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1899</v>
      </c>
      <c r="D341" t="s">
        <v>1993</v>
      </c>
      <c r="E341">
        <v>16</v>
      </c>
      <c r="F341">
        <v>128</v>
      </c>
      <c r="G341" t="s">
        <v>2308</v>
      </c>
      <c r="H341">
        <v>2816</v>
      </c>
      <c r="I341">
        <v>1</v>
      </c>
      <c r="J341" t="s">
        <v>2369</v>
      </c>
      <c r="W341" t="s">
        <v>1902</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1902</v>
      </c>
      <c r="DE341" t="s">
        <v>1941</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1899</v>
      </c>
      <c r="FQ341" t="s">
        <v>1960</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1899</v>
      </c>
      <c r="D342" t="s">
        <v>1993</v>
      </c>
      <c r="E342">
        <v>24</v>
      </c>
      <c r="F342">
        <v>192</v>
      </c>
      <c r="G342" t="s">
        <v>2370</v>
      </c>
      <c r="H342">
        <v>4224</v>
      </c>
      <c r="I342">
        <v>1</v>
      </c>
      <c r="J342" t="s">
        <v>2371</v>
      </c>
      <c r="W342" t="s">
        <v>1902</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1902</v>
      </c>
      <c r="DE342" t="s">
        <v>1941</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1899</v>
      </c>
      <c r="FQ342" t="s">
        <v>1960</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1899</v>
      </c>
      <c r="D343" t="s">
        <v>1993</v>
      </c>
      <c r="E343">
        <v>32</v>
      </c>
      <c r="F343">
        <v>256</v>
      </c>
      <c r="G343" t="s">
        <v>2310</v>
      </c>
      <c r="H343">
        <v>5632</v>
      </c>
      <c r="I343">
        <v>1</v>
      </c>
      <c r="J343" t="s">
        <v>2372</v>
      </c>
      <c r="W343" t="s">
        <v>1902</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1902</v>
      </c>
      <c r="DE343" t="s">
        <v>1942</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1899</v>
      </c>
      <c r="FQ343" t="s">
        <v>1960</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1899</v>
      </c>
      <c r="D344" t="s">
        <v>1993</v>
      </c>
      <c r="E344">
        <v>48</v>
      </c>
      <c r="F344">
        <v>384</v>
      </c>
      <c r="G344" t="s">
        <v>2312</v>
      </c>
      <c r="H344">
        <v>8448</v>
      </c>
      <c r="I344">
        <v>1</v>
      </c>
      <c r="J344" t="s">
        <v>2373</v>
      </c>
      <c r="W344" t="s">
        <v>1902</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1902</v>
      </c>
      <c r="DE344" t="s">
        <v>1942</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1899</v>
      </c>
      <c r="FQ344" t="s">
        <v>1960</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1899</v>
      </c>
      <c r="D345" t="s">
        <v>1993</v>
      </c>
      <c r="E345">
        <v>56</v>
      </c>
      <c r="F345">
        <v>448</v>
      </c>
      <c r="G345" t="s">
        <v>2374</v>
      </c>
      <c r="H345">
        <v>9856</v>
      </c>
      <c r="I345">
        <v>1</v>
      </c>
      <c r="J345" t="s">
        <v>2375</v>
      </c>
      <c r="W345" t="s">
        <v>1902</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1902</v>
      </c>
      <c r="DE345" t="s">
        <v>1942</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1899</v>
      </c>
      <c r="FQ345" t="s">
        <v>1960</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1899</v>
      </c>
      <c r="D346" t="s">
        <v>1995</v>
      </c>
      <c r="E346">
        <v>1</v>
      </c>
      <c r="F346">
        <v>8</v>
      </c>
      <c r="G346" t="s">
        <v>2302</v>
      </c>
      <c r="H346">
        <v>165</v>
      </c>
      <c r="I346">
        <v>1</v>
      </c>
      <c r="J346" t="s">
        <v>2376</v>
      </c>
      <c r="W346" t="s">
        <v>1902</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1902</v>
      </c>
      <c r="DE346" t="s">
        <v>1942</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1899</v>
      </c>
      <c r="FQ346" t="s">
        <v>1960</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1899</v>
      </c>
      <c r="D347" t="s">
        <v>1995</v>
      </c>
      <c r="E347">
        <v>2</v>
      </c>
      <c r="F347">
        <v>16</v>
      </c>
      <c r="G347" t="s">
        <v>2328</v>
      </c>
      <c r="H347">
        <v>330</v>
      </c>
      <c r="I347">
        <v>1</v>
      </c>
      <c r="J347" t="s">
        <v>2377</v>
      </c>
      <c r="W347" t="s">
        <v>1902</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1902</v>
      </c>
      <c r="DE347" t="s">
        <v>1942</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1899</v>
      </c>
      <c r="FQ347" t="s">
        <v>1962</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1899</v>
      </c>
      <c r="D348" t="s">
        <v>1995</v>
      </c>
      <c r="E348">
        <v>4</v>
      </c>
      <c r="F348">
        <v>32</v>
      </c>
      <c r="G348" t="s">
        <v>2304</v>
      </c>
      <c r="H348">
        <v>660</v>
      </c>
      <c r="I348">
        <v>1</v>
      </c>
      <c r="J348" t="s">
        <v>2378</v>
      </c>
      <c r="W348" t="s">
        <v>1902</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1902</v>
      </c>
      <c r="DE348" t="s">
        <v>1944</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1899</v>
      </c>
      <c r="FQ348" t="s">
        <v>1962</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1899</v>
      </c>
      <c r="D349" t="s">
        <v>1995</v>
      </c>
      <c r="E349">
        <v>8</v>
      </c>
      <c r="F349">
        <v>64</v>
      </c>
      <c r="G349" t="s">
        <v>2306</v>
      </c>
      <c r="H349">
        <v>1320</v>
      </c>
      <c r="I349">
        <v>1</v>
      </c>
      <c r="J349" t="s">
        <v>2379</v>
      </c>
      <c r="W349" t="s">
        <v>1902</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1902</v>
      </c>
      <c r="DE349" t="s">
        <v>1944</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1899</v>
      </c>
      <c r="FQ349" t="s">
        <v>1962</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1899</v>
      </c>
      <c r="D350" t="s">
        <v>1995</v>
      </c>
      <c r="E350">
        <v>12</v>
      </c>
      <c r="F350">
        <v>96</v>
      </c>
      <c r="G350" t="s">
        <v>2332</v>
      </c>
      <c r="H350">
        <v>1980</v>
      </c>
      <c r="I350">
        <v>1</v>
      </c>
      <c r="J350" t="s">
        <v>2380</v>
      </c>
      <c r="W350" t="s">
        <v>1902</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1902</v>
      </c>
      <c r="DE350" t="s">
        <v>1944</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1899</v>
      </c>
      <c r="FQ350" t="s">
        <v>1962</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1899</v>
      </c>
      <c r="D351" t="s">
        <v>1995</v>
      </c>
      <c r="E351">
        <v>16</v>
      </c>
      <c r="F351">
        <v>128</v>
      </c>
      <c r="G351" t="s">
        <v>2308</v>
      </c>
      <c r="H351">
        <v>2640</v>
      </c>
      <c r="I351">
        <v>1</v>
      </c>
      <c r="J351" t="s">
        <v>2381</v>
      </c>
      <c r="W351" t="s">
        <v>1902</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1902</v>
      </c>
      <c r="DE351" t="s">
        <v>1944</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1899</v>
      </c>
      <c r="FQ351" t="s">
        <v>1962</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1899</v>
      </c>
      <c r="D352" t="s">
        <v>1995</v>
      </c>
      <c r="E352">
        <v>24</v>
      </c>
      <c r="F352">
        <v>192</v>
      </c>
      <c r="G352" t="s">
        <v>2370</v>
      </c>
      <c r="H352">
        <v>3960</v>
      </c>
      <c r="I352">
        <v>1</v>
      </c>
      <c r="J352" t="s">
        <v>2382</v>
      </c>
      <c r="W352" t="s">
        <v>1902</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1902</v>
      </c>
      <c r="DE352" t="s">
        <v>1944</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1899</v>
      </c>
      <c r="FQ352" t="s">
        <v>1962</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1899</v>
      </c>
      <c r="D353" t="s">
        <v>1995</v>
      </c>
      <c r="E353">
        <v>32</v>
      </c>
      <c r="F353">
        <v>256</v>
      </c>
      <c r="G353" t="s">
        <v>2310</v>
      </c>
      <c r="H353">
        <v>5280</v>
      </c>
      <c r="I353">
        <v>1</v>
      </c>
      <c r="J353" t="s">
        <v>2383</v>
      </c>
      <c r="W353" t="s">
        <v>1902</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1902</v>
      </c>
      <c r="DE353" t="s">
        <v>1947</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1899</v>
      </c>
      <c r="FQ353" t="s">
        <v>1962</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1899</v>
      </c>
      <c r="D354" t="s">
        <v>1997</v>
      </c>
      <c r="E354">
        <v>16</v>
      </c>
      <c r="F354">
        <v>96</v>
      </c>
      <c r="G354" t="s">
        <v>2384</v>
      </c>
      <c r="H354">
        <v>13748</v>
      </c>
      <c r="I354">
        <v>1</v>
      </c>
      <c r="J354" t="s">
        <v>2385</v>
      </c>
      <c r="W354" t="s">
        <v>1902</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1902</v>
      </c>
      <c r="DE354" t="s">
        <v>1950</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1899</v>
      </c>
      <c r="FQ354" t="s">
        <v>1962</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1899</v>
      </c>
      <c r="D355" t="s">
        <v>1997</v>
      </c>
      <c r="E355">
        <v>32</v>
      </c>
      <c r="F355">
        <v>192</v>
      </c>
      <c r="G355" t="s">
        <v>2386</v>
      </c>
      <c r="H355">
        <v>27496</v>
      </c>
      <c r="I355">
        <v>1</v>
      </c>
      <c r="J355" t="s">
        <v>2387</v>
      </c>
      <c r="W355" t="s">
        <v>1902</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1902</v>
      </c>
      <c r="DE355" t="s">
        <v>1950</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1899</v>
      </c>
      <c r="FQ355" t="s">
        <v>1962</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1899</v>
      </c>
      <c r="D356" t="s">
        <v>1997</v>
      </c>
      <c r="E356">
        <v>82</v>
      </c>
      <c r="F356">
        <v>474</v>
      </c>
      <c r="G356" t="s">
        <v>2388</v>
      </c>
      <c r="H356">
        <v>57008</v>
      </c>
      <c r="I356">
        <v>1</v>
      </c>
      <c r="J356" t="s">
        <v>2389</v>
      </c>
      <c r="W356" t="s">
        <v>1902</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1902</v>
      </c>
      <c r="DE356" t="s">
        <v>1950</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1899</v>
      </c>
      <c r="FQ356" t="s">
        <v>1962</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1899</v>
      </c>
      <c r="D357" t="s">
        <v>1997</v>
      </c>
      <c r="E357">
        <v>164</v>
      </c>
      <c r="F357">
        <v>948</v>
      </c>
      <c r="G357" t="s">
        <v>2390</v>
      </c>
      <c r="H357">
        <v>114016</v>
      </c>
      <c r="I357">
        <v>1</v>
      </c>
      <c r="J357" t="s">
        <v>2391</v>
      </c>
      <c r="W357" t="s">
        <v>1902</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1902</v>
      </c>
      <c r="DE357" t="s">
        <v>1950</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1899</v>
      </c>
      <c r="FQ357" t="s">
        <v>1965</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1899</v>
      </c>
      <c r="D358" t="s">
        <v>1999</v>
      </c>
      <c r="E358">
        <v>6</v>
      </c>
      <c r="F358">
        <v>56</v>
      </c>
      <c r="G358" t="s">
        <v>2392</v>
      </c>
      <c r="H358">
        <v>4400</v>
      </c>
      <c r="I358">
        <v>1</v>
      </c>
      <c r="J358" t="s">
        <v>2393</v>
      </c>
      <c r="W358" t="s">
        <v>1902</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1902</v>
      </c>
      <c r="DE358" t="s">
        <v>1950</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1899</v>
      </c>
      <c r="FQ358" t="s">
        <v>1965</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1899</v>
      </c>
      <c r="D359" t="s">
        <v>1999</v>
      </c>
      <c r="E359">
        <v>14</v>
      </c>
      <c r="F359">
        <v>112</v>
      </c>
      <c r="G359" t="s">
        <v>2394</v>
      </c>
      <c r="H359">
        <v>9000</v>
      </c>
      <c r="I359">
        <v>1</v>
      </c>
      <c r="J359" t="s">
        <v>2395</v>
      </c>
      <c r="W359" t="s">
        <v>1902</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1902</v>
      </c>
      <c r="DE359" t="s">
        <v>1952</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1899</v>
      </c>
      <c r="FQ359" t="s">
        <v>1965</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1899</v>
      </c>
      <c r="D360" t="s">
        <v>1999</v>
      </c>
      <c r="E360">
        <v>28</v>
      </c>
      <c r="F360">
        <v>224</v>
      </c>
      <c r="G360" t="s">
        <v>2396</v>
      </c>
      <c r="H360">
        <v>18000</v>
      </c>
      <c r="I360">
        <v>1</v>
      </c>
      <c r="J360" t="s">
        <v>2397</v>
      </c>
      <c r="W360" t="s">
        <v>1902</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1902</v>
      </c>
      <c r="DE360" t="s">
        <v>1955</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1899</v>
      </c>
      <c r="FQ360" t="s">
        <v>1965</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1899</v>
      </c>
      <c r="D361" t="s">
        <v>1999</v>
      </c>
      <c r="E361">
        <v>56</v>
      </c>
      <c r="F361">
        <v>448</v>
      </c>
      <c r="G361" t="s">
        <v>2374</v>
      </c>
      <c r="H361">
        <v>36000</v>
      </c>
      <c r="I361">
        <v>1</v>
      </c>
      <c r="J361" t="s">
        <v>2398</v>
      </c>
      <c r="W361" t="s">
        <v>1902</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1902</v>
      </c>
      <c r="DE361" t="s">
        <v>1955</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1899</v>
      </c>
      <c r="FQ361" t="s">
        <v>1965</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1899</v>
      </c>
      <c r="D362" t="s">
        <v>2001</v>
      </c>
      <c r="E362">
        <v>4</v>
      </c>
      <c r="F362">
        <v>20</v>
      </c>
      <c r="G362" t="s">
        <v>2399</v>
      </c>
      <c r="H362">
        <v>975</v>
      </c>
      <c r="I362">
        <v>1</v>
      </c>
      <c r="J362" t="s">
        <v>2400</v>
      </c>
      <c r="W362" t="s">
        <v>1902</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1902</v>
      </c>
      <c r="DE362" t="s">
        <v>1955</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1899</v>
      </c>
      <c r="FQ362" t="s">
        <v>1965</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1899</v>
      </c>
      <c r="D363" t="s">
        <v>2001</v>
      </c>
      <c r="E363">
        <v>8</v>
      </c>
      <c r="F363">
        <v>32</v>
      </c>
      <c r="G363" t="s">
        <v>1934</v>
      </c>
      <c r="H363">
        <v>2500</v>
      </c>
      <c r="I363">
        <v>1</v>
      </c>
      <c r="J363" t="s">
        <v>2401</v>
      </c>
      <c r="W363" t="s">
        <v>1902</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1902</v>
      </c>
      <c r="DE363" t="s">
        <v>1955</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1899</v>
      </c>
      <c r="FQ363" t="s">
        <v>1965</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1899</v>
      </c>
      <c r="D364" t="s">
        <v>2001</v>
      </c>
      <c r="E364">
        <v>10</v>
      </c>
      <c r="F364">
        <v>40</v>
      </c>
      <c r="G364" t="s">
        <v>2402</v>
      </c>
      <c r="H364">
        <v>2000</v>
      </c>
      <c r="I364">
        <v>1</v>
      </c>
      <c r="J364" t="s">
        <v>2403</v>
      </c>
      <c r="W364" t="s">
        <v>1902</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1902</v>
      </c>
      <c r="DE364" t="s">
        <v>1955</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1899</v>
      </c>
      <c r="FQ364" t="s">
        <v>1965</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1899</v>
      </c>
      <c r="D365" t="s">
        <v>2001</v>
      </c>
      <c r="E365">
        <v>20</v>
      </c>
      <c r="F365">
        <v>80</v>
      </c>
      <c r="G365" t="s">
        <v>2404</v>
      </c>
      <c r="H365">
        <v>4000</v>
      </c>
      <c r="I365">
        <v>1</v>
      </c>
      <c r="J365" t="s">
        <v>2405</v>
      </c>
      <c r="W365" t="s">
        <v>1902</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1902</v>
      </c>
      <c r="DE365" t="s">
        <v>1955</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1899</v>
      </c>
      <c r="FQ365" t="s">
        <v>1965</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1899</v>
      </c>
      <c r="D366" t="s">
        <v>2001</v>
      </c>
      <c r="E366">
        <v>32</v>
      </c>
      <c r="F366">
        <v>128</v>
      </c>
      <c r="G366" t="s">
        <v>1922</v>
      </c>
      <c r="H366">
        <v>5500</v>
      </c>
      <c r="I366">
        <v>1</v>
      </c>
      <c r="J366" t="s">
        <v>2406</v>
      </c>
      <c r="W366" t="s">
        <v>1902</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1902</v>
      </c>
      <c r="DE366" t="s">
        <v>1955</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1899</v>
      </c>
      <c r="FQ366" t="s">
        <v>1967</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1899</v>
      </c>
      <c r="D367" t="s">
        <v>2001</v>
      </c>
      <c r="E367">
        <v>40</v>
      </c>
      <c r="F367">
        <v>160</v>
      </c>
      <c r="G367" t="s">
        <v>2407</v>
      </c>
      <c r="H367">
        <v>8000</v>
      </c>
      <c r="I367">
        <v>1</v>
      </c>
      <c r="J367" t="s">
        <v>2408</v>
      </c>
      <c r="W367" t="s">
        <v>1902</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1902</v>
      </c>
      <c r="DE367" t="s">
        <v>1955</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1899</v>
      </c>
      <c r="FQ367" t="s">
        <v>1967</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1899</v>
      </c>
      <c r="D368" t="s">
        <v>2001</v>
      </c>
      <c r="E368">
        <v>80</v>
      </c>
      <c r="F368">
        <v>320</v>
      </c>
      <c r="G368" t="s">
        <v>1984</v>
      </c>
      <c r="H368">
        <v>16000</v>
      </c>
      <c r="I368">
        <v>1</v>
      </c>
      <c r="J368" t="s">
        <v>2409</v>
      </c>
      <c r="W368" t="s">
        <v>1902</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1902</v>
      </c>
      <c r="DE368" t="s">
        <v>1955</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1899</v>
      </c>
      <c r="FQ368" t="s">
        <v>1967</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1899</v>
      </c>
      <c r="D369" t="s">
        <v>2003</v>
      </c>
      <c r="E369">
        <v>4</v>
      </c>
      <c r="F369">
        <v>20</v>
      </c>
      <c r="G369" t="s">
        <v>2399</v>
      </c>
      <c r="H369">
        <v>2000</v>
      </c>
      <c r="I369">
        <v>1</v>
      </c>
      <c r="J369" t="s">
        <v>2410</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1902</v>
      </c>
      <c r="DE369" t="s">
        <v>1955</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1899</v>
      </c>
      <c r="FQ369" t="s">
        <v>1967</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1899</v>
      </c>
      <c r="D370" t="s">
        <v>2003</v>
      </c>
      <c r="E370">
        <v>8</v>
      </c>
      <c r="F370">
        <v>40</v>
      </c>
      <c r="G370" t="s">
        <v>2411</v>
      </c>
      <c r="H370">
        <v>4000</v>
      </c>
      <c r="I370">
        <v>1</v>
      </c>
      <c r="J370" t="s">
        <v>2412</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1902</v>
      </c>
      <c r="DE370" t="s">
        <v>1955</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1899</v>
      </c>
      <c r="FQ370" t="s">
        <v>1967</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1899</v>
      </c>
      <c r="D371" t="s">
        <v>2005</v>
      </c>
      <c r="E371">
        <v>10</v>
      </c>
      <c r="F371">
        <v>40</v>
      </c>
      <c r="G371" t="s">
        <v>2402</v>
      </c>
      <c r="H371">
        <v>5750</v>
      </c>
      <c r="I371">
        <v>1</v>
      </c>
      <c r="J371" t="s">
        <v>2413</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1902</v>
      </c>
      <c r="DE371" t="s">
        <v>1955</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1899</v>
      </c>
      <c r="FQ371" t="s">
        <v>1967</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1899</v>
      </c>
      <c r="D372" t="s">
        <v>2005</v>
      </c>
      <c r="E372">
        <v>20</v>
      </c>
      <c r="F372">
        <v>80</v>
      </c>
      <c r="G372" t="s">
        <v>2404</v>
      </c>
      <c r="H372">
        <v>11500</v>
      </c>
      <c r="I372">
        <v>1</v>
      </c>
      <c r="J372" t="s">
        <v>2414</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1902</v>
      </c>
      <c r="DE372" t="s">
        <v>1955</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1899</v>
      </c>
      <c r="FQ372" t="s">
        <v>1967</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1899</v>
      </c>
      <c r="D373" t="s">
        <v>2005</v>
      </c>
      <c r="E373">
        <v>40</v>
      </c>
      <c r="F373">
        <v>160</v>
      </c>
      <c r="G373" t="s">
        <v>2407</v>
      </c>
      <c r="H373">
        <v>23000</v>
      </c>
      <c r="I373">
        <v>1</v>
      </c>
      <c r="J373" t="s">
        <v>2415</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1902</v>
      </c>
      <c r="DE373" t="s">
        <v>1955</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1899</v>
      </c>
      <c r="FQ373" t="s">
        <v>1967</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1899</v>
      </c>
      <c r="D374" t="s">
        <v>2005</v>
      </c>
      <c r="E374">
        <v>80</v>
      </c>
      <c r="F374">
        <v>320</v>
      </c>
      <c r="G374" t="s">
        <v>1984</v>
      </c>
      <c r="H374">
        <v>46000</v>
      </c>
      <c r="I374">
        <v>1</v>
      </c>
      <c r="J374" t="s">
        <v>2416</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1902</v>
      </c>
      <c r="DE374" t="s">
        <v>1955</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1899</v>
      </c>
      <c r="FQ374" t="s">
        <v>1967</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1899</v>
      </c>
      <c r="D375" t="s">
        <v>2008</v>
      </c>
      <c r="E375">
        <v>8</v>
      </c>
      <c r="F375">
        <v>40</v>
      </c>
      <c r="G375" t="s">
        <v>2411</v>
      </c>
      <c r="H375">
        <v>5190</v>
      </c>
      <c r="I375">
        <v>1</v>
      </c>
      <c r="J375" t="s">
        <v>2417</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1902</v>
      </c>
      <c r="DE375" t="s">
        <v>1955</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1899</v>
      </c>
      <c r="FQ375" t="s">
        <v>1967</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1899</v>
      </c>
      <c r="D376" t="s">
        <v>2008</v>
      </c>
      <c r="E376">
        <v>18</v>
      </c>
      <c r="F376">
        <v>80</v>
      </c>
      <c r="G376" t="s">
        <v>2418</v>
      </c>
      <c r="H376">
        <v>10500</v>
      </c>
      <c r="I376">
        <v>1</v>
      </c>
      <c r="J376" t="s">
        <v>2419</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1902</v>
      </c>
      <c r="DE376" t="s">
        <v>1955</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1899</v>
      </c>
      <c r="FQ376" t="s">
        <v>1969</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1899</v>
      </c>
      <c r="D377" t="s">
        <v>2008</v>
      </c>
      <c r="E377">
        <v>36</v>
      </c>
      <c r="F377">
        <v>160</v>
      </c>
      <c r="G377" t="s">
        <v>2420</v>
      </c>
      <c r="H377">
        <v>21000</v>
      </c>
      <c r="I377">
        <v>1</v>
      </c>
      <c r="J377" t="s">
        <v>2421</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1902</v>
      </c>
      <c r="DE377" t="s">
        <v>1955</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1899</v>
      </c>
      <c r="FQ377" t="s">
        <v>1969</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1899</v>
      </c>
      <c r="D378" t="s">
        <v>2008</v>
      </c>
      <c r="E378">
        <v>72</v>
      </c>
      <c r="F378">
        <v>320</v>
      </c>
      <c r="G378" t="s">
        <v>2422</v>
      </c>
      <c r="H378">
        <v>42000</v>
      </c>
      <c r="I378">
        <v>1</v>
      </c>
      <c r="J378" t="s">
        <v>2423</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1902</v>
      </c>
      <c r="DE378" t="s">
        <v>1955</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1899</v>
      </c>
      <c r="FQ378" t="s">
        <v>1969</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1899</v>
      </c>
      <c r="D379" t="s">
        <v>2011</v>
      </c>
      <c r="E379">
        <v>32</v>
      </c>
      <c r="F379">
        <v>64</v>
      </c>
      <c r="G379" t="s">
        <v>1963</v>
      </c>
      <c r="H379">
        <v>4600</v>
      </c>
      <c r="I379">
        <v>1</v>
      </c>
      <c r="J379" t="s">
        <v>2424</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1902</v>
      </c>
      <c r="DE379" t="s">
        <v>1955</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1899</v>
      </c>
      <c r="FQ379" t="s">
        <v>1969</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1899</v>
      </c>
      <c r="D380" t="s">
        <v>2011</v>
      </c>
      <c r="E380">
        <v>90</v>
      </c>
      <c r="F380">
        <v>226</v>
      </c>
      <c r="G380" t="s">
        <v>2425</v>
      </c>
      <c r="H380">
        <v>9200</v>
      </c>
      <c r="I380">
        <v>1</v>
      </c>
      <c r="J380" t="s">
        <v>2426</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1902</v>
      </c>
      <c r="DE380" t="s">
        <v>1955</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1899</v>
      </c>
      <c r="FQ380" t="s">
        <v>1969</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1899</v>
      </c>
      <c r="D381" t="s">
        <v>2011</v>
      </c>
      <c r="E381">
        <v>180</v>
      </c>
      <c r="F381">
        <v>452</v>
      </c>
      <c r="G381" t="s">
        <v>2427</v>
      </c>
      <c r="H381">
        <v>18400</v>
      </c>
      <c r="I381">
        <v>1</v>
      </c>
      <c r="J381" t="s">
        <v>2428</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1902</v>
      </c>
      <c r="DE381" t="s">
        <v>1957</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1899</v>
      </c>
      <c r="FQ381" t="s">
        <v>1969</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1899</v>
      </c>
      <c r="D382" t="s">
        <v>2014</v>
      </c>
      <c r="E382">
        <v>96</v>
      </c>
      <c r="F382">
        <v>384</v>
      </c>
      <c r="G382" t="s">
        <v>1917</v>
      </c>
      <c r="H382">
        <v>25248</v>
      </c>
      <c r="I382">
        <v>1</v>
      </c>
      <c r="J382" t="s">
        <v>2429</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1902</v>
      </c>
      <c r="DE382" t="s">
        <v>1957</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1899</v>
      </c>
      <c r="FQ382" t="s">
        <v>1969</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1899</v>
      </c>
      <c r="D383" t="s">
        <v>2017</v>
      </c>
      <c r="E383">
        <v>10</v>
      </c>
      <c r="F383">
        <v>88</v>
      </c>
      <c r="G383" t="s">
        <v>2430</v>
      </c>
      <c r="H383">
        <v>5225</v>
      </c>
      <c r="I383">
        <v>1</v>
      </c>
      <c r="J383" t="s">
        <v>2431</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1902</v>
      </c>
      <c r="DE383" t="s">
        <v>1957</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1899</v>
      </c>
      <c r="FQ383" t="s">
        <v>1969</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1899</v>
      </c>
      <c r="D384" t="s">
        <v>2017</v>
      </c>
      <c r="E384">
        <v>22</v>
      </c>
      <c r="F384">
        <v>176</v>
      </c>
      <c r="G384" t="s">
        <v>2432</v>
      </c>
      <c r="H384">
        <v>10500</v>
      </c>
      <c r="I384">
        <v>1</v>
      </c>
      <c r="J384" t="s">
        <v>2433</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1902</v>
      </c>
      <c r="DE384" t="s">
        <v>1957</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1899</v>
      </c>
      <c r="FQ384" t="s">
        <v>1969</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1899</v>
      </c>
      <c r="D385" t="s">
        <v>2017</v>
      </c>
      <c r="E385">
        <v>44</v>
      </c>
      <c r="F385">
        <v>352</v>
      </c>
      <c r="G385" t="s">
        <v>2434</v>
      </c>
      <c r="H385">
        <v>21000</v>
      </c>
      <c r="I385">
        <v>1</v>
      </c>
      <c r="J385" t="s">
        <v>2435</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1902</v>
      </c>
      <c r="DE385" t="s">
        <v>1957</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1899</v>
      </c>
      <c r="FQ385" t="s">
        <v>1969</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1902</v>
      </c>
      <c r="D386" t="s">
        <v>1916</v>
      </c>
      <c r="E386">
        <v>96</v>
      </c>
      <c r="F386">
        <v>384</v>
      </c>
      <c r="G386" t="s">
        <v>1917</v>
      </c>
      <c r="H386">
        <v>12884</v>
      </c>
      <c r="I386">
        <v>1</v>
      </c>
      <c r="J386" t="s">
        <v>2436</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1902</v>
      </c>
      <c r="DE386" t="s">
        <v>1957</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1899</v>
      </c>
      <c r="FQ386" t="s">
        <v>1969</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1902</v>
      </c>
      <c r="D387" t="s">
        <v>1919</v>
      </c>
      <c r="E387">
        <v>16</v>
      </c>
      <c r="F387">
        <v>64</v>
      </c>
      <c r="G387" t="s">
        <v>1920</v>
      </c>
      <c r="H387">
        <v>2608</v>
      </c>
      <c r="I387">
        <v>1</v>
      </c>
      <c r="J387" t="s">
        <v>2437</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1902</v>
      </c>
      <c r="DE387" t="s">
        <v>1957</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1899</v>
      </c>
      <c r="FQ387" t="s">
        <v>1971</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1902</v>
      </c>
      <c r="D388" t="s">
        <v>1919</v>
      </c>
      <c r="E388">
        <v>32</v>
      </c>
      <c r="F388">
        <v>128</v>
      </c>
      <c r="G388" t="s">
        <v>1922</v>
      </c>
      <c r="H388">
        <v>5216</v>
      </c>
      <c r="I388">
        <v>1</v>
      </c>
      <c r="J388" t="s">
        <v>2438</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1902</v>
      </c>
      <c r="DE388" t="s">
        <v>1957</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1899</v>
      </c>
      <c r="FQ388" t="s">
        <v>1971</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1902</v>
      </c>
      <c r="D389" t="s">
        <v>1919</v>
      </c>
      <c r="E389">
        <v>64</v>
      </c>
      <c r="F389">
        <v>256</v>
      </c>
      <c r="G389" t="s">
        <v>1924</v>
      </c>
      <c r="H389">
        <v>10432</v>
      </c>
      <c r="I389">
        <v>1</v>
      </c>
      <c r="J389" t="s">
        <v>2439</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1902</v>
      </c>
      <c r="DE389" t="s">
        <v>1957</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1899</v>
      </c>
      <c r="FQ389" t="s">
        <v>1971</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1902</v>
      </c>
      <c r="D390" t="s">
        <v>1928</v>
      </c>
      <c r="E390">
        <v>8</v>
      </c>
      <c r="F390">
        <v>32</v>
      </c>
      <c r="G390" t="s">
        <v>1934</v>
      </c>
      <c r="H390">
        <v>1652</v>
      </c>
      <c r="I390">
        <v>1</v>
      </c>
      <c r="J390" t="s">
        <v>2440</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1902</v>
      </c>
      <c r="DE390" t="s">
        <v>1957</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1899</v>
      </c>
      <c r="FQ390" t="s">
        <v>1971</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1902</v>
      </c>
      <c r="D391" t="s">
        <v>1928</v>
      </c>
      <c r="E391">
        <v>16</v>
      </c>
      <c r="F391">
        <v>64</v>
      </c>
      <c r="G391" t="s">
        <v>1920</v>
      </c>
      <c r="H391">
        <v>2804</v>
      </c>
      <c r="I391">
        <v>1</v>
      </c>
      <c r="J391" t="s">
        <v>2441</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1902</v>
      </c>
      <c r="DE391" t="s">
        <v>1957</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1899</v>
      </c>
      <c r="FQ391" t="s">
        <v>1971</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1902</v>
      </c>
      <c r="D392" t="s">
        <v>1928</v>
      </c>
      <c r="E392">
        <v>32</v>
      </c>
      <c r="F392">
        <v>128</v>
      </c>
      <c r="G392" t="s">
        <v>1922</v>
      </c>
      <c r="H392">
        <v>5608</v>
      </c>
      <c r="I392">
        <v>1</v>
      </c>
      <c r="J392" t="s">
        <v>2442</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1902</v>
      </c>
      <c r="DE392" t="s">
        <v>1957</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1899</v>
      </c>
      <c r="FQ392" t="s">
        <v>1971</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1902</v>
      </c>
      <c r="D393" t="s">
        <v>1928</v>
      </c>
      <c r="E393">
        <v>64</v>
      </c>
      <c r="F393">
        <v>256</v>
      </c>
      <c r="G393" t="s">
        <v>1924</v>
      </c>
      <c r="H393">
        <v>11216</v>
      </c>
      <c r="I393">
        <v>1</v>
      </c>
      <c r="J393" t="s">
        <v>2443</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1902</v>
      </c>
      <c r="DE393" t="s">
        <v>1957</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1899</v>
      </c>
      <c r="FQ393" t="s">
        <v>1971</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1902</v>
      </c>
      <c r="D394" t="s">
        <v>1931</v>
      </c>
      <c r="E394">
        <v>8</v>
      </c>
      <c r="F394">
        <v>32</v>
      </c>
      <c r="G394" t="s">
        <v>1934</v>
      </c>
      <c r="H394">
        <v>1404</v>
      </c>
      <c r="I394">
        <v>1</v>
      </c>
      <c r="J394" t="s">
        <v>2444</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1902</v>
      </c>
      <c r="DE394" t="s">
        <v>1957</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1899</v>
      </c>
      <c r="FQ394" t="s">
        <v>1971</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1902</v>
      </c>
      <c r="D395" t="s">
        <v>1931</v>
      </c>
      <c r="E395">
        <v>16</v>
      </c>
      <c r="F395">
        <v>64</v>
      </c>
      <c r="G395" t="s">
        <v>1920</v>
      </c>
      <c r="H395">
        <v>2808</v>
      </c>
      <c r="I395">
        <v>1</v>
      </c>
      <c r="J395" t="s">
        <v>2445</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1902</v>
      </c>
      <c r="DE395" t="s">
        <v>1957</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1899</v>
      </c>
      <c r="FQ395" t="s">
        <v>1971</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1902</v>
      </c>
      <c r="D396" t="s">
        <v>1931</v>
      </c>
      <c r="E396">
        <v>24</v>
      </c>
      <c r="F396">
        <v>96</v>
      </c>
      <c r="G396" t="s">
        <v>1939</v>
      </c>
      <c r="H396">
        <v>4512</v>
      </c>
      <c r="I396">
        <v>1</v>
      </c>
      <c r="J396" t="s">
        <v>2446</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1902</v>
      </c>
      <c r="DE396" t="s">
        <v>1957</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1899</v>
      </c>
      <c r="FQ396" t="s">
        <v>1973</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1902</v>
      </c>
      <c r="D397" t="s">
        <v>1931</v>
      </c>
      <c r="E397">
        <v>32</v>
      </c>
      <c r="F397">
        <v>128</v>
      </c>
      <c r="G397" t="s">
        <v>1922</v>
      </c>
      <c r="H397">
        <v>6216</v>
      </c>
      <c r="I397">
        <v>1</v>
      </c>
      <c r="J397" t="s">
        <v>2447</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1902</v>
      </c>
      <c r="DE397" t="s">
        <v>1957</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1899</v>
      </c>
      <c r="FQ397" t="s">
        <v>1973</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1902</v>
      </c>
      <c r="D398" t="s">
        <v>1931</v>
      </c>
      <c r="E398">
        <v>64</v>
      </c>
      <c r="F398">
        <v>256</v>
      </c>
      <c r="G398" t="s">
        <v>1924</v>
      </c>
      <c r="H398">
        <v>11232</v>
      </c>
      <c r="I398">
        <v>1</v>
      </c>
      <c r="J398" t="s">
        <v>2448</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1902</v>
      </c>
      <c r="DE398" t="s">
        <v>1960</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1899</v>
      </c>
      <c r="FQ398" t="s">
        <v>1973</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1902</v>
      </c>
      <c r="D399" t="s">
        <v>1931</v>
      </c>
      <c r="E399">
        <v>76</v>
      </c>
      <c r="F399">
        <v>320</v>
      </c>
      <c r="G399" t="s">
        <v>2300</v>
      </c>
      <c r="H399">
        <v>14456</v>
      </c>
      <c r="I399">
        <v>1</v>
      </c>
      <c r="J399" t="s">
        <v>2449</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1902</v>
      </c>
      <c r="DE399" t="s">
        <v>1960</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1899</v>
      </c>
      <c r="FQ399" t="s">
        <v>1973</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1902</v>
      </c>
      <c r="D400" t="s">
        <v>1933</v>
      </c>
      <c r="E400">
        <v>4</v>
      </c>
      <c r="F400">
        <v>8</v>
      </c>
      <c r="G400" t="s">
        <v>1948</v>
      </c>
      <c r="H400">
        <v>452</v>
      </c>
      <c r="I400">
        <v>1</v>
      </c>
      <c r="J400" t="s">
        <v>2451</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1902</v>
      </c>
      <c r="DE400" t="s">
        <v>1960</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1899</v>
      </c>
      <c r="FQ400" t="s">
        <v>1973</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1902</v>
      </c>
      <c r="D401" t="s">
        <v>1933</v>
      </c>
      <c r="E401">
        <v>4</v>
      </c>
      <c r="F401">
        <v>16</v>
      </c>
      <c r="G401" t="s">
        <v>1945</v>
      </c>
      <c r="H401">
        <v>678</v>
      </c>
      <c r="I401">
        <v>1</v>
      </c>
      <c r="J401" t="s">
        <v>2450</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1902</v>
      </c>
      <c r="DE401" t="s">
        <v>1960</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1899</v>
      </c>
      <c r="FQ401" t="s">
        <v>1973</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1902</v>
      </c>
      <c r="D402" t="s">
        <v>1933</v>
      </c>
      <c r="E402">
        <v>8</v>
      </c>
      <c r="F402">
        <v>16</v>
      </c>
      <c r="G402" t="s">
        <v>1953</v>
      </c>
      <c r="H402">
        <v>904</v>
      </c>
      <c r="I402">
        <v>1</v>
      </c>
      <c r="J402" t="s">
        <v>2453</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1902</v>
      </c>
      <c r="DE402" t="s">
        <v>1960</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1899</v>
      </c>
      <c r="FQ402" t="s">
        <v>1973</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1902</v>
      </c>
      <c r="D403" t="s">
        <v>1933</v>
      </c>
      <c r="E403">
        <v>8</v>
      </c>
      <c r="F403">
        <v>32</v>
      </c>
      <c r="G403" t="s">
        <v>1934</v>
      </c>
      <c r="H403">
        <v>1356</v>
      </c>
      <c r="I403">
        <v>1</v>
      </c>
      <c r="J403" t="s">
        <v>2452</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1902</v>
      </c>
      <c r="DE403" t="s">
        <v>1960</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1899</v>
      </c>
      <c r="FQ403" t="s">
        <v>1973</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1902</v>
      </c>
      <c r="D404" t="s">
        <v>1933</v>
      </c>
      <c r="E404">
        <v>16</v>
      </c>
      <c r="F404">
        <v>32</v>
      </c>
      <c r="G404" t="s">
        <v>1958</v>
      </c>
      <c r="H404">
        <v>1808</v>
      </c>
      <c r="I404">
        <v>1</v>
      </c>
      <c r="J404" t="s">
        <v>2455</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1902</v>
      </c>
      <c r="DE404" t="s">
        <v>1960</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1899</v>
      </c>
      <c r="FQ404" t="s">
        <v>1973</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1902</v>
      </c>
      <c r="D405" t="s">
        <v>1933</v>
      </c>
      <c r="E405">
        <v>16</v>
      </c>
      <c r="F405">
        <v>64</v>
      </c>
      <c r="G405" t="s">
        <v>1920</v>
      </c>
      <c r="H405">
        <v>2712</v>
      </c>
      <c r="I405">
        <v>1</v>
      </c>
      <c r="J405" t="s">
        <v>2454</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1902</v>
      </c>
      <c r="DE405" t="s">
        <v>1960</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1899</v>
      </c>
      <c r="FQ405" t="s">
        <v>1975</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1902</v>
      </c>
      <c r="D406" t="s">
        <v>1933</v>
      </c>
      <c r="E406">
        <v>32</v>
      </c>
      <c r="F406">
        <v>64</v>
      </c>
      <c r="G406" t="s">
        <v>1963</v>
      </c>
      <c r="H406">
        <v>3616</v>
      </c>
      <c r="I406">
        <v>1</v>
      </c>
      <c r="J406" t="s">
        <v>2457</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1902</v>
      </c>
      <c r="DE406" t="s">
        <v>1960</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1899</v>
      </c>
      <c r="FQ406" t="s">
        <v>1977</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1902</v>
      </c>
      <c r="D407" t="s">
        <v>1933</v>
      </c>
      <c r="E407">
        <v>32</v>
      </c>
      <c r="F407">
        <v>128</v>
      </c>
      <c r="G407" t="s">
        <v>1922</v>
      </c>
      <c r="H407">
        <v>5424</v>
      </c>
      <c r="I407">
        <v>1</v>
      </c>
      <c r="J407" t="s">
        <v>2456</v>
      </c>
      <c r="W407" t="s">
        <v>1899</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1902</v>
      </c>
      <c r="DE407" t="s">
        <v>1960</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1899</v>
      </c>
      <c r="FQ407" t="s">
        <v>1977</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1902</v>
      </c>
      <c r="D408" t="s">
        <v>1936</v>
      </c>
      <c r="E408">
        <v>4</v>
      </c>
      <c r="F408">
        <v>8</v>
      </c>
      <c r="G408" t="s">
        <v>1948</v>
      </c>
      <c r="H408">
        <v>376</v>
      </c>
      <c r="I408">
        <v>1</v>
      </c>
      <c r="J408" t="s">
        <v>2459</v>
      </c>
      <c r="W408" t="s">
        <v>1899</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1902</v>
      </c>
      <c r="DE408" t="s">
        <v>1962</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1899</v>
      </c>
      <c r="FQ408" t="s">
        <v>1977</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1902</v>
      </c>
      <c r="D409" t="s">
        <v>1936</v>
      </c>
      <c r="E409">
        <v>4</v>
      </c>
      <c r="F409">
        <v>16</v>
      </c>
      <c r="G409" t="s">
        <v>1945</v>
      </c>
      <c r="H409">
        <v>564</v>
      </c>
      <c r="I409">
        <v>1</v>
      </c>
      <c r="J409" t="s">
        <v>2458</v>
      </c>
      <c r="W409" t="s">
        <v>1899</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1902</v>
      </c>
      <c r="DE409" t="s">
        <v>1962</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1899</v>
      </c>
      <c r="FQ409" t="s">
        <v>1977</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1902</v>
      </c>
      <c r="D410" t="s">
        <v>1936</v>
      </c>
      <c r="E410">
        <v>8</v>
      </c>
      <c r="F410">
        <v>16</v>
      </c>
      <c r="G410" t="s">
        <v>1953</v>
      </c>
      <c r="H410">
        <v>752</v>
      </c>
      <c r="I410">
        <v>1</v>
      </c>
      <c r="J410" t="s">
        <v>2460</v>
      </c>
      <c r="W410" t="s">
        <v>1899</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1902</v>
      </c>
      <c r="DE410" t="s">
        <v>1962</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1899</v>
      </c>
      <c r="FQ410" t="s">
        <v>1977</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1902</v>
      </c>
      <c r="D411" t="s">
        <v>1936</v>
      </c>
      <c r="E411">
        <v>8</v>
      </c>
      <c r="F411">
        <v>32</v>
      </c>
      <c r="G411" t="s">
        <v>1934</v>
      </c>
      <c r="H411">
        <v>1128</v>
      </c>
      <c r="I411">
        <v>1</v>
      </c>
      <c r="J411" t="s">
        <v>2461</v>
      </c>
      <c r="W411" t="s">
        <v>1899</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1902</v>
      </c>
      <c r="DE411" t="s">
        <v>1962</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1899</v>
      </c>
      <c r="FQ411" t="s">
        <v>1979</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1902</v>
      </c>
      <c r="D412" t="s">
        <v>1936</v>
      </c>
      <c r="E412">
        <v>16</v>
      </c>
      <c r="F412">
        <v>32</v>
      </c>
      <c r="G412" t="s">
        <v>1958</v>
      </c>
      <c r="H412">
        <v>1504</v>
      </c>
      <c r="I412">
        <v>1</v>
      </c>
      <c r="J412" t="s">
        <v>2463</v>
      </c>
      <c r="W412" t="s">
        <v>1899</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1902</v>
      </c>
      <c r="DE412" t="s">
        <v>1965</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1899</v>
      </c>
      <c r="FQ412" t="s">
        <v>1979</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1902</v>
      </c>
      <c r="D413" t="s">
        <v>1936</v>
      </c>
      <c r="E413">
        <v>16</v>
      </c>
      <c r="F413">
        <v>64</v>
      </c>
      <c r="G413" t="s">
        <v>1920</v>
      </c>
      <c r="H413">
        <v>2256</v>
      </c>
      <c r="I413">
        <v>1</v>
      </c>
      <c r="J413" t="s">
        <v>2462</v>
      </c>
      <c r="W413" t="s">
        <v>1899</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1902</v>
      </c>
      <c r="DE413" t="s">
        <v>1965</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1899</v>
      </c>
      <c r="FQ413" t="s">
        <v>1979</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1902</v>
      </c>
      <c r="D414" t="s">
        <v>1936</v>
      </c>
      <c r="E414">
        <v>32</v>
      </c>
      <c r="F414">
        <v>128</v>
      </c>
      <c r="G414" t="s">
        <v>1922</v>
      </c>
      <c r="H414">
        <v>4512</v>
      </c>
      <c r="I414">
        <v>1</v>
      </c>
      <c r="J414" t="s">
        <v>2464</v>
      </c>
      <c r="W414" t="s">
        <v>1899</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1902</v>
      </c>
      <c r="DE414" t="s">
        <v>1965</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1899</v>
      </c>
      <c r="FQ414" t="s">
        <v>1979</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1902</v>
      </c>
      <c r="D415" t="s">
        <v>1936</v>
      </c>
      <c r="E415">
        <v>46</v>
      </c>
      <c r="F415">
        <v>216</v>
      </c>
      <c r="G415" t="s">
        <v>1980</v>
      </c>
      <c r="H415">
        <v>7238</v>
      </c>
      <c r="I415">
        <v>1</v>
      </c>
      <c r="J415" t="s">
        <v>2465</v>
      </c>
      <c r="W415" t="s">
        <v>1899</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1902</v>
      </c>
      <c r="DE415" t="s">
        <v>1965</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1899</v>
      </c>
      <c r="FQ415" t="s">
        <v>1979</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1902</v>
      </c>
      <c r="D416" t="s">
        <v>1936</v>
      </c>
      <c r="E416">
        <v>64</v>
      </c>
      <c r="F416">
        <v>256</v>
      </c>
      <c r="G416" t="s">
        <v>1924</v>
      </c>
      <c r="H416">
        <v>9024</v>
      </c>
      <c r="I416">
        <v>1</v>
      </c>
      <c r="J416" t="s">
        <v>2466</v>
      </c>
      <c r="W416" t="s">
        <v>1899</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1902</v>
      </c>
      <c r="DE416" t="s">
        <v>1965</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1899</v>
      </c>
      <c r="FQ416" t="s">
        <v>1979</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1902</v>
      </c>
      <c r="D417" t="s">
        <v>1936</v>
      </c>
      <c r="E417">
        <v>80</v>
      </c>
      <c r="F417">
        <v>320</v>
      </c>
      <c r="G417" t="s">
        <v>1984</v>
      </c>
      <c r="H417">
        <v>11280</v>
      </c>
      <c r="I417">
        <v>1</v>
      </c>
      <c r="J417" t="s">
        <v>2467</v>
      </c>
      <c r="W417" t="s">
        <v>1899</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1902</v>
      </c>
      <c r="DE417" t="s">
        <v>1965</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1899</v>
      </c>
      <c r="FQ417" t="s">
        <v>1982</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1902</v>
      </c>
      <c r="D418" t="s">
        <v>1936</v>
      </c>
      <c r="E418">
        <v>92</v>
      </c>
      <c r="F418">
        <v>432</v>
      </c>
      <c r="G418" t="s">
        <v>1987</v>
      </c>
      <c r="H418">
        <v>14476</v>
      </c>
      <c r="I418">
        <v>1</v>
      </c>
      <c r="J418" t="s">
        <v>2468</v>
      </c>
      <c r="W418" t="s">
        <v>1899</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1902</v>
      </c>
      <c r="DE418" t="s">
        <v>1965</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1899</v>
      </c>
      <c r="FQ418" t="s">
        <v>1982</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1902</v>
      </c>
      <c r="D419" t="s">
        <v>1938</v>
      </c>
      <c r="E419">
        <v>4</v>
      </c>
      <c r="F419">
        <v>8</v>
      </c>
      <c r="G419" t="s">
        <v>1948</v>
      </c>
      <c r="H419">
        <v>400</v>
      </c>
      <c r="I419">
        <v>1</v>
      </c>
      <c r="J419" t="s">
        <v>2469</v>
      </c>
      <c r="W419" t="s">
        <v>1899</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1902</v>
      </c>
      <c r="DE419" t="s">
        <v>1965</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1899</v>
      </c>
      <c r="FQ419" t="s">
        <v>1982</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1902</v>
      </c>
      <c r="D420" t="s">
        <v>1938</v>
      </c>
      <c r="E420">
        <v>4</v>
      </c>
      <c r="F420">
        <v>16</v>
      </c>
      <c r="G420" t="s">
        <v>1945</v>
      </c>
      <c r="H420">
        <v>600</v>
      </c>
      <c r="I420">
        <v>1</v>
      </c>
      <c r="J420" t="s">
        <v>2470</v>
      </c>
      <c r="W420" t="s">
        <v>1899</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1902</v>
      </c>
      <c r="DE420" t="s">
        <v>1965</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1899</v>
      </c>
      <c r="FQ420" t="s">
        <v>1982</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1902</v>
      </c>
      <c r="D421" t="s">
        <v>1938</v>
      </c>
      <c r="E421">
        <v>8</v>
      </c>
      <c r="F421">
        <v>16</v>
      </c>
      <c r="G421" t="s">
        <v>1953</v>
      </c>
      <c r="H421">
        <v>800</v>
      </c>
      <c r="I421">
        <v>1</v>
      </c>
      <c r="J421" t="s">
        <v>2472</v>
      </c>
      <c r="W421" t="s">
        <v>1899</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1902</v>
      </c>
      <c r="DE421" t="s">
        <v>1965</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1899</v>
      </c>
      <c r="FQ421" t="s">
        <v>1982</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1902</v>
      </c>
      <c r="D422" t="s">
        <v>1938</v>
      </c>
      <c r="E422">
        <v>8</v>
      </c>
      <c r="F422">
        <v>32</v>
      </c>
      <c r="G422" t="s">
        <v>1934</v>
      </c>
      <c r="H422">
        <v>1200</v>
      </c>
      <c r="I422">
        <v>1</v>
      </c>
      <c r="J422" t="s">
        <v>2471</v>
      </c>
      <c r="W422" t="s">
        <v>1899</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1902</v>
      </c>
      <c r="DE422" t="s">
        <v>1965</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1899</v>
      </c>
      <c r="FQ422" t="s">
        <v>1982</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1902</v>
      </c>
      <c r="D423" t="s">
        <v>1938</v>
      </c>
      <c r="E423">
        <v>16</v>
      </c>
      <c r="F423">
        <v>32</v>
      </c>
      <c r="G423" t="s">
        <v>1958</v>
      </c>
      <c r="H423">
        <v>1600</v>
      </c>
      <c r="I423">
        <v>1</v>
      </c>
      <c r="J423" t="s">
        <v>2474</v>
      </c>
      <c r="W423" t="s">
        <v>1899</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1902</v>
      </c>
      <c r="DE423" t="s">
        <v>1965</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1899</v>
      </c>
      <c r="FQ423" t="s">
        <v>46</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1902</v>
      </c>
      <c r="D424" t="s">
        <v>1938</v>
      </c>
      <c r="E424">
        <v>16</v>
      </c>
      <c r="F424">
        <v>64</v>
      </c>
      <c r="G424" t="s">
        <v>1920</v>
      </c>
      <c r="H424">
        <v>2400</v>
      </c>
      <c r="I424">
        <v>1</v>
      </c>
      <c r="J424" t="s">
        <v>2473</v>
      </c>
      <c r="W424" t="s">
        <v>1899</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1902</v>
      </c>
      <c r="DE424" t="s">
        <v>1965</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1899</v>
      </c>
      <c r="FQ424" t="s">
        <v>46</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1902</v>
      </c>
      <c r="D425" t="s">
        <v>1938</v>
      </c>
      <c r="E425">
        <v>32</v>
      </c>
      <c r="F425">
        <v>64</v>
      </c>
      <c r="G425" t="s">
        <v>1963</v>
      </c>
      <c r="H425">
        <v>3200</v>
      </c>
      <c r="I425">
        <v>1</v>
      </c>
      <c r="J425" t="s">
        <v>2476</v>
      </c>
      <c r="W425" t="s">
        <v>1899</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1902</v>
      </c>
      <c r="DE425" t="s">
        <v>1965</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1899</v>
      </c>
      <c r="FQ425" t="s">
        <v>46</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1902</v>
      </c>
      <c r="D426" t="s">
        <v>1938</v>
      </c>
      <c r="E426">
        <v>32</v>
      </c>
      <c r="F426">
        <v>128</v>
      </c>
      <c r="G426" t="s">
        <v>1922</v>
      </c>
      <c r="H426">
        <v>4800</v>
      </c>
      <c r="I426">
        <v>1</v>
      </c>
      <c r="J426" t="s">
        <v>2475</v>
      </c>
      <c r="W426" t="s">
        <v>1899</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1902</v>
      </c>
      <c r="DE426" t="s">
        <v>1967</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1899</v>
      </c>
      <c r="FQ426" t="s">
        <v>46</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1902</v>
      </c>
      <c r="D427" t="s">
        <v>1938</v>
      </c>
      <c r="E427">
        <v>48</v>
      </c>
      <c r="F427">
        <v>96</v>
      </c>
      <c r="G427" t="s">
        <v>2006</v>
      </c>
      <c r="H427">
        <v>4800</v>
      </c>
      <c r="I427">
        <v>1</v>
      </c>
      <c r="J427" t="s">
        <v>2477</v>
      </c>
      <c r="W427" t="s">
        <v>1899</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1902</v>
      </c>
      <c r="DE427" t="s">
        <v>1967</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1899</v>
      </c>
      <c r="FQ427" t="s">
        <v>46</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1902</v>
      </c>
      <c r="D428" t="s">
        <v>1938</v>
      </c>
      <c r="E428">
        <v>48</v>
      </c>
      <c r="F428">
        <v>192</v>
      </c>
      <c r="G428" t="s">
        <v>2009</v>
      </c>
      <c r="H428">
        <v>7200</v>
      </c>
      <c r="I428">
        <v>1</v>
      </c>
      <c r="J428" t="s">
        <v>2478</v>
      </c>
      <c r="W428" t="s">
        <v>1899</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1902</v>
      </c>
      <c r="DE428" t="s">
        <v>1967</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1899</v>
      </c>
      <c r="FQ428" t="s">
        <v>46</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1902</v>
      </c>
      <c r="D429" t="s">
        <v>1938</v>
      </c>
      <c r="E429">
        <v>52</v>
      </c>
      <c r="F429">
        <v>184</v>
      </c>
      <c r="G429" t="s">
        <v>2012</v>
      </c>
      <c r="H429">
        <v>7200</v>
      </c>
      <c r="I429">
        <v>1</v>
      </c>
      <c r="J429" t="s">
        <v>2479</v>
      </c>
      <c r="W429" t="s">
        <v>1899</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1902</v>
      </c>
      <c r="DE429" t="s">
        <v>1967</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1899</v>
      </c>
      <c r="FQ429" t="s">
        <v>46</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1902</v>
      </c>
      <c r="D430" t="s">
        <v>1938</v>
      </c>
      <c r="E430">
        <v>64</v>
      </c>
      <c r="F430">
        <v>128</v>
      </c>
      <c r="G430" t="s">
        <v>2015</v>
      </c>
      <c r="H430">
        <v>6400</v>
      </c>
      <c r="I430">
        <v>1</v>
      </c>
      <c r="J430" t="s">
        <v>2480</v>
      </c>
      <c r="W430" t="s">
        <v>1899</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1902</v>
      </c>
      <c r="DE430" t="s">
        <v>1967</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1899</v>
      </c>
      <c r="FQ430" t="s">
        <v>46</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1902</v>
      </c>
      <c r="D431" t="s">
        <v>1938</v>
      </c>
      <c r="E431">
        <v>64</v>
      </c>
      <c r="F431">
        <v>256</v>
      </c>
      <c r="G431" t="s">
        <v>1924</v>
      </c>
      <c r="H431">
        <v>9600</v>
      </c>
      <c r="I431">
        <v>1</v>
      </c>
      <c r="J431" t="s">
        <v>2481</v>
      </c>
      <c r="W431" t="s">
        <v>1899</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1902</v>
      </c>
      <c r="DE431" t="s">
        <v>1967</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1899</v>
      </c>
      <c r="FQ431" t="s">
        <v>46</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1902</v>
      </c>
      <c r="D432" t="s">
        <v>1938</v>
      </c>
      <c r="E432">
        <v>104</v>
      </c>
      <c r="F432">
        <v>368</v>
      </c>
      <c r="G432" t="s">
        <v>2019</v>
      </c>
      <c r="H432">
        <v>14400</v>
      </c>
      <c r="I432">
        <v>1</v>
      </c>
      <c r="J432" t="s">
        <v>2482</v>
      </c>
      <c r="W432" t="s">
        <v>1899</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1902</v>
      </c>
      <c r="DE432" t="s">
        <v>1967</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1899</v>
      </c>
      <c r="FQ432" t="s">
        <v>1986</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1902</v>
      </c>
      <c r="D433" t="s">
        <v>1941</v>
      </c>
      <c r="E433">
        <v>4</v>
      </c>
      <c r="F433">
        <v>8</v>
      </c>
      <c r="G433" t="s">
        <v>1948</v>
      </c>
      <c r="H433">
        <v>452</v>
      </c>
      <c r="I433">
        <v>1</v>
      </c>
      <c r="J433" t="s">
        <v>2483</v>
      </c>
      <c r="W433" t="s">
        <v>1899</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1902</v>
      </c>
      <c r="DE433" t="s">
        <v>1967</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1899</v>
      </c>
      <c r="FQ433" t="s">
        <v>1986</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1902</v>
      </c>
      <c r="D434" t="s">
        <v>1941</v>
      </c>
      <c r="E434">
        <v>4</v>
      </c>
      <c r="F434">
        <v>16</v>
      </c>
      <c r="G434" t="s">
        <v>1945</v>
      </c>
      <c r="H434">
        <v>678</v>
      </c>
      <c r="I434">
        <v>1</v>
      </c>
      <c r="J434" t="s">
        <v>2484</v>
      </c>
      <c r="W434" t="s">
        <v>1899</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1902</v>
      </c>
      <c r="DE434" t="s">
        <v>1967</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1899</v>
      </c>
      <c r="FQ434" t="s">
        <v>1986</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1902</v>
      </c>
      <c r="D435" t="s">
        <v>1941</v>
      </c>
      <c r="E435">
        <v>8</v>
      </c>
      <c r="F435">
        <v>16</v>
      </c>
      <c r="G435" t="s">
        <v>1953</v>
      </c>
      <c r="H435">
        <v>904</v>
      </c>
      <c r="I435">
        <v>1</v>
      </c>
      <c r="J435" t="s">
        <v>2485</v>
      </c>
      <c r="W435" t="s">
        <v>1899</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1902</v>
      </c>
      <c r="DE435" t="s">
        <v>1967</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1899</v>
      </c>
      <c r="FQ435" t="s">
        <v>1986</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1902</v>
      </c>
      <c r="D436" t="s">
        <v>1941</v>
      </c>
      <c r="E436">
        <v>8</v>
      </c>
      <c r="F436">
        <v>32</v>
      </c>
      <c r="G436" t="s">
        <v>1934</v>
      </c>
      <c r="H436">
        <v>1356</v>
      </c>
      <c r="I436">
        <v>1</v>
      </c>
      <c r="J436" t="s">
        <v>2486</v>
      </c>
      <c r="W436" t="s">
        <v>1899</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1902</v>
      </c>
      <c r="DE436" t="s">
        <v>1967</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1899</v>
      </c>
      <c r="FQ436" t="s">
        <v>1986</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1902</v>
      </c>
      <c r="D437" t="s">
        <v>1941</v>
      </c>
      <c r="E437">
        <v>16</v>
      </c>
      <c r="F437">
        <v>32</v>
      </c>
      <c r="G437" t="s">
        <v>1958</v>
      </c>
      <c r="H437">
        <v>1808</v>
      </c>
      <c r="I437">
        <v>1</v>
      </c>
      <c r="J437" t="s">
        <v>2487</v>
      </c>
      <c r="W437" t="s">
        <v>1899</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1902</v>
      </c>
      <c r="DE437" t="s">
        <v>1967</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1899</v>
      </c>
      <c r="FQ437" t="s">
        <v>1986</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1902</v>
      </c>
      <c r="D438" t="s">
        <v>1941</v>
      </c>
      <c r="E438">
        <v>16</v>
      </c>
      <c r="F438">
        <v>64</v>
      </c>
      <c r="G438" t="s">
        <v>1920</v>
      </c>
      <c r="H438">
        <v>2712</v>
      </c>
      <c r="I438">
        <v>1</v>
      </c>
      <c r="J438" t="s">
        <v>2488</v>
      </c>
      <c r="W438" t="s">
        <v>1899</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1902</v>
      </c>
      <c r="DE438" t="s">
        <v>1967</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1899</v>
      </c>
      <c r="FQ438" t="s">
        <v>1986</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1902</v>
      </c>
      <c r="D439" t="s">
        <v>1941</v>
      </c>
      <c r="E439">
        <v>32</v>
      </c>
      <c r="F439">
        <v>174</v>
      </c>
      <c r="G439" t="s">
        <v>2027</v>
      </c>
      <c r="H439">
        <v>6723.5</v>
      </c>
      <c r="I439">
        <v>1</v>
      </c>
      <c r="J439" t="s">
        <v>2489</v>
      </c>
      <c r="W439" t="s">
        <v>1899</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1902</v>
      </c>
      <c r="DE439" t="s">
        <v>1969</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1899</v>
      </c>
      <c r="FQ439" t="s">
        <v>1986</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1902</v>
      </c>
      <c r="D440" t="s">
        <v>1941</v>
      </c>
      <c r="E440">
        <v>64</v>
      </c>
      <c r="F440">
        <v>348</v>
      </c>
      <c r="G440" t="s">
        <v>2029</v>
      </c>
      <c r="H440">
        <v>13447</v>
      </c>
      <c r="I440">
        <v>1</v>
      </c>
      <c r="J440" t="s">
        <v>2490</v>
      </c>
      <c r="W440" t="s">
        <v>1899</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1902</v>
      </c>
      <c r="DE440" t="s">
        <v>1969</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1899</v>
      </c>
      <c r="FQ440" t="s">
        <v>1989</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1902</v>
      </c>
      <c r="D441" t="s">
        <v>1942</v>
      </c>
      <c r="E441">
        <v>4</v>
      </c>
      <c r="F441">
        <v>8</v>
      </c>
      <c r="G441" t="s">
        <v>1948</v>
      </c>
      <c r="H441">
        <v>560</v>
      </c>
      <c r="I441">
        <v>1</v>
      </c>
      <c r="J441" t="s">
        <v>2492</v>
      </c>
      <c r="W441" t="s">
        <v>1899</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1902</v>
      </c>
      <c r="DE441" t="s">
        <v>1969</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1899</v>
      </c>
      <c r="FQ441" t="s">
        <v>1989</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1902</v>
      </c>
      <c r="D442" t="s">
        <v>1942</v>
      </c>
      <c r="E442">
        <v>4</v>
      </c>
      <c r="F442">
        <v>16</v>
      </c>
      <c r="G442" t="s">
        <v>1945</v>
      </c>
      <c r="H442">
        <v>840</v>
      </c>
      <c r="I442">
        <v>1</v>
      </c>
      <c r="J442" t="s">
        <v>2491</v>
      </c>
      <c r="W442" t="s">
        <v>1899</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1902</v>
      </c>
      <c r="DE442" t="s">
        <v>1969</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1899</v>
      </c>
      <c r="FQ442" t="s">
        <v>1989</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1902</v>
      </c>
      <c r="D443" t="s">
        <v>1942</v>
      </c>
      <c r="E443">
        <v>8</v>
      </c>
      <c r="F443">
        <v>16</v>
      </c>
      <c r="G443" t="s">
        <v>1953</v>
      </c>
      <c r="H443">
        <v>1120</v>
      </c>
      <c r="I443">
        <v>1</v>
      </c>
      <c r="J443" t="s">
        <v>2493</v>
      </c>
      <c r="W443" t="s">
        <v>1899</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1902</v>
      </c>
      <c r="DE443" t="s">
        <v>1969</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1899</v>
      </c>
      <c r="FQ443" t="s">
        <v>1989</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1902</v>
      </c>
      <c r="D444" t="s">
        <v>1942</v>
      </c>
      <c r="E444">
        <v>8</v>
      </c>
      <c r="F444">
        <v>32</v>
      </c>
      <c r="G444" t="s">
        <v>1934</v>
      </c>
      <c r="H444">
        <v>1680</v>
      </c>
      <c r="I444">
        <v>1</v>
      </c>
      <c r="J444" t="s">
        <v>2494</v>
      </c>
      <c r="W444" t="s">
        <v>1899</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1902</v>
      </c>
      <c r="DE444" t="s">
        <v>1969</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1899</v>
      </c>
      <c r="FQ444" t="s">
        <v>1989</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1902</v>
      </c>
      <c r="D445" t="s">
        <v>1942</v>
      </c>
      <c r="E445">
        <v>16</v>
      </c>
      <c r="F445">
        <v>32</v>
      </c>
      <c r="G445" t="s">
        <v>1958</v>
      </c>
      <c r="H445">
        <v>2240</v>
      </c>
      <c r="I445">
        <v>1</v>
      </c>
      <c r="J445" t="s">
        <v>2496</v>
      </c>
      <c r="W445" t="s">
        <v>1899</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1902</v>
      </c>
      <c r="DE445" t="s">
        <v>1969</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1899</v>
      </c>
      <c r="FQ445" t="s">
        <v>1989</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1902</v>
      </c>
      <c r="D446" t="s">
        <v>1942</v>
      </c>
      <c r="E446">
        <v>16</v>
      </c>
      <c r="F446">
        <v>64</v>
      </c>
      <c r="G446" t="s">
        <v>1920</v>
      </c>
      <c r="H446">
        <v>3360</v>
      </c>
      <c r="I446">
        <v>1</v>
      </c>
      <c r="J446" t="s">
        <v>2495</v>
      </c>
      <c r="W446" t="s">
        <v>1899</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1902</v>
      </c>
      <c r="DE446" t="s">
        <v>1969</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1899</v>
      </c>
      <c r="FQ446" t="s">
        <v>1989</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1902</v>
      </c>
      <c r="D447" t="s">
        <v>1942</v>
      </c>
      <c r="E447">
        <v>32</v>
      </c>
      <c r="F447">
        <v>64</v>
      </c>
      <c r="G447" t="s">
        <v>1963</v>
      </c>
      <c r="H447">
        <v>4480</v>
      </c>
      <c r="I447">
        <v>1</v>
      </c>
      <c r="J447" t="s">
        <v>2497</v>
      </c>
      <c r="W447" t="s">
        <v>1899</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1902</v>
      </c>
      <c r="DE447" t="s">
        <v>1969</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1899</v>
      </c>
      <c r="FQ447" t="s">
        <v>1989</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1902</v>
      </c>
      <c r="D448" t="s">
        <v>1942</v>
      </c>
      <c r="E448">
        <v>32</v>
      </c>
      <c r="F448">
        <v>128</v>
      </c>
      <c r="G448" t="s">
        <v>1922</v>
      </c>
      <c r="H448">
        <v>6720</v>
      </c>
      <c r="I448">
        <v>1</v>
      </c>
      <c r="J448" t="s">
        <v>2498</v>
      </c>
      <c r="W448" t="s">
        <v>1899</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1902</v>
      </c>
      <c r="DE448" t="s">
        <v>1969</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1899</v>
      </c>
      <c r="FQ448" t="s">
        <v>1989</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1902</v>
      </c>
      <c r="D449" t="s">
        <v>1944</v>
      </c>
      <c r="E449">
        <v>4</v>
      </c>
      <c r="F449">
        <v>8</v>
      </c>
      <c r="G449" t="s">
        <v>1948</v>
      </c>
      <c r="H449">
        <v>528</v>
      </c>
      <c r="I449">
        <v>1</v>
      </c>
      <c r="J449" t="s">
        <v>2499</v>
      </c>
      <c r="W449" t="s">
        <v>1899</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1902</v>
      </c>
      <c r="DE449" t="s">
        <v>1969</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1899</v>
      </c>
      <c r="FQ449" t="s">
        <v>1991</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1902</v>
      </c>
      <c r="D450" t="s">
        <v>1944</v>
      </c>
      <c r="E450">
        <v>4</v>
      </c>
      <c r="F450">
        <v>16</v>
      </c>
      <c r="G450" t="s">
        <v>1945</v>
      </c>
      <c r="H450">
        <v>792</v>
      </c>
      <c r="I450">
        <v>1</v>
      </c>
      <c r="J450" t="s">
        <v>2500</v>
      </c>
      <c r="W450" t="s">
        <v>1899</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1902</v>
      </c>
      <c r="DE450" t="s">
        <v>1969</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1899</v>
      </c>
      <c r="FQ450" t="s">
        <v>1991</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1902</v>
      </c>
      <c r="D451" t="s">
        <v>1944</v>
      </c>
      <c r="E451">
        <v>8</v>
      </c>
      <c r="F451">
        <v>16</v>
      </c>
      <c r="G451" t="s">
        <v>1953</v>
      </c>
      <c r="H451">
        <v>1056</v>
      </c>
      <c r="I451">
        <v>1</v>
      </c>
      <c r="J451" t="s">
        <v>2502</v>
      </c>
      <c r="W451" t="s">
        <v>1899</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1902</v>
      </c>
      <c r="DE451" t="s">
        <v>1969</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1899</v>
      </c>
      <c r="FQ451" t="s">
        <v>1991</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1902</v>
      </c>
      <c r="D452" t="s">
        <v>1944</v>
      </c>
      <c r="E452">
        <v>8</v>
      </c>
      <c r="F452">
        <v>32</v>
      </c>
      <c r="G452" t="s">
        <v>1934</v>
      </c>
      <c r="H452">
        <v>1584</v>
      </c>
      <c r="I452">
        <v>1</v>
      </c>
      <c r="J452" t="s">
        <v>2501</v>
      </c>
      <c r="W452" t="s">
        <v>1899</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1902</v>
      </c>
      <c r="DE452" t="s">
        <v>1971</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1899</v>
      </c>
      <c r="FQ452" t="s">
        <v>1991</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1902</v>
      </c>
      <c r="D453" t="s">
        <v>1944</v>
      </c>
      <c r="E453">
        <v>16</v>
      </c>
      <c r="F453">
        <v>32</v>
      </c>
      <c r="G453" t="s">
        <v>1958</v>
      </c>
      <c r="H453">
        <v>2112</v>
      </c>
      <c r="I453">
        <v>1</v>
      </c>
      <c r="J453" t="s">
        <v>2503</v>
      </c>
      <c r="W453" t="s">
        <v>1899</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1902</v>
      </c>
      <c r="DE453" t="s">
        <v>1971</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1899</v>
      </c>
      <c r="FQ453" t="s">
        <v>1991</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1902</v>
      </c>
      <c r="D454" t="s">
        <v>1944</v>
      </c>
      <c r="E454">
        <v>16</v>
      </c>
      <c r="F454">
        <v>64</v>
      </c>
      <c r="G454" t="s">
        <v>1920</v>
      </c>
      <c r="H454">
        <v>3168</v>
      </c>
      <c r="I454">
        <v>1</v>
      </c>
      <c r="J454" t="s">
        <v>2504</v>
      </c>
      <c r="W454" t="s">
        <v>1902</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1902</v>
      </c>
      <c r="DE454" t="s">
        <v>1971</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1899</v>
      </c>
      <c r="FQ454" t="s">
        <v>1991</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1902</v>
      </c>
      <c r="D455" t="s">
        <v>1944</v>
      </c>
      <c r="E455">
        <v>32</v>
      </c>
      <c r="F455">
        <v>96</v>
      </c>
      <c r="G455" t="s">
        <v>2047</v>
      </c>
      <c r="H455">
        <v>5280</v>
      </c>
      <c r="I455">
        <v>1</v>
      </c>
      <c r="J455" t="s">
        <v>2505</v>
      </c>
      <c r="W455" t="s">
        <v>1902</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1902</v>
      </c>
      <c r="DE455" t="s">
        <v>1971</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1899</v>
      </c>
      <c r="FQ455" t="s">
        <v>1991</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1902</v>
      </c>
      <c r="D456" t="s">
        <v>1947</v>
      </c>
      <c r="E456">
        <v>32</v>
      </c>
      <c r="F456">
        <v>64</v>
      </c>
      <c r="G456" t="s">
        <v>1963</v>
      </c>
      <c r="H456">
        <v>2944</v>
      </c>
      <c r="I456">
        <v>1</v>
      </c>
      <c r="J456" t="s">
        <v>2506</v>
      </c>
      <c r="W456" t="s">
        <v>1902</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1902</v>
      </c>
      <c r="DE456" t="s">
        <v>1971</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1899</v>
      </c>
      <c r="FQ456" t="s">
        <v>1991</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1902</v>
      </c>
      <c r="D457" t="s">
        <v>1950</v>
      </c>
      <c r="E457">
        <v>4</v>
      </c>
      <c r="F457">
        <v>16</v>
      </c>
      <c r="G457" t="s">
        <v>1945</v>
      </c>
      <c r="H457">
        <v>552</v>
      </c>
      <c r="I457">
        <v>1</v>
      </c>
      <c r="J457" t="s">
        <v>2507</v>
      </c>
      <c r="W457" t="s">
        <v>1902</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1902</v>
      </c>
      <c r="DE457" t="s">
        <v>1971</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1899</v>
      </c>
      <c r="FQ457" t="s">
        <v>1993</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1902</v>
      </c>
      <c r="D458" t="s">
        <v>1950</v>
      </c>
      <c r="E458">
        <v>8</v>
      </c>
      <c r="F458">
        <v>16</v>
      </c>
      <c r="G458" t="s">
        <v>1953</v>
      </c>
      <c r="H458">
        <v>736</v>
      </c>
      <c r="I458">
        <v>1</v>
      </c>
      <c r="J458" t="s">
        <v>2509</v>
      </c>
      <c r="W458" t="s">
        <v>1902</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1902</v>
      </c>
      <c r="DE458" t="s">
        <v>1971</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1899</v>
      </c>
      <c r="FQ458" t="s">
        <v>1993</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1902</v>
      </c>
      <c r="D459" t="s">
        <v>1950</v>
      </c>
      <c r="E459">
        <v>8</v>
      </c>
      <c r="F459">
        <v>32</v>
      </c>
      <c r="G459" t="s">
        <v>1934</v>
      </c>
      <c r="H459">
        <v>1104</v>
      </c>
      <c r="I459">
        <v>1</v>
      </c>
      <c r="J459" t="s">
        <v>2508</v>
      </c>
      <c r="W459" t="s">
        <v>1902</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1902</v>
      </c>
      <c r="DE459" t="s">
        <v>1971</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1899</v>
      </c>
      <c r="FQ459" t="s">
        <v>1993</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1902</v>
      </c>
      <c r="D460" t="s">
        <v>1950</v>
      </c>
      <c r="E460">
        <v>16</v>
      </c>
      <c r="F460">
        <v>32</v>
      </c>
      <c r="G460" t="s">
        <v>1958</v>
      </c>
      <c r="H460">
        <v>1472</v>
      </c>
      <c r="I460">
        <v>1</v>
      </c>
      <c r="J460" t="s">
        <v>2511</v>
      </c>
      <c r="W460" t="s">
        <v>1902</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1902</v>
      </c>
      <c r="DE460" t="s">
        <v>1971</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1899</v>
      </c>
      <c r="FQ460" t="s">
        <v>1993</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1902</v>
      </c>
      <c r="D461" t="s">
        <v>1950</v>
      </c>
      <c r="E461">
        <v>16</v>
      </c>
      <c r="F461">
        <v>64</v>
      </c>
      <c r="G461" t="s">
        <v>1920</v>
      </c>
      <c r="H461">
        <v>2208</v>
      </c>
      <c r="I461">
        <v>1</v>
      </c>
      <c r="J461" t="s">
        <v>2510</v>
      </c>
      <c r="W461" t="s">
        <v>1902</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1902</v>
      </c>
      <c r="DE461" t="s">
        <v>1971</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1899</v>
      </c>
      <c r="FQ461" t="s">
        <v>1993</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1902</v>
      </c>
      <c r="D462" t="s">
        <v>1950</v>
      </c>
      <c r="E462">
        <v>32</v>
      </c>
      <c r="F462">
        <v>64</v>
      </c>
      <c r="G462" t="s">
        <v>1963</v>
      </c>
      <c r="H462">
        <v>2944</v>
      </c>
      <c r="I462">
        <v>1</v>
      </c>
      <c r="J462" t="s">
        <v>2512</v>
      </c>
      <c r="W462" t="s">
        <v>1902</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1902</v>
      </c>
      <c r="DE462" t="s">
        <v>1971</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1899</v>
      </c>
      <c r="FQ462" t="s">
        <v>1993</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1902</v>
      </c>
      <c r="D463" t="s">
        <v>1950</v>
      </c>
      <c r="E463">
        <v>32</v>
      </c>
      <c r="F463">
        <v>128</v>
      </c>
      <c r="G463" t="s">
        <v>1922</v>
      </c>
      <c r="H463">
        <v>4416</v>
      </c>
      <c r="I463">
        <v>1</v>
      </c>
      <c r="J463" t="s">
        <v>2513</v>
      </c>
      <c r="W463" t="s">
        <v>1902</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1902</v>
      </c>
      <c r="DE463" t="s">
        <v>1971</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1899</v>
      </c>
      <c r="FQ463" t="s">
        <v>1993</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1902</v>
      </c>
      <c r="D464" t="s">
        <v>1950</v>
      </c>
      <c r="E464">
        <v>68</v>
      </c>
      <c r="F464">
        <v>316</v>
      </c>
      <c r="G464" t="s">
        <v>2082</v>
      </c>
      <c r="H464">
        <v>10396</v>
      </c>
      <c r="I464">
        <v>1</v>
      </c>
      <c r="J464" t="s">
        <v>2514</v>
      </c>
      <c r="W464" t="s">
        <v>1902</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1902</v>
      </c>
      <c r="DE464" t="s">
        <v>1973</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1899</v>
      </c>
      <c r="FQ464" t="s">
        <v>1993</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1902</v>
      </c>
      <c r="D465" t="s">
        <v>1952</v>
      </c>
      <c r="E465">
        <v>80</v>
      </c>
      <c r="F465">
        <v>384</v>
      </c>
      <c r="G465" t="s">
        <v>2084</v>
      </c>
      <c r="H465">
        <v>14096</v>
      </c>
      <c r="I465">
        <v>1</v>
      </c>
      <c r="J465" t="s">
        <v>2515</v>
      </c>
      <c r="W465" t="s">
        <v>1902</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1902</v>
      </c>
      <c r="DE465" t="s">
        <v>1973</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1899</v>
      </c>
      <c r="FQ465" t="s">
        <v>1993</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1902</v>
      </c>
      <c r="D466" t="s">
        <v>1955</v>
      </c>
      <c r="E466">
        <v>1</v>
      </c>
      <c r="F466">
        <v>1</v>
      </c>
      <c r="G466" t="s">
        <v>2086</v>
      </c>
      <c r="H466">
        <v>18</v>
      </c>
      <c r="I466">
        <v>1</v>
      </c>
      <c r="J466" t="s">
        <v>2518</v>
      </c>
      <c r="W466" t="s">
        <v>1902</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1902</v>
      </c>
      <c r="DE466" t="s">
        <v>1973</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1899</v>
      </c>
      <c r="FQ466" t="s">
        <v>1993</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1902</v>
      </c>
      <c r="D467" t="s">
        <v>1955</v>
      </c>
      <c r="E467">
        <v>1</v>
      </c>
      <c r="F467">
        <v>2</v>
      </c>
      <c r="G467" t="s">
        <v>2049</v>
      </c>
      <c r="H467">
        <v>28</v>
      </c>
      <c r="I467">
        <v>1</v>
      </c>
      <c r="J467" t="s">
        <v>2517</v>
      </c>
      <c r="W467" t="s">
        <v>1902</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1902</v>
      </c>
      <c r="DE467" t="s">
        <v>1973</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1899</v>
      </c>
      <c r="FQ467" t="s">
        <v>1995</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1902</v>
      </c>
      <c r="D468" t="s">
        <v>1955</v>
      </c>
      <c r="E468">
        <v>1</v>
      </c>
      <c r="F468">
        <v>4</v>
      </c>
      <c r="G468" t="s">
        <v>2088</v>
      </c>
      <c r="H468">
        <v>90.6</v>
      </c>
      <c r="I468">
        <v>1</v>
      </c>
      <c r="J468" t="s">
        <v>2516</v>
      </c>
      <c r="W468" t="s">
        <v>1902</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1902</v>
      </c>
      <c r="DE468" t="s">
        <v>1973</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1899</v>
      </c>
      <c r="FQ468" t="s">
        <v>1995</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1902</v>
      </c>
      <c r="D469" t="s">
        <v>1955</v>
      </c>
      <c r="E469">
        <v>2</v>
      </c>
      <c r="F469">
        <v>4</v>
      </c>
      <c r="G469" t="s">
        <v>2052</v>
      </c>
      <c r="H469">
        <v>110</v>
      </c>
      <c r="I469">
        <v>1</v>
      </c>
      <c r="J469" t="s">
        <v>2519</v>
      </c>
      <c r="W469" t="s">
        <v>1902</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1902</v>
      </c>
      <c r="DE469" t="s">
        <v>1973</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1899</v>
      </c>
      <c r="FQ469" t="s">
        <v>1995</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1902</v>
      </c>
      <c r="D470" t="s">
        <v>1955</v>
      </c>
      <c r="E470">
        <v>2</v>
      </c>
      <c r="F470">
        <v>8</v>
      </c>
      <c r="G470" t="s">
        <v>2092</v>
      </c>
      <c r="H470">
        <v>181.2</v>
      </c>
      <c r="I470">
        <v>1</v>
      </c>
      <c r="J470" t="s">
        <v>2520</v>
      </c>
      <c r="W470" t="s">
        <v>1902</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1902</v>
      </c>
      <c r="DE470" t="s">
        <v>1973</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1899</v>
      </c>
      <c r="FQ470" t="s">
        <v>1995</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1902</v>
      </c>
      <c r="D471" t="s">
        <v>1955</v>
      </c>
      <c r="E471">
        <v>4</v>
      </c>
      <c r="F471">
        <v>8</v>
      </c>
      <c r="G471" t="s">
        <v>1948</v>
      </c>
      <c r="H471">
        <v>241.6</v>
      </c>
      <c r="I471">
        <v>1</v>
      </c>
      <c r="J471" t="s">
        <v>2522</v>
      </c>
      <c r="W471" t="s">
        <v>1902</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1902</v>
      </c>
      <c r="DE471" t="s">
        <v>1973</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1899</v>
      </c>
      <c r="FQ471" t="s">
        <v>1995</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1902</v>
      </c>
      <c r="D472" t="s">
        <v>1955</v>
      </c>
      <c r="E472">
        <v>4</v>
      </c>
      <c r="F472">
        <v>16</v>
      </c>
      <c r="G472" t="s">
        <v>1945</v>
      </c>
      <c r="H472">
        <v>362.4</v>
      </c>
      <c r="I472">
        <v>1</v>
      </c>
      <c r="J472" t="s">
        <v>2521</v>
      </c>
      <c r="W472" t="s">
        <v>1902</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1902</v>
      </c>
      <c r="DE472" t="s">
        <v>1973</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1899</v>
      </c>
      <c r="FQ472" t="s">
        <v>1995</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1902</v>
      </c>
      <c r="D473" t="s">
        <v>1955</v>
      </c>
      <c r="E473">
        <v>8</v>
      </c>
      <c r="F473">
        <v>16</v>
      </c>
      <c r="G473" t="s">
        <v>1953</v>
      </c>
      <c r="H473">
        <v>483.2</v>
      </c>
      <c r="I473">
        <v>1</v>
      </c>
      <c r="J473" t="s">
        <v>2524</v>
      </c>
      <c r="W473" t="s">
        <v>1902</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1902</v>
      </c>
      <c r="DE473" t="s">
        <v>1973</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1899</v>
      </c>
      <c r="FQ473" t="s">
        <v>1995</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1902</v>
      </c>
      <c r="D474" t="s">
        <v>1955</v>
      </c>
      <c r="E474">
        <v>8</v>
      </c>
      <c r="F474">
        <v>32</v>
      </c>
      <c r="G474" t="s">
        <v>1934</v>
      </c>
      <c r="H474">
        <v>724.8</v>
      </c>
      <c r="I474">
        <v>1</v>
      </c>
      <c r="J474" t="s">
        <v>2523</v>
      </c>
      <c r="W474" t="s">
        <v>1902</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1902</v>
      </c>
      <c r="DE474" t="s">
        <v>2044</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1899</v>
      </c>
      <c r="FQ474" t="s">
        <v>1995</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1902</v>
      </c>
      <c r="D475" t="s">
        <v>1955</v>
      </c>
      <c r="E475">
        <v>16</v>
      </c>
      <c r="F475">
        <v>32</v>
      </c>
      <c r="G475" t="s">
        <v>1958</v>
      </c>
      <c r="H475">
        <v>966.4</v>
      </c>
      <c r="I475">
        <v>1</v>
      </c>
      <c r="J475" t="s">
        <v>2525</v>
      </c>
      <c r="W475" t="s">
        <v>1902</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1902</v>
      </c>
      <c r="DE475" t="s">
        <v>1975</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1899</v>
      </c>
      <c r="FQ475" t="s">
        <v>1997</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1902</v>
      </c>
      <c r="D476" t="s">
        <v>1955</v>
      </c>
      <c r="E476">
        <v>16</v>
      </c>
      <c r="F476">
        <v>64</v>
      </c>
      <c r="G476" t="s">
        <v>1920</v>
      </c>
      <c r="H476">
        <v>1449.6</v>
      </c>
      <c r="I476">
        <v>1</v>
      </c>
      <c r="J476" t="s">
        <v>2526</v>
      </c>
      <c r="W476" t="s">
        <v>1902</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1902</v>
      </c>
      <c r="DE476" t="s">
        <v>1977</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1899</v>
      </c>
      <c r="FQ476" t="s">
        <v>1997</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1902</v>
      </c>
      <c r="D477" t="s">
        <v>1955</v>
      </c>
      <c r="E477">
        <v>32</v>
      </c>
      <c r="F477">
        <v>64</v>
      </c>
      <c r="G477" t="s">
        <v>1963</v>
      </c>
      <c r="H477">
        <v>1932.8</v>
      </c>
      <c r="I477">
        <v>1</v>
      </c>
      <c r="J477" t="s">
        <v>2528</v>
      </c>
      <c r="W477" t="s">
        <v>1902</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1902</v>
      </c>
      <c r="DE477" t="s">
        <v>1977</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1899</v>
      </c>
      <c r="FQ477" t="s">
        <v>1997</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1902</v>
      </c>
      <c r="D478" t="s">
        <v>1955</v>
      </c>
      <c r="E478">
        <v>32</v>
      </c>
      <c r="F478">
        <v>128</v>
      </c>
      <c r="G478" t="s">
        <v>1922</v>
      </c>
      <c r="H478">
        <v>2899.2</v>
      </c>
      <c r="I478">
        <v>1</v>
      </c>
      <c r="J478" t="s">
        <v>2527</v>
      </c>
      <c r="W478" t="s">
        <v>1902</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1902</v>
      </c>
      <c r="DE478" t="s">
        <v>1977</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1899</v>
      </c>
      <c r="FQ478" t="s">
        <v>1997</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1902</v>
      </c>
      <c r="D479" t="s">
        <v>1955</v>
      </c>
      <c r="E479">
        <v>48</v>
      </c>
      <c r="F479">
        <v>96</v>
      </c>
      <c r="G479" t="s">
        <v>2006</v>
      </c>
      <c r="H479">
        <v>2899.2</v>
      </c>
      <c r="I479">
        <v>1</v>
      </c>
      <c r="J479" t="s">
        <v>2529</v>
      </c>
      <c r="W479" t="s">
        <v>1902</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1902</v>
      </c>
      <c r="DE479" t="s">
        <v>1977</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1899</v>
      </c>
      <c r="FQ479" t="s">
        <v>1999</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1902</v>
      </c>
      <c r="D480" t="s">
        <v>1955</v>
      </c>
      <c r="E480">
        <v>48</v>
      </c>
      <c r="F480">
        <v>192</v>
      </c>
      <c r="G480" t="s">
        <v>2009</v>
      </c>
      <c r="H480">
        <v>4348.8</v>
      </c>
      <c r="I480">
        <v>1</v>
      </c>
      <c r="J480" t="s">
        <v>2530</v>
      </c>
      <c r="W480" t="s">
        <v>1902</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1902</v>
      </c>
      <c r="DE480" t="s">
        <v>1977</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1899</v>
      </c>
      <c r="FQ480" t="s">
        <v>1999</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1902</v>
      </c>
      <c r="D481" t="s">
        <v>1955</v>
      </c>
      <c r="E481">
        <v>64</v>
      </c>
      <c r="F481">
        <v>128</v>
      </c>
      <c r="G481" t="s">
        <v>2015</v>
      </c>
      <c r="H481">
        <v>3865.6</v>
      </c>
      <c r="I481">
        <v>1</v>
      </c>
      <c r="J481" t="s">
        <v>2532</v>
      </c>
      <c r="W481" t="s">
        <v>1902</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1902</v>
      </c>
      <c r="DE481" t="s">
        <v>1979</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1899</v>
      </c>
      <c r="FQ481" t="s">
        <v>1999</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1902</v>
      </c>
      <c r="D482" t="s">
        <v>1955</v>
      </c>
      <c r="E482">
        <v>64</v>
      </c>
      <c r="F482">
        <v>256</v>
      </c>
      <c r="G482" t="s">
        <v>1924</v>
      </c>
      <c r="H482">
        <v>5798.4</v>
      </c>
      <c r="I482">
        <v>1</v>
      </c>
      <c r="J482" t="s">
        <v>2531</v>
      </c>
      <c r="W482" t="s">
        <v>1902</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1902</v>
      </c>
      <c r="DE482" t="s">
        <v>1979</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1899</v>
      </c>
      <c r="FQ482" t="s">
        <v>1999</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1902</v>
      </c>
      <c r="D483" t="s">
        <v>1955</v>
      </c>
      <c r="E483">
        <v>80</v>
      </c>
      <c r="F483">
        <v>160</v>
      </c>
      <c r="G483" t="s">
        <v>2106</v>
      </c>
      <c r="H483">
        <v>4832</v>
      </c>
      <c r="I483">
        <v>1</v>
      </c>
      <c r="J483" t="s">
        <v>2533</v>
      </c>
      <c r="W483" t="s">
        <v>1902</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1902</v>
      </c>
      <c r="DE483" t="s">
        <v>1979</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1899</v>
      </c>
      <c r="FQ483" t="s">
        <v>2001</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1902</v>
      </c>
      <c r="D484" t="s">
        <v>1955</v>
      </c>
      <c r="E484">
        <v>80</v>
      </c>
      <c r="F484">
        <v>320</v>
      </c>
      <c r="G484" t="s">
        <v>1984</v>
      </c>
      <c r="H484">
        <v>7248</v>
      </c>
      <c r="I484">
        <v>1</v>
      </c>
      <c r="J484" t="s">
        <v>2534</v>
      </c>
      <c r="W484" t="s">
        <v>1902</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1902</v>
      </c>
      <c r="DE484" t="s">
        <v>1979</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1899</v>
      </c>
      <c r="FQ484" t="s">
        <v>2001</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1902</v>
      </c>
      <c r="D485" t="s">
        <v>1955</v>
      </c>
      <c r="E485">
        <v>96</v>
      </c>
      <c r="F485">
        <v>192</v>
      </c>
      <c r="G485" t="s">
        <v>2109</v>
      </c>
      <c r="H485">
        <v>5798.4</v>
      </c>
      <c r="I485">
        <v>1</v>
      </c>
      <c r="J485" t="s">
        <v>2536</v>
      </c>
      <c r="W485" t="s">
        <v>1902</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1902</v>
      </c>
      <c r="DE485" t="s">
        <v>1979</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1899</v>
      </c>
      <c r="FQ485" t="s">
        <v>2001</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1902</v>
      </c>
      <c r="D486" t="s">
        <v>1955</v>
      </c>
      <c r="E486">
        <v>96</v>
      </c>
      <c r="F486">
        <v>384</v>
      </c>
      <c r="G486" t="s">
        <v>1917</v>
      </c>
      <c r="H486">
        <v>8697.6</v>
      </c>
      <c r="I486">
        <v>1</v>
      </c>
      <c r="J486" t="s">
        <v>2535</v>
      </c>
      <c r="W486" t="s">
        <v>1902</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1902</v>
      </c>
      <c r="DE486" t="s">
        <v>1979</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1899</v>
      </c>
      <c r="FQ486" t="s">
        <v>2001</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1902</v>
      </c>
      <c r="D487" t="s">
        <v>1955</v>
      </c>
      <c r="E487">
        <v>116</v>
      </c>
      <c r="F487">
        <v>216</v>
      </c>
      <c r="G487" t="s">
        <v>2112</v>
      </c>
      <c r="H487">
        <v>6764.8</v>
      </c>
      <c r="I487">
        <v>1</v>
      </c>
      <c r="J487" t="s">
        <v>2537</v>
      </c>
      <c r="W487" t="s">
        <v>1902</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1902</v>
      </c>
      <c r="DE487" t="s">
        <v>2051</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1899</v>
      </c>
      <c r="FQ487" t="s">
        <v>2001</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1902</v>
      </c>
      <c r="D488" t="s">
        <v>1955</v>
      </c>
      <c r="E488">
        <v>116</v>
      </c>
      <c r="F488">
        <v>470</v>
      </c>
      <c r="G488" t="s">
        <v>2114</v>
      </c>
      <c r="H488">
        <v>10600.2</v>
      </c>
      <c r="I488">
        <v>1</v>
      </c>
      <c r="J488" t="s">
        <v>2538</v>
      </c>
      <c r="W488" t="s">
        <v>1902</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1902</v>
      </c>
      <c r="DE488" t="s">
        <v>1982</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1899</v>
      </c>
      <c r="FQ488" t="s">
        <v>2001</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1902</v>
      </c>
      <c r="D489" t="s">
        <v>1955</v>
      </c>
      <c r="E489">
        <v>128</v>
      </c>
      <c r="F489">
        <v>215</v>
      </c>
      <c r="G489" t="s">
        <v>2118</v>
      </c>
      <c r="H489">
        <v>7112.1</v>
      </c>
      <c r="I489">
        <v>1</v>
      </c>
      <c r="J489" t="s">
        <v>2540</v>
      </c>
      <c r="W489" t="s">
        <v>1902</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1902</v>
      </c>
      <c r="DE489" t="s">
        <v>1982</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1899</v>
      </c>
      <c r="FQ489" t="s">
        <v>2001</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1902</v>
      </c>
      <c r="D490" t="s">
        <v>1955</v>
      </c>
      <c r="E490">
        <v>128</v>
      </c>
      <c r="F490">
        <v>256</v>
      </c>
      <c r="G490" t="s">
        <v>2116</v>
      </c>
      <c r="H490">
        <v>7731.2</v>
      </c>
      <c r="I490">
        <v>1</v>
      </c>
      <c r="J490" t="s">
        <v>2539</v>
      </c>
      <c r="W490" t="s">
        <v>1902</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1902</v>
      </c>
      <c r="DE490" t="s">
        <v>1982</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1899</v>
      </c>
      <c r="FQ490" t="s">
        <v>2003</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1902</v>
      </c>
      <c r="D491" t="s">
        <v>1955</v>
      </c>
      <c r="E491">
        <v>160</v>
      </c>
      <c r="F491">
        <v>320</v>
      </c>
      <c r="G491" t="s">
        <v>2120</v>
      </c>
      <c r="H491">
        <v>9664</v>
      </c>
      <c r="I491">
        <v>1</v>
      </c>
      <c r="J491" t="s">
        <v>2541</v>
      </c>
      <c r="W491" t="s">
        <v>1902</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1902</v>
      </c>
      <c r="DE491" t="s">
        <v>1982</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1899</v>
      </c>
      <c r="FQ491" t="s">
        <v>2003</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1902</v>
      </c>
      <c r="D492" t="s">
        <v>1955</v>
      </c>
      <c r="E492">
        <v>160</v>
      </c>
      <c r="F492">
        <v>640</v>
      </c>
      <c r="G492" t="s">
        <v>2122</v>
      </c>
      <c r="H492">
        <v>14496</v>
      </c>
      <c r="I492">
        <v>1</v>
      </c>
      <c r="J492" t="s">
        <v>2542</v>
      </c>
      <c r="W492" t="s">
        <v>1902</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1902</v>
      </c>
      <c r="DE492" t="s">
        <v>1982</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1899</v>
      </c>
      <c r="FQ492" t="s">
        <v>2005</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1902</v>
      </c>
      <c r="D493" t="s">
        <v>1955</v>
      </c>
      <c r="E493">
        <v>232</v>
      </c>
      <c r="F493">
        <v>432</v>
      </c>
      <c r="G493" t="s">
        <v>2126</v>
      </c>
      <c r="H493">
        <v>13529.6</v>
      </c>
      <c r="I493">
        <v>1</v>
      </c>
      <c r="J493" t="s">
        <v>2543</v>
      </c>
      <c r="W493" t="s">
        <v>1902</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1902</v>
      </c>
      <c r="DE493" t="s">
        <v>1982</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1899</v>
      </c>
      <c r="FQ493" t="s">
        <v>2005</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1902</v>
      </c>
      <c r="D494" t="s">
        <v>1955</v>
      </c>
      <c r="E494">
        <v>232</v>
      </c>
      <c r="F494">
        <v>696</v>
      </c>
      <c r="G494" t="s">
        <v>2544</v>
      </c>
      <c r="H494">
        <v>20416</v>
      </c>
      <c r="I494">
        <v>1</v>
      </c>
      <c r="J494" t="s">
        <v>2545</v>
      </c>
      <c r="W494" t="s">
        <v>1902</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1902</v>
      </c>
      <c r="DE494" t="s">
        <v>46</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1899</v>
      </c>
      <c r="FQ494" t="s">
        <v>2005</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1902</v>
      </c>
      <c r="D495" t="s">
        <v>1955</v>
      </c>
      <c r="E495">
        <v>232</v>
      </c>
      <c r="F495">
        <v>940</v>
      </c>
      <c r="G495" t="s">
        <v>2124</v>
      </c>
      <c r="H495">
        <v>21200.400000000001</v>
      </c>
      <c r="I495">
        <v>1</v>
      </c>
      <c r="J495" t="s">
        <v>2546</v>
      </c>
      <c r="W495" t="s">
        <v>1902</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1902</v>
      </c>
      <c r="DE495" t="s">
        <v>46</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1899</v>
      </c>
      <c r="FQ495" t="s">
        <v>2005</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1902</v>
      </c>
      <c r="D496" t="s">
        <v>1957</v>
      </c>
      <c r="E496">
        <v>1</v>
      </c>
      <c r="F496">
        <v>1</v>
      </c>
      <c r="G496" t="s">
        <v>2086</v>
      </c>
      <c r="H496">
        <v>29</v>
      </c>
      <c r="I496">
        <v>1</v>
      </c>
      <c r="J496" t="s">
        <v>2549</v>
      </c>
      <c r="W496" t="s">
        <v>1902</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1902</v>
      </c>
      <c r="DE496" t="s">
        <v>46</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1899</v>
      </c>
      <c r="FQ496" t="s">
        <v>2008</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1902</v>
      </c>
      <c r="D497" t="s">
        <v>1957</v>
      </c>
      <c r="E497">
        <v>1</v>
      </c>
      <c r="F497">
        <v>2</v>
      </c>
      <c r="G497" t="s">
        <v>2049</v>
      </c>
      <c r="H497">
        <v>32</v>
      </c>
      <c r="I497">
        <v>1</v>
      </c>
      <c r="J497" t="s">
        <v>2548</v>
      </c>
      <c r="W497" t="s">
        <v>1902</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1902</v>
      </c>
      <c r="DE497" t="s">
        <v>46</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1899</v>
      </c>
      <c r="FQ497" t="s">
        <v>2008</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1902</v>
      </c>
      <c r="D498" t="s">
        <v>1957</v>
      </c>
      <c r="E498">
        <v>1</v>
      </c>
      <c r="F498">
        <v>4</v>
      </c>
      <c r="G498" t="s">
        <v>2088</v>
      </c>
      <c r="H498">
        <v>96</v>
      </c>
      <c r="I498">
        <v>1</v>
      </c>
      <c r="J498" t="s">
        <v>2547</v>
      </c>
      <c r="W498" t="s">
        <v>1902</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1902</v>
      </c>
      <c r="DE498" t="s">
        <v>46</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1899</v>
      </c>
      <c r="FQ498" t="s">
        <v>2008</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1902</v>
      </c>
      <c r="D499" t="s">
        <v>1957</v>
      </c>
      <c r="E499">
        <v>2</v>
      </c>
      <c r="F499">
        <v>4</v>
      </c>
      <c r="G499" t="s">
        <v>2052</v>
      </c>
      <c r="H499">
        <v>136</v>
      </c>
      <c r="I499">
        <v>1</v>
      </c>
      <c r="J499" t="s">
        <v>2550</v>
      </c>
      <c r="W499" t="s">
        <v>1902</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1902</v>
      </c>
      <c r="DE499" t="s">
        <v>46</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1899</v>
      </c>
      <c r="FQ499" t="s">
        <v>2008</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1902</v>
      </c>
      <c r="D500" t="s">
        <v>1957</v>
      </c>
      <c r="E500">
        <v>2</v>
      </c>
      <c r="F500">
        <v>8</v>
      </c>
      <c r="G500" t="s">
        <v>2092</v>
      </c>
      <c r="H500">
        <v>192</v>
      </c>
      <c r="I500">
        <v>1</v>
      </c>
      <c r="J500" t="s">
        <v>2551</v>
      </c>
      <c r="W500" t="s">
        <v>1902</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1902</v>
      </c>
      <c r="DE500" t="s">
        <v>46</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1899</v>
      </c>
      <c r="FQ500" t="s">
        <v>2011</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1902</v>
      </c>
      <c r="D501" t="s">
        <v>1957</v>
      </c>
      <c r="E501">
        <v>4</v>
      </c>
      <c r="F501">
        <v>8</v>
      </c>
      <c r="G501" t="s">
        <v>1948</v>
      </c>
      <c r="H501">
        <v>256</v>
      </c>
      <c r="I501">
        <v>1</v>
      </c>
      <c r="J501" t="s">
        <v>2553</v>
      </c>
      <c r="W501" t="s">
        <v>1902</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1902</v>
      </c>
      <c r="DE501" t="s">
        <v>46</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1899</v>
      </c>
      <c r="FQ501" t="s">
        <v>2011</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1902</v>
      </c>
      <c r="D502" t="s">
        <v>1957</v>
      </c>
      <c r="E502">
        <v>4</v>
      </c>
      <c r="F502">
        <v>16</v>
      </c>
      <c r="G502" t="s">
        <v>1945</v>
      </c>
      <c r="H502">
        <v>384</v>
      </c>
      <c r="I502">
        <v>1</v>
      </c>
      <c r="J502" t="s">
        <v>2552</v>
      </c>
      <c r="W502" t="s">
        <v>1902</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1902</v>
      </c>
      <c r="DE502" t="s">
        <v>46</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1899</v>
      </c>
      <c r="FQ502" t="s">
        <v>2011</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1902</v>
      </c>
      <c r="D503" t="s">
        <v>1957</v>
      </c>
      <c r="E503">
        <v>8</v>
      </c>
      <c r="F503">
        <v>16</v>
      </c>
      <c r="G503" t="s">
        <v>1953</v>
      </c>
      <c r="H503">
        <v>512</v>
      </c>
      <c r="I503">
        <v>1</v>
      </c>
      <c r="J503" t="s">
        <v>2555</v>
      </c>
      <c r="W503" t="s">
        <v>1902</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1902</v>
      </c>
      <c r="DE503" t="s">
        <v>1986</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1899</v>
      </c>
      <c r="FQ503" t="s">
        <v>2014</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1902</v>
      </c>
      <c r="D504" t="s">
        <v>1957</v>
      </c>
      <c r="E504">
        <v>8</v>
      </c>
      <c r="F504">
        <v>32</v>
      </c>
      <c r="G504" t="s">
        <v>1934</v>
      </c>
      <c r="H504">
        <v>768</v>
      </c>
      <c r="I504">
        <v>1</v>
      </c>
      <c r="J504" t="s">
        <v>2554</v>
      </c>
      <c r="W504" t="s">
        <v>1902</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1902</v>
      </c>
      <c r="DE504" t="s">
        <v>1986</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1899</v>
      </c>
      <c r="FQ504" t="s">
        <v>2017</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1902</v>
      </c>
      <c r="D505" t="s">
        <v>1957</v>
      </c>
      <c r="E505">
        <v>16</v>
      </c>
      <c r="F505">
        <v>32</v>
      </c>
      <c r="G505" t="s">
        <v>1958</v>
      </c>
      <c r="H505">
        <v>1024</v>
      </c>
      <c r="I505">
        <v>1</v>
      </c>
      <c r="J505" t="s">
        <v>2557</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1902</v>
      </c>
      <c r="DE505" t="s">
        <v>1986</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1899</v>
      </c>
      <c r="FQ505" t="s">
        <v>2017</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1902</v>
      </c>
      <c r="D506" t="s">
        <v>1957</v>
      </c>
      <c r="E506">
        <v>16</v>
      </c>
      <c r="F506">
        <v>64</v>
      </c>
      <c r="G506" t="s">
        <v>1920</v>
      </c>
      <c r="H506">
        <v>1536</v>
      </c>
      <c r="I506">
        <v>1</v>
      </c>
      <c r="J506" t="s">
        <v>2556</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1902</v>
      </c>
      <c r="DE506" t="s">
        <v>1986</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1899</v>
      </c>
      <c r="FQ506" t="s">
        <v>2017</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1902</v>
      </c>
      <c r="D507" t="s">
        <v>1957</v>
      </c>
      <c r="E507">
        <v>32</v>
      </c>
      <c r="F507">
        <v>64</v>
      </c>
      <c r="G507" t="s">
        <v>1963</v>
      </c>
      <c r="H507">
        <v>2048</v>
      </c>
      <c r="I507">
        <v>1</v>
      </c>
      <c r="J507" t="s">
        <v>2558</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1902</v>
      </c>
      <c r="DE507" t="s">
        <v>1986</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1902</v>
      </c>
      <c r="FQ507" t="s">
        <v>1916</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1902</v>
      </c>
      <c r="D508" t="s">
        <v>1957</v>
      </c>
      <c r="E508">
        <v>32</v>
      </c>
      <c r="F508">
        <v>128</v>
      </c>
      <c r="G508" t="s">
        <v>1922</v>
      </c>
      <c r="H508">
        <v>3072</v>
      </c>
      <c r="I508">
        <v>1</v>
      </c>
      <c r="J508" t="s">
        <v>2559</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1902</v>
      </c>
      <c r="DE508" t="s">
        <v>1986</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1902</v>
      </c>
      <c r="FQ508" t="s">
        <v>1919</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1902</v>
      </c>
      <c r="D509" t="s">
        <v>1957</v>
      </c>
      <c r="E509">
        <v>48</v>
      </c>
      <c r="F509">
        <v>96</v>
      </c>
      <c r="G509" t="s">
        <v>2006</v>
      </c>
      <c r="H509">
        <v>3072</v>
      </c>
      <c r="I509">
        <v>1</v>
      </c>
      <c r="J509" t="s">
        <v>2563</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1902</v>
      </c>
      <c r="DE509" t="s">
        <v>1986</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1902</v>
      </c>
      <c r="FQ509" t="s">
        <v>1919</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1902</v>
      </c>
      <c r="D510" t="s">
        <v>1957</v>
      </c>
      <c r="E510">
        <v>48</v>
      </c>
      <c r="F510">
        <v>128</v>
      </c>
      <c r="G510" t="s">
        <v>2561</v>
      </c>
      <c r="H510">
        <v>3584</v>
      </c>
      <c r="I510">
        <v>1</v>
      </c>
      <c r="J510" t="s">
        <v>2562</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1902</v>
      </c>
      <c r="DE510" t="s">
        <v>1986</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1902</v>
      </c>
      <c r="FQ510" t="s">
        <v>1919</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1902</v>
      </c>
      <c r="D511" t="s">
        <v>1957</v>
      </c>
      <c r="E511">
        <v>48</v>
      </c>
      <c r="F511">
        <v>192</v>
      </c>
      <c r="G511" t="s">
        <v>2009</v>
      </c>
      <c r="H511">
        <v>4608</v>
      </c>
      <c r="I511">
        <v>1</v>
      </c>
      <c r="J511" t="s">
        <v>2560</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1902</v>
      </c>
      <c r="DE511" t="s">
        <v>1986</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1902</v>
      </c>
      <c r="FQ511" t="s">
        <v>1928</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1902</v>
      </c>
      <c r="D512" t="s">
        <v>1957</v>
      </c>
      <c r="E512">
        <v>64</v>
      </c>
      <c r="F512">
        <v>128</v>
      </c>
      <c r="G512" t="s">
        <v>2015</v>
      </c>
      <c r="H512">
        <v>4096</v>
      </c>
      <c r="I512">
        <v>1</v>
      </c>
      <c r="J512" t="s">
        <v>2565</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1902</v>
      </c>
      <c r="DE512" t="s">
        <v>1986</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1902</v>
      </c>
      <c r="FQ512" t="s">
        <v>1928</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1902</v>
      </c>
      <c r="D513" t="s">
        <v>1957</v>
      </c>
      <c r="E513">
        <v>64</v>
      </c>
      <c r="F513">
        <v>256</v>
      </c>
      <c r="G513" t="s">
        <v>1924</v>
      </c>
      <c r="H513">
        <v>6144</v>
      </c>
      <c r="I513">
        <v>1</v>
      </c>
      <c r="J513" t="s">
        <v>2564</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1902</v>
      </c>
      <c r="DE513" t="s">
        <v>1989</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1902</v>
      </c>
      <c r="FQ513" t="s">
        <v>1928</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1902</v>
      </c>
      <c r="D514" t="s">
        <v>1957</v>
      </c>
      <c r="E514">
        <v>80</v>
      </c>
      <c r="F514">
        <v>160</v>
      </c>
      <c r="G514" t="s">
        <v>2106</v>
      </c>
      <c r="H514">
        <v>5120</v>
      </c>
      <c r="I514">
        <v>1</v>
      </c>
      <c r="J514" t="s">
        <v>2566</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1902</v>
      </c>
      <c r="DE514" t="s">
        <v>1989</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1902</v>
      </c>
      <c r="FQ514" t="s">
        <v>1928</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1902</v>
      </c>
      <c r="D515" t="s">
        <v>1957</v>
      </c>
      <c r="E515">
        <v>90</v>
      </c>
      <c r="F515">
        <v>224</v>
      </c>
      <c r="G515" t="s">
        <v>2145</v>
      </c>
      <c r="H515">
        <v>6464</v>
      </c>
      <c r="I515">
        <v>1</v>
      </c>
      <c r="J515" t="s">
        <v>2567</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1902</v>
      </c>
      <c r="DE515" t="s">
        <v>1989</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1902</v>
      </c>
      <c r="FQ515" t="s">
        <v>1931</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1902</v>
      </c>
      <c r="D516" t="s">
        <v>1957</v>
      </c>
      <c r="E516">
        <v>90</v>
      </c>
      <c r="F516">
        <v>480</v>
      </c>
      <c r="G516" t="s">
        <v>2568</v>
      </c>
      <c r="H516">
        <v>10560</v>
      </c>
      <c r="I516">
        <v>1</v>
      </c>
      <c r="J516" t="s">
        <v>2569</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1902</v>
      </c>
      <c r="DE516" t="s">
        <v>1989</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1902</v>
      </c>
      <c r="FQ516" t="s">
        <v>1931</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1902</v>
      </c>
      <c r="D517" t="s">
        <v>1957</v>
      </c>
      <c r="E517">
        <v>96</v>
      </c>
      <c r="F517">
        <v>192</v>
      </c>
      <c r="G517" t="s">
        <v>2109</v>
      </c>
      <c r="H517">
        <v>6144</v>
      </c>
      <c r="I517">
        <v>1</v>
      </c>
      <c r="J517" t="s">
        <v>2570</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1902</v>
      </c>
      <c r="DE517" t="s">
        <v>1989</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1902</v>
      </c>
      <c r="FQ517" t="s">
        <v>1931</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1902</v>
      </c>
      <c r="D518" t="s">
        <v>1957</v>
      </c>
      <c r="E518">
        <v>128</v>
      </c>
      <c r="F518">
        <v>256</v>
      </c>
      <c r="G518" t="s">
        <v>2116</v>
      </c>
      <c r="H518">
        <v>8192</v>
      </c>
      <c r="I518">
        <v>1</v>
      </c>
      <c r="J518" t="s">
        <v>2571</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1902</v>
      </c>
      <c r="DE518" t="s">
        <v>1989</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1902</v>
      </c>
      <c r="FQ518" t="s">
        <v>1931</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1902</v>
      </c>
      <c r="D519" t="s">
        <v>1957</v>
      </c>
      <c r="E519">
        <v>160</v>
      </c>
      <c r="F519">
        <v>320</v>
      </c>
      <c r="G519" t="s">
        <v>2120</v>
      </c>
      <c r="H519">
        <v>10240</v>
      </c>
      <c r="I519">
        <v>1</v>
      </c>
      <c r="J519" t="s">
        <v>2572</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1902</v>
      </c>
      <c r="DE519" t="s">
        <v>1989</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1902</v>
      </c>
      <c r="FQ519" t="s">
        <v>1931</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1902</v>
      </c>
      <c r="D520" t="s">
        <v>1957</v>
      </c>
      <c r="E520">
        <v>180</v>
      </c>
      <c r="F520">
        <v>464</v>
      </c>
      <c r="G520" t="s">
        <v>2149</v>
      </c>
      <c r="H520">
        <v>13184</v>
      </c>
      <c r="I520">
        <v>1</v>
      </c>
      <c r="J520" t="s">
        <v>2575</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1902</v>
      </c>
      <c r="DE520" t="s">
        <v>1989</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1902</v>
      </c>
      <c r="FQ520" t="s">
        <v>1931</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1902</v>
      </c>
      <c r="D521" t="s">
        <v>1957</v>
      </c>
      <c r="E521">
        <v>180</v>
      </c>
      <c r="F521">
        <v>960</v>
      </c>
      <c r="G521" t="s">
        <v>2573</v>
      </c>
      <c r="H521">
        <v>21120</v>
      </c>
      <c r="I521">
        <v>1</v>
      </c>
      <c r="J521" t="s">
        <v>2574</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1902</v>
      </c>
      <c r="DE521" t="s">
        <v>1989</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1902</v>
      </c>
      <c r="FQ521" t="s">
        <v>1933</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1902</v>
      </c>
      <c r="D522" t="s">
        <v>1960</v>
      </c>
      <c r="E522">
        <v>1</v>
      </c>
      <c r="F522">
        <v>1</v>
      </c>
      <c r="G522" t="s">
        <v>2086</v>
      </c>
      <c r="H522">
        <v>32</v>
      </c>
      <c r="I522">
        <v>1</v>
      </c>
      <c r="J522" t="s">
        <v>2577</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1902</v>
      </c>
      <c r="DE522" t="s">
        <v>1989</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1902</v>
      </c>
      <c r="FQ522" t="s">
        <v>1933</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1902</v>
      </c>
      <c r="D523" t="s">
        <v>1960</v>
      </c>
      <c r="E523">
        <v>1</v>
      </c>
      <c r="F523">
        <v>2</v>
      </c>
      <c r="G523" t="s">
        <v>2049</v>
      </c>
      <c r="H523">
        <v>64</v>
      </c>
      <c r="I523">
        <v>1</v>
      </c>
      <c r="J523" t="s">
        <v>2576</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1902</v>
      </c>
      <c r="DE523" t="s">
        <v>1989</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1902</v>
      </c>
      <c r="FQ523" t="s">
        <v>1933</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1902</v>
      </c>
      <c r="D524" t="s">
        <v>1960</v>
      </c>
      <c r="E524">
        <v>1</v>
      </c>
      <c r="F524">
        <v>4</v>
      </c>
      <c r="G524" t="s">
        <v>2088</v>
      </c>
      <c r="H524">
        <v>96</v>
      </c>
      <c r="I524">
        <v>1</v>
      </c>
      <c r="J524" t="s">
        <v>2578</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1902</v>
      </c>
      <c r="DE524" t="s">
        <v>1989</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1902</v>
      </c>
      <c r="FQ524" t="s">
        <v>1933</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1902</v>
      </c>
      <c r="D525" t="s">
        <v>1960</v>
      </c>
      <c r="E525">
        <v>2</v>
      </c>
      <c r="F525">
        <v>4</v>
      </c>
      <c r="G525" t="s">
        <v>2052</v>
      </c>
      <c r="H525">
        <v>128</v>
      </c>
      <c r="I525">
        <v>1</v>
      </c>
      <c r="J525" t="s">
        <v>2579</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1902</v>
      </c>
      <c r="DE525" t="s">
        <v>1993</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1902</v>
      </c>
      <c r="FQ525" t="s">
        <v>1936</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1902</v>
      </c>
      <c r="D526" t="s">
        <v>1960</v>
      </c>
      <c r="E526">
        <v>2</v>
      </c>
      <c r="F526">
        <v>8</v>
      </c>
      <c r="G526" t="s">
        <v>2092</v>
      </c>
      <c r="H526">
        <v>192</v>
      </c>
      <c r="I526">
        <v>1</v>
      </c>
      <c r="J526" t="s">
        <v>2580</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1902</v>
      </c>
      <c r="DE526" t="s">
        <v>1993</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1902</v>
      </c>
      <c r="FQ526" t="s">
        <v>1936</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1902</v>
      </c>
      <c r="D527" t="s">
        <v>1960</v>
      </c>
      <c r="E527">
        <v>4</v>
      </c>
      <c r="F527">
        <v>8</v>
      </c>
      <c r="G527" t="s">
        <v>1948</v>
      </c>
      <c r="H527">
        <v>256</v>
      </c>
      <c r="I527">
        <v>1</v>
      </c>
      <c r="J527" t="s">
        <v>2581</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1902</v>
      </c>
      <c r="DE527" t="s">
        <v>1993</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1902</v>
      </c>
      <c r="FQ527" t="s">
        <v>1936</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1902</v>
      </c>
      <c r="D528" t="s">
        <v>1960</v>
      </c>
      <c r="E528">
        <v>4</v>
      </c>
      <c r="F528">
        <v>16</v>
      </c>
      <c r="G528" t="s">
        <v>1945</v>
      </c>
      <c r="H528">
        <v>384</v>
      </c>
      <c r="I528">
        <v>1</v>
      </c>
      <c r="J528" t="s">
        <v>2582</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1902</v>
      </c>
      <c r="DE528" t="s">
        <v>1993</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1902</v>
      </c>
      <c r="FQ528" t="s">
        <v>1936</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1902</v>
      </c>
      <c r="D529" t="s">
        <v>1960</v>
      </c>
      <c r="E529">
        <v>8</v>
      </c>
      <c r="F529">
        <v>16</v>
      </c>
      <c r="G529" t="s">
        <v>1953</v>
      </c>
      <c r="H529">
        <v>512</v>
      </c>
      <c r="I529">
        <v>1</v>
      </c>
      <c r="J529" t="s">
        <v>2584</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1902</v>
      </c>
      <c r="DE529" t="s">
        <v>1993</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1902</v>
      </c>
      <c r="FQ529" t="s">
        <v>1936</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1902</v>
      </c>
      <c r="D530" t="s">
        <v>1960</v>
      </c>
      <c r="E530">
        <v>8</v>
      </c>
      <c r="F530">
        <v>32</v>
      </c>
      <c r="G530" t="s">
        <v>1934</v>
      </c>
      <c r="H530">
        <v>768</v>
      </c>
      <c r="I530">
        <v>1</v>
      </c>
      <c r="J530" t="s">
        <v>2583</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1902</v>
      </c>
      <c r="DE530" t="s">
        <v>1993</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1902</v>
      </c>
      <c r="FQ530" t="s">
        <v>1936</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1902</v>
      </c>
      <c r="D531" t="s">
        <v>1960</v>
      </c>
      <c r="E531">
        <v>16</v>
      </c>
      <c r="F531">
        <v>32</v>
      </c>
      <c r="G531" t="s">
        <v>1958</v>
      </c>
      <c r="H531">
        <v>1024</v>
      </c>
      <c r="I531">
        <v>1</v>
      </c>
      <c r="J531" t="s">
        <v>2586</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1902</v>
      </c>
      <c r="DE531" t="s">
        <v>1993</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1902</v>
      </c>
      <c r="FQ531" t="s">
        <v>1936</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1902</v>
      </c>
      <c r="D532" t="s">
        <v>1960</v>
      </c>
      <c r="E532">
        <v>16</v>
      </c>
      <c r="F532">
        <v>64</v>
      </c>
      <c r="G532" t="s">
        <v>1920</v>
      </c>
      <c r="H532">
        <v>1536</v>
      </c>
      <c r="I532">
        <v>1</v>
      </c>
      <c r="J532" t="s">
        <v>2585</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1902</v>
      </c>
      <c r="DE532" t="s">
        <v>1993</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1902</v>
      </c>
      <c r="FQ532" t="s">
        <v>1936</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1902</v>
      </c>
      <c r="D533" t="s">
        <v>1960</v>
      </c>
      <c r="E533">
        <v>32</v>
      </c>
      <c r="F533">
        <v>64</v>
      </c>
      <c r="G533" t="s">
        <v>1963</v>
      </c>
      <c r="H533">
        <v>2048</v>
      </c>
      <c r="I533">
        <v>1</v>
      </c>
      <c r="J533" t="s">
        <v>2587</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1902</v>
      </c>
      <c r="DE533" t="s">
        <v>1993</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1902</v>
      </c>
      <c r="FQ533" t="s">
        <v>1938</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1902</v>
      </c>
      <c r="D534" t="s">
        <v>1960</v>
      </c>
      <c r="E534">
        <v>32</v>
      </c>
      <c r="F534">
        <v>128</v>
      </c>
      <c r="G534" t="s">
        <v>1922</v>
      </c>
      <c r="H534">
        <v>3072</v>
      </c>
      <c r="I534">
        <v>1</v>
      </c>
      <c r="J534" t="s">
        <v>2588</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1902</v>
      </c>
      <c r="DE534" t="s">
        <v>1993</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1902</v>
      </c>
      <c r="FQ534" t="s">
        <v>1938</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1902</v>
      </c>
      <c r="D535" t="s">
        <v>1960</v>
      </c>
      <c r="E535">
        <v>64</v>
      </c>
      <c r="F535">
        <v>128</v>
      </c>
      <c r="G535" t="s">
        <v>2015</v>
      </c>
      <c r="H535">
        <v>4096</v>
      </c>
      <c r="I535">
        <v>1</v>
      </c>
      <c r="J535" t="s">
        <v>2589</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1902</v>
      </c>
      <c r="DE535" t="s">
        <v>1995</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1902</v>
      </c>
      <c r="FQ535" t="s">
        <v>1938</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1902</v>
      </c>
      <c r="D536" t="s">
        <v>1960</v>
      </c>
      <c r="E536">
        <v>64</v>
      </c>
      <c r="F536">
        <v>256</v>
      </c>
      <c r="G536" t="s">
        <v>1924</v>
      </c>
      <c r="H536">
        <v>6144</v>
      </c>
      <c r="I536">
        <v>1</v>
      </c>
      <c r="J536" t="s">
        <v>2590</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1902</v>
      </c>
      <c r="DE536" t="s">
        <v>1995</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1902</v>
      </c>
      <c r="FQ536" t="s">
        <v>1938</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1902</v>
      </c>
      <c r="D537" t="s">
        <v>1960</v>
      </c>
      <c r="E537">
        <v>128</v>
      </c>
      <c r="F537">
        <v>448</v>
      </c>
      <c r="G537" t="s">
        <v>2166</v>
      </c>
      <c r="H537">
        <v>11264</v>
      </c>
      <c r="I537">
        <v>1</v>
      </c>
      <c r="J537" t="s">
        <v>2591</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1902</v>
      </c>
      <c r="DE537" t="s">
        <v>1995</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1902</v>
      </c>
      <c r="FQ537" t="s">
        <v>1938</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1902</v>
      </c>
      <c r="D538" t="s">
        <v>1962</v>
      </c>
      <c r="E538">
        <v>32</v>
      </c>
      <c r="F538">
        <v>64</v>
      </c>
      <c r="G538" t="s">
        <v>1963</v>
      </c>
      <c r="H538">
        <v>3238.4</v>
      </c>
      <c r="I538">
        <v>1</v>
      </c>
      <c r="J538" t="s">
        <v>2592</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1902</v>
      </c>
      <c r="DE538" t="s">
        <v>1995</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1902</v>
      </c>
      <c r="FQ538" t="s">
        <v>1938</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1902</v>
      </c>
      <c r="D539" t="s">
        <v>1962</v>
      </c>
      <c r="E539">
        <v>32</v>
      </c>
      <c r="F539">
        <v>128</v>
      </c>
      <c r="G539" t="s">
        <v>1922</v>
      </c>
      <c r="H539">
        <v>4857.6000000000004</v>
      </c>
      <c r="I539">
        <v>1</v>
      </c>
      <c r="J539" t="s">
        <v>2593</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1902</v>
      </c>
      <c r="DE539" t="s">
        <v>1995</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1902</v>
      </c>
      <c r="FQ539" t="s">
        <v>1938</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1902</v>
      </c>
      <c r="D540" t="s">
        <v>1962</v>
      </c>
      <c r="E540">
        <v>64</v>
      </c>
      <c r="F540">
        <v>256</v>
      </c>
      <c r="G540" t="s">
        <v>1924</v>
      </c>
      <c r="H540">
        <v>9715.2000000000007</v>
      </c>
      <c r="I540">
        <v>1</v>
      </c>
      <c r="J540" t="s">
        <v>2594</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1902</v>
      </c>
      <c r="DE540" t="s">
        <v>1995</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1902</v>
      </c>
      <c r="FQ540" t="s">
        <v>1938</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1902</v>
      </c>
      <c r="D541" t="s">
        <v>1962</v>
      </c>
      <c r="E541">
        <v>124</v>
      </c>
      <c r="F541">
        <v>432</v>
      </c>
      <c r="G541" t="s">
        <v>2186</v>
      </c>
      <c r="H541">
        <v>17204</v>
      </c>
      <c r="I541">
        <v>1</v>
      </c>
      <c r="J541" t="s">
        <v>2595</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1902</v>
      </c>
      <c r="DE541" t="s">
        <v>1995</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1902</v>
      </c>
      <c r="FQ541" t="s">
        <v>1941</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1902</v>
      </c>
      <c r="D542" t="s">
        <v>1965</v>
      </c>
      <c r="E542">
        <v>1</v>
      </c>
      <c r="F542">
        <v>1</v>
      </c>
      <c r="G542" t="s">
        <v>2086</v>
      </c>
      <c r="H542">
        <v>42</v>
      </c>
      <c r="I542">
        <v>1</v>
      </c>
      <c r="J542" t="s">
        <v>2598</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1902</v>
      </c>
      <c r="DE542" t="s">
        <v>1995</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1902</v>
      </c>
      <c r="FQ542" t="s">
        <v>1941</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1902</v>
      </c>
      <c r="D543" t="s">
        <v>1965</v>
      </c>
      <c r="E543">
        <v>1</v>
      </c>
      <c r="F543">
        <v>2</v>
      </c>
      <c r="G543" t="s">
        <v>2049</v>
      </c>
      <c r="H543">
        <v>45</v>
      </c>
      <c r="I543">
        <v>1</v>
      </c>
      <c r="J543" t="s">
        <v>2596</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1902</v>
      </c>
      <c r="DE543" t="s">
        <v>1997</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1902</v>
      </c>
      <c r="FQ543" t="s">
        <v>1941</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1902</v>
      </c>
      <c r="D544" t="s">
        <v>1965</v>
      </c>
      <c r="E544">
        <v>1</v>
      </c>
      <c r="F544">
        <v>4</v>
      </c>
      <c r="G544" t="s">
        <v>2088</v>
      </c>
      <c r="H544">
        <v>138</v>
      </c>
      <c r="I544">
        <v>1</v>
      </c>
      <c r="J544" t="s">
        <v>2597</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1902</v>
      </c>
      <c r="DE544" t="s">
        <v>1997</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1902</v>
      </c>
      <c r="FQ544" t="s">
        <v>1941</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1902</v>
      </c>
      <c r="D545" t="s">
        <v>1965</v>
      </c>
      <c r="E545">
        <v>2</v>
      </c>
      <c r="F545">
        <v>4</v>
      </c>
      <c r="G545" t="s">
        <v>2052</v>
      </c>
      <c r="H545">
        <v>170</v>
      </c>
      <c r="I545">
        <v>1</v>
      </c>
      <c r="J545" t="s">
        <v>2599</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1902</v>
      </c>
      <c r="DE545" t="s">
        <v>1997</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1902</v>
      </c>
      <c r="FQ545" t="s">
        <v>1941</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1902</v>
      </c>
      <c r="D546" t="s">
        <v>1965</v>
      </c>
      <c r="E546">
        <v>2</v>
      </c>
      <c r="F546">
        <v>8</v>
      </c>
      <c r="G546" t="s">
        <v>2092</v>
      </c>
      <c r="H546">
        <v>276</v>
      </c>
      <c r="I546">
        <v>1</v>
      </c>
      <c r="J546" t="s">
        <v>2600</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1902</v>
      </c>
      <c r="DE546" t="s">
        <v>1997</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1902</v>
      </c>
      <c r="FQ546" t="s">
        <v>1942</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1902</v>
      </c>
      <c r="D547" t="s">
        <v>1965</v>
      </c>
      <c r="E547">
        <v>4</v>
      </c>
      <c r="F547">
        <v>8</v>
      </c>
      <c r="G547" t="s">
        <v>1948</v>
      </c>
      <c r="H547">
        <v>368</v>
      </c>
      <c r="I547">
        <v>1</v>
      </c>
      <c r="J547" t="s">
        <v>2602</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1902</v>
      </c>
      <c r="DE547" t="s">
        <v>1999</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1902</v>
      </c>
      <c r="FQ547" t="s">
        <v>1942</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1902</v>
      </c>
      <c r="D548" t="s">
        <v>1965</v>
      </c>
      <c r="E548">
        <v>4</v>
      </c>
      <c r="F548">
        <v>16</v>
      </c>
      <c r="G548" t="s">
        <v>1945</v>
      </c>
      <c r="H548">
        <v>552</v>
      </c>
      <c r="I548">
        <v>1</v>
      </c>
      <c r="J548" t="s">
        <v>2601</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1902</v>
      </c>
      <c r="DE548" t="s">
        <v>1999</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1902</v>
      </c>
      <c r="FQ548" t="s">
        <v>1942</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1902</v>
      </c>
      <c r="D549" t="s">
        <v>1965</v>
      </c>
      <c r="E549">
        <v>8</v>
      </c>
      <c r="F549">
        <v>16</v>
      </c>
      <c r="G549" t="s">
        <v>1953</v>
      </c>
      <c r="H549">
        <v>736</v>
      </c>
      <c r="I549">
        <v>1</v>
      </c>
      <c r="J549" t="s">
        <v>2603</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1902</v>
      </c>
      <c r="DE549" t="s">
        <v>1999</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1902</v>
      </c>
      <c r="FQ549" t="s">
        <v>1942</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1902</v>
      </c>
      <c r="D550" t="s">
        <v>1965</v>
      </c>
      <c r="E550">
        <v>8</v>
      </c>
      <c r="F550">
        <v>32</v>
      </c>
      <c r="G550" t="s">
        <v>1934</v>
      </c>
      <c r="H550">
        <v>1104</v>
      </c>
      <c r="I550">
        <v>1</v>
      </c>
      <c r="J550" t="s">
        <v>2604</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1902</v>
      </c>
      <c r="DE550" t="s">
        <v>1999</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1902</v>
      </c>
      <c r="FQ550" t="s">
        <v>1944</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1902</v>
      </c>
      <c r="D551" t="s">
        <v>1965</v>
      </c>
      <c r="E551">
        <v>16</v>
      </c>
      <c r="F551">
        <v>32</v>
      </c>
      <c r="G551" t="s">
        <v>1958</v>
      </c>
      <c r="H551">
        <v>1472</v>
      </c>
      <c r="I551">
        <v>1</v>
      </c>
      <c r="J551" t="s">
        <v>2605</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1902</v>
      </c>
      <c r="DE551" t="s">
        <v>2001</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1902</v>
      </c>
      <c r="FQ551" t="s">
        <v>1944</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1902</v>
      </c>
      <c r="D552" t="s">
        <v>1965</v>
      </c>
      <c r="E552">
        <v>16</v>
      </c>
      <c r="F552">
        <v>64</v>
      </c>
      <c r="G552" t="s">
        <v>1920</v>
      </c>
      <c r="H552">
        <v>2208</v>
      </c>
      <c r="I552">
        <v>1</v>
      </c>
      <c r="J552" t="s">
        <v>2606</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1902</v>
      </c>
      <c r="DE552" t="s">
        <v>2001</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1902</v>
      </c>
      <c r="FQ552" t="s">
        <v>1944</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1902</v>
      </c>
      <c r="D553" t="s">
        <v>1965</v>
      </c>
      <c r="E553">
        <v>24</v>
      </c>
      <c r="F553">
        <v>48</v>
      </c>
      <c r="G553" t="s">
        <v>2062</v>
      </c>
      <c r="H553">
        <v>2208</v>
      </c>
      <c r="I553">
        <v>1</v>
      </c>
      <c r="J553" t="s">
        <v>2607</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1902</v>
      </c>
      <c r="DE553" t="s">
        <v>2001</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1902</v>
      </c>
      <c r="FQ553" t="s">
        <v>1944</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1902</v>
      </c>
      <c r="D554" t="s">
        <v>1965</v>
      </c>
      <c r="E554">
        <v>24</v>
      </c>
      <c r="F554">
        <v>96</v>
      </c>
      <c r="G554" t="s">
        <v>1939</v>
      </c>
      <c r="H554">
        <v>3312</v>
      </c>
      <c r="I554">
        <v>1</v>
      </c>
      <c r="J554" t="s">
        <v>2608</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1902</v>
      </c>
      <c r="DE554" t="s">
        <v>2001</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1902</v>
      </c>
      <c r="FQ554" t="s">
        <v>1947</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1902</v>
      </c>
      <c r="D555" t="s">
        <v>1965</v>
      </c>
      <c r="E555">
        <v>32</v>
      </c>
      <c r="F555">
        <v>64</v>
      </c>
      <c r="G555" t="s">
        <v>1963</v>
      </c>
      <c r="H555">
        <v>2944</v>
      </c>
      <c r="I555">
        <v>1</v>
      </c>
      <c r="J555" t="s">
        <v>2610</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1902</v>
      </c>
      <c r="DE555" t="s">
        <v>2001</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1902</v>
      </c>
      <c r="FQ555" t="s">
        <v>1950</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1902</v>
      </c>
      <c r="D556" t="s">
        <v>1965</v>
      </c>
      <c r="E556">
        <v>32</v>
      </c>
      <c r="F556">
        <v>128</v>
      </c>
      <c r="G556" t="s">
        <v>1922</v>
      </c>
      <c r="H556">
        <v>4416</v>
      </c>
      <c r="I556">
        <v>1</v>
      </c>
      <c r="J556" t="s">
        <v>2609</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1902</v>
      </c>
      <c r="DE556" t="s">
        <v>2001</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1902</v>
      </c>
      <c r="FQ556" t="s">
        <v>1950</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1902</v>
      </c>
      <c r="D557" t="s">
        <v>1965</v>
      </c>
      <c r="E557">
        <v>48</v>
      </c>
      <c r="F557">
        <v>96</v>
      </c>
      <c r="G557" t="s">
        <v>2006</v>
      </c>
      <c r="H557">
        <v>4416</v>
      </c>
      <c r="I557">
        <v>1</v>
      </c>
      <c r="J557" t="s">
        <v>2611</v>
      </c>
      <c r="DD557" t="s">
        <v>1902</v>
      </c>
      <c r="DE557" t="s">
        <v>2001</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1902</v>
      </c>
      <c r="FQ557" t="s">
        <v>1950</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1902</v>
      </c>
      <c r="D558" t="s">
        <v>1965</v>
      </c>
      <c r="E558">
        <v>48</v>
      </c>
      <c r="F558">
        <v>192</v>
      </c>
      <c r="G558" t="s">
        <v>2009</v>
      </c>
      <c r="H558">
        <v>6624</v>
      </c>
      <c r="I558">
        <v>1</v>
      </c>
      <c r="J558" t="s">
        <v>2612</v>
      </c>
      <c r="DD558" t="s">
        <v>1902</v>
      </c>
      <c r="DE558" t="s">
        <v>2003</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1902</v>
      </c>
      <c r="FQ558" t="s">
        <v>1950</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1902</v>
      </c>
      <c r="D559" t="s">
        <v>1965</v>
      </c>
      <c r="E559">
        <v>64</v>
      </c>
      <c r="F559">
        <v>256</v>
      </c>
      <c r="G559" t="s">
        <v>1924</v>
      </c>
      <c r="H559">
        <v>8832</v>
      </c>
      <c r="I559">
        <v>1</v>
      </c>
      <c r="J559" t="s">
        <v>2613</v>
      </c>
      <c r="DD559" t="s">
        <v>1902</v>
      </c>
      <c r="DE559" t="s">
        <v>2003</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1902</v>
      </c>
      <c r="FQ559" t="s">
        <v>1950</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1902</v>
      </c>
      <c r="D560" t="s">
        <v>1965</v>
      </c>
      <c r="E560">
        <v>76</v>
      </c>
      <c r="F560">
        <v>256</v>
      </c>
      <c r="G560" t="s">
        <v>2614</v>
      </c>
      <c r="H560">
        <v>9384</v>
      </c>
      <c r="I560">
        <v>1</v>
      </c>
      <c r="J560" t="s">
        <v>2615</v>
      </c>
      <c r="DD560" t="s">
        <v>1902</v>
      </c>
      <c r="DE560" t="s">
        <v>2066</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1902</v>
      </c>
      <c r="FQ560" t="s">
        <v>1952</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1902</v>
      </c>
      <c r="D561" t="s">
        <v>1965</v>
      </c>
      <c r="E561">
        <v>80</v>
      </c>
      <c r="F561">
        <v>160</v>
      </c>
      <c r="G561" t="s">
        <v>2106</v>
      </c>
      <c r="H561">
        <v>7360</v>
      </c>
      <c r="I561">
        <v>1</v>
      </c>
      <c r="J561" t="s">
        <v>2616</v>
      </c>
      <c r="DD561" t="s">
        <v>1902</v>
      </c>
      <c r="DE561" t="s">
        <v>2066</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1902</v>
      </c>
      <c r="FQ561" t="s">
        <v>1955</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1902</v>
      </c>
      <c r="D562" t="s">
        <v>1965</v>
      </c>
      <c r="E562">
        <v>84</v>
      </c>
      <c r="F562">
        <v>320</v>
      </c>
      <c r="G562" t="s">
        <v>1926</v>
      </c>
      <c r="H562">
        <v>11224</v>
      </c>
      <c r="I562">
        <v>1</v>
      </c>
      <c r="J562" t="s">
        <v>2617</v>
      </c>
      <c r="DD562" t="s">
        <v>1902</v>
      </c>
      <c r="DE562" t="s">
        <v>2005</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1902</v>
      </c>
      <c r="FQ562" t="s">
        <v>1955</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1902</v>
      </c>
      <c r="D563" t="s">
        <v>1967</v>
      </c>
      <c r="E563">
        <v>1</v>
      </c>
      <c r="F563">
        <v>1</v>
      </c>
      <c r="G563" t="s">
        <v>2086</v>
      </c>
      <c r="H563">
        <v>60</v>
      </c>
      <c r="I563">
        <v>1</v>
      </c>
      <c r="J563" t="s">
        <v>2620</v>
      </c>
      <c r="DD563" t="s">
        <v>1902</v>
      </c>
      <c r="DE563" t="s">
        <v>2005</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1902</v>
      </c>
      <c r="FQ563" t="s">
        <v>1955</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1902</v>
      </c>
      <c r="D564" t="s">
        <v>1967</v>
      </c>
      <c r="E564">
        <v>1</v>
      </c>
      <c r="F564">
        <v>2</v>
      </c>
      <c r="G564" t="s">
        <v>2049</v>
      </c>
      <c r="H564">
        <v>88</v>
      </c>
      <c r="I564">
        <v>1</v>
      </c>
      <c r="J564" t="s">
        <v>2619</v>
      </c>
      <c r="DD564" t="s">
        <v>1902</v>
      </c>
      <c r="DE564" t="s">
        <v>2005</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1902</v>
      </c>
      <c r="FQ564" t="s">
        <v>1955</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1902</v>
      </c>
      <c r="D565" t="s">
        <v>1967</v>
      </c>
      <c r="E565">
        <v>1</v>
      </c>
      <c r="F565">
        <v>4</v>
      </c>
      <c r="G565" t="s">
        <v>2088</v>
      </c>
      <c r="H565">
        <v>138</v>
      </c>
      <c r="I565">
        <v>1</v>
      </c>
      <c r="J565" t="s">
        <v>2618</v>
      </c>
      <c r="DD565" t="s">
        <v>1902</v>
      </c>
      <c r="DE565" t="s">
        <v>2005</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1902</v>
      </c>
      <c r="FQ565" t="s">
        <v>1955</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1902</v>
      </c>
      <c r="D566" t="s">
        <v>1967</v>
      </c>
      <c r="E566">
        <v>2</v>
      </c>
      <c r="F566">
        <v>4</v>
      </c>
      <c r="G566" t="s">
        <v>2052</v>
      </c>
      <c r="H566">
        <v>184</v>
      </c>
      <c r="I566">
        <v>1</v>
      </c>
      <c r="J566" t="s">
        <v>2622</v>
      </c>
      <c r="DD566" t="s">
        <v>1902</v>
      </c>
      <c r="DE566" t="s">
        <v>2008</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1902</v>
      </c>
      <c r="FQ566" t="s">
        <v>1955</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1902</v>
      </c>
      <c r="D567" t="s">
        <v>1967</v>
      </c>
      <c r="E567">
        <v>2</v>
      </c>
      <c r="F567">
        <v>8</v>
      </c>
      <c r="G567" t="s">
        <v>2092</v>
      </c>
      <c r="H567">
        <v>276</v>
      </c>
      <c r="I567">
        <v>1</v>
      </c>
      <c r="J567" t="s">
        <v>2621</v>
      </c>
      <c r="DD567" t="s">
        <v>1902</v>
      </c>
      <c r="DE567" t="s">
        <v>2008</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1902</v>
      </c>
      <c r="FQ567" t="s">
        <v>1955</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1902</v>
      </c>
      <c r="D568" t="s">
        <v>1967</v>
      </c>
      <c r="E568">
        <v>4</v>
      </c>
      <c r="F568">
        <v>8</v>
      </c>
      <c r="G568" t="s">
        <v>1948</v>
      </c>
      <c r="H568">
        <v>368</v>
      </c>
      <c r="I568">
        <v>1</v>
      </c>
      <c r="J568" t="s">
        <v>2624</v>
      </c>
      <c r="DD568" t="s">
        <v>1902</v>
      </c>
      <c r="DE568" t="s">
        <v>2008</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1902</v>
      </c>
      <c r="FQ568" t="s">
        <v>1955</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1902</v>
      </c>
      <c r="D569" t="s">
        <v>1967</v>
      </c>
      <c r="E569">
        <v>4</v>
      </c>
      <c r="F569">
        <v>16</v>
      </c>
      <c r="G569" t="s">
        <v>1945</v>
      </c>
      <c r="H569">
        <v>552</v>
      </c>
      <c r="I569">
        <v>1</v>
      </c>
      <c r="J569" t="s">
        <v>2623</v>
      </c>
      <c r="DD569" t="s">
        <v>1902</v>
      </c>
      <c r="DE569" t="s">
        <v>2011</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1902</v>
      </c>
      <c r="FQ569" t="s">
        <v>1955</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1902</v>
      </c>
      <c r="D570" t="s">
        <v>1967</v>
      </c>
      <c r="E570">
        <v>8</v>
      </c>
      <c r="F570">
        <v>16</v>
      </c>
      <c r="G570" t="s">
        <v>1953</v>
      </c>
      <c r="H570">
        <v>736</v>
      </c>
      <c r="I570">
        <v>1</v>
      </c>
      <c r="J570" t="s">
        <v>2625</v>
      </c>
      <c r="DD570" t="s">
        <v>1902</v>
      </c>
      <c r="DE570" t="s">
        <v>2011</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1902</v>
      </c>
      <c r="FQ570" t="s">
        <v>1955</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1902</v>
      </c>
      <c r="D571" t="s">
        <v>1967</v>
      </c>
      <c r="E571">
        <v>8</v>
      </c>
      <c r="F571">
        <v>32</v>
      </c>
      <c r="G571" t="s">
        <v>1934</v>
      </c>
      <c r="H571">
        <v>1104</v>
      </c>
      <c r="I571">
        <v>1</v>
      </c>
      <c r="J571" t="s">
        <v>2626</v>
      </c>
      <c r="DD571" t="s">
        <v>1902</v>
      </c>
      <c r="DE571" t="s">
        <v>2011</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1902</v>
      </c>
      <c r="FQ571" t="s">
        <v>1955</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1902</v>
      </c>
      <c r="D572" t="s">
        <v>1967</v>
      </c>
      <c r="E572">
        <v>12</v>
      </c>
      <c r="F572">
        <v>48</v>
      </c>
      <c r="G572" t="s">
        <v>2235</v>
      </c>
      <c r="H572">
        <v>1656</v>
      </c>
      <c r="I572">
        <v>1</v>
      </c>
      <c r="J572" t="s">
        <v>2627</v>
      </c>
      <c r="DD572" t="s">
        <v>1902</v>
      </c>
      <c r="DE572" t="s">
        <v>2071</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1902</v>
      </c>
      <c r="FQ572" t="s">
        <v>1955</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1902</v>
      </c>
      <c r="D573" t="s">
        <v>1967</v>
      </c>
      <c r="E573">
        <v>16</v>
      </c>
      <c r="F573">
        <v>32</v>
      </c>
      <c r="G573" t="s">
        <v>1958</v>
      </c>
      <c r="H573">
        <v>1472</v>
      </c>
      <c r="I573">
        <v>1</v>
      </c>
      <c r="J573" t="s">
        <v>2628</v>
      </c>
      <c r="DD573" t="s">
        <v>1902</v>
      </c>
      <c r="DE573" t="s">
        <v>2014</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1902</v>
      </c>
      <c r="FQ573" t="s">
        <v>1955</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1902</v>
      </c>
      <c r="D574" t="s">
        <v>1967</v>
      </c>
      <c r="E574">
        <v>16</v>
      </c>
      <c r="F574">
        <v>64</v>
      </c>
      <c r="G574" t="s">
        <v>1920</v>
      </c>
      <c r="H574">
        <v>2208</v>
      </c>
      <c r="I574">
        <v>1</v>
      </c>
      <c r="J574" t="s">
        <v>2629</v>
      </c>
      <c r="DD574" t="s">
        <v>1902</v>
      </c>
      <c r="DE574" t="s">
        <v>2017</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1902</v>
      </c>
      <c r="FQ574" t="s">
        <v>1955</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1902</v>
      </c>
      <c r="D575" t="s">
        <v>1967</v>
      </c>
      <c r="E575">
        <v>24</v>
      </c>
      <c r="F575">
        <v>48</v>
      </c>
      <c r="G575" t="s">
        <v>2062</v>
      </c>
      <c r="H575">
        <v>2208</v>
      </c>
      <c r="I575">
        <v>1</v>
      </c>
      <c r="J575" t="s">
        <v>2630</v>
      </c>
      <c r="DD575" t="s">
        <v>1902</v>
      </c>
      <c r="DE575" t="s">
        <v>2017</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1902</v>
      </c>
      <c r="FQ575" t="s">
        <v>1957</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1902</v>
      </c>
      <c r="D576" t="s">
        <v>1967</v>
      </c>
      <c r="E576">
        <v>24</v>
      </c>
      <c r="F576">
        <v>96</v>
      </c>
      <c r="G576" t="s">
        <v>1939</v>
      </c>
      <c r="H576">
        <v>3312</v>
      </c>
      <c r="I576">
        <v>1</v>
      </c>
      <c r="J576" t="s">
        <v>2631</v>
      </c>
      <c r="DD576" t="s">
        <v>1902</v>
      </c>
      <c r="DE576" t="s">
        <v>2017</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1902</v>
      </c>
      <c r="FQ576" t="s">
        <v>1957</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1902</v>
      </c>
      <c r="D577" t="s">
        <v>1967</v>
      </c>
      <c r="E577">
        <v>28</v>
      </c>
      <c r="F577">
        <v>128</v>
      </c>
      <c r="G577" t="s">
        <v>2632</v>
      </c>
      <c r="H577">
        <v>4232</v>
      </c>
      <c r="I577">
        <v>1</v>
      </c>
      <c r="J577" t="s">
        <v>2633</v>
      </c>
      <c r="DD577" t="s">
        <v>11</v>
      </c>
      <c r="DE577" t="s">
        <v>1916</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1902</v>
      </c>
      <c r="FQ577" t="s">
        <v>1957</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1902</v>
      </c>
      <c r="D578" t="s">
        <v>1967</v>
      </c>
      <c r="E578">
        <v>32</v>
      </c>
      <c r="F578">
        <v>64</v>
      </c>
      <c r="G578" t="s">
        <v>1963</v>
      </c>
      <c r="H578">
        <v>2944</v>
      </c>
      <c r="I578">
        <v>1</v>
      </c>
      <c r="J578" t="s">
        <v>2634</v>
      </c>
      <c r="DD578" t="s">
        <v>11</v>
      </c>
      <c r="DE578" t="s">
        <v>1919</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1902</v>
      </c>
      <c r="FQ578" t="s">
        <v>1957</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1902</v>
      </c>
      <c r="D579" t="s">
        <v>1967</v>
      </c>
      <c r="E579">
        <v>32</v>
      </c>
      <c r="F579">
        <v>128</v>
      </c>
      <c r="G579" t="s">
        <v>1922</v>
      </c>
      <c r="H579">
        <v>4416</v>
      </c>
      <c r="I579">
        <v>1</v>
      </c>
      <c r="J579" t="s">
        <v>2635</v>
      </c>
      <c r="DD579" t="s">
        <v>11</v>
      </c>
      <c r="DE579" t="s">
        <v>1919</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1902</v>
      </c>
      <c r="FQ579" t="s">
        <v>1957</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1902</v>
      </c>
      <c r="D580" t="s">
        <v>1967</v>
      </c>
      <c r="E580">
        <v>48</v>
      </c>
      <c r="F580">
        <v>96</v>
      </c>
      <c r="G580" t="s">
        <v>2006</v>
      </c>
      <c r="H580">
        <v>4416</v>
      </c>
      <c r="I580">
        <v>1</v>
      </c>
      <c r="J580" t="s">
        <v>2636</v>
      </c>
      <c r="DD580" t="s">
        <v>11</v>
      </c>
      <c r="DE580" t="s">
        <v>1919</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1902</v>
      </c>
      <c r="FQ580" t="s">
        <v>1957</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1902</v>
      </c>
      <c r="D581" t="s">
        <v>1967</v>
      </c>
      <c r="E581">
        <v>48</v>
      </c>
      <c r="F581">
        <v>192</v>
      </c>
      <c r="G581" t="s">
        <v>2009</v>
      </c>
      <c r="H581">
        <v>6624</v>
      </c>
      <c r="I581">
        <v>1</v>
      </c>
      <c r="J581" t="s">
        <v>2637</v>
      </c>
      <c r="DD581" t="s">
        <v>11</v>
      </c>
      <c r="DE581" t="s">
        <v>1919</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1902</v>
      </c>
      <c r="FQ581" t="s">
        <v>1957</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1902</v>
      </c>
      <c r="D582" t="s">
        <v>1967</v>
      </c>
      <c r="E582">
        <v>64</v>
      </c>
      <c r="F582">
        <v>256</v>
      </c>
      <c r="G582" t="s">
        <v>1924</v>
      </c>
      <c r="H582">
        <v>8832</v>
      </c>
      <c r="I582">
        <v>1</v>
      </c>
      <c r="J582" t="s">
        <v>2638</v>
      </c>
      <c r="DD582" t="s">
        <v>11</v>
      </c>
      <c r="DE582" t="s">
        <v>1928</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1902</v>
      </c>
      <c r="FQ582" t="s">
        <v>1957</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1902</v>
      </c>
      <c r="D583" t="s">
        <v>1967</v>
      </c>
      <c r="E583">
        <v>72</v>
      </c>
      <c r="F583">
        <v>288</v>
      </c>
      <c r="G583" t="s">
        <v>2073</v>
      </c>
      <c r="H583">
        <v>9936</v>
      </c>
      <c r="I583">
        <v>1</v>
      </c>
      <c r="J583" t="s">
        <v>2639</v>
      </c>
      <c r="DD583" t="s">
        <v>11</v>
      </c>
      <c r="DE583" t="s">
        <v>1928</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1902</v>
      </c>
      <c r="FQ583" t="s">
        <v>1957</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1902</v>
      </c>
      <c r="D584" t="s">
        <v>1969</v>
      </c>
      <c r="E584">
        <v>1</v>
      </c>
      <c r="F584">
        <v>1</v>
      </c>
      <c r="G584" t="s">
        <v>2086</v>
      </c>
      <c r="H584">
        <v>57</v>
      </c>
      <c r="I584">
        <v>1</v>
      </c>
      <c r="J584" t="s">
        <v>2640</v>
      </c>
      <c r="DD584" t="s">
        <v>11</v>
      </c>
      <c r="DE584" t="s">
        <v>1928</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1902</v>
      </c>
      <c r="FQ584" t="s">
        <v>1957</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1902</v>
      </c>
      <c r="D585" t="s">
        <v>1969</v>
      </c>
      <c r="E585">
        <v>1</v>
      </c>
      <c r="F585">
        <v>4</v>
      </c>
      <c r="G585" t="s">
        <v>2088</v>
      </c>
      <c r="H585">
        <v>136.5</v>
      </c>
      <c r="I585">
        <v>1</v>
      </c>
      <c r="J585" t="s">
        <v>2641</v>
      </c>
      <c r="DD585" t="s">
        <v>11</v>
      </c>
      <c r="DE585" t="s">
        <v>1931</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1902</v>
      </c>
      <c r="FQ585" t="s">
        <v>1957</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1902</v>
      </c>
      <c r="D586" t="s">
        <v>1969</v>
      </c>
      <c r="E586">
        <v>2</v>
      </c>
      <c r="F586">
        <v>4</v>
      </c>
      <c r="G586" t="s">
        <v>2052</v>
      </c>
      <c r="H586">
        <v>180</v>
      </c>
      <c r="I586">
        <v>1</v>
      </c>
      <c r="J586" t="s">
        <v>2643</v>
      </c>
      <c r="DD586" t="s">
        <v>11</v>
      </c>
      <c r="DE586" t="s">
        <v>1931</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1902</v>
      </c>
      <c r="FQ586" t="s">
        <v>1957</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1902</v>
      </c>
      <c r="D587" t="s">
        <v>1969</v>
      </c>
      <c r="E587">
        <v>2</v>
      </c>
      <c r="F587">
        <v>8</v>
      </c>
      <c r="G587" t="s">
        <v>2092</v>
      </c>
      <c r="H587">
        <v>273</v>
      </c>
      <c r="I587">
        <v>1</v>
      </c>
      <c r="J587" t="s">
        <v>2642</v>
      </c>
      <c r="DD587" t="s">
        <v>11</v>
      </c>
      <c r="DE587" t="s">
        <v>1931</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1902</v>
      </c>
      <c r="FQ587" t="s">
        <v>1957</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1902</v>
      </c>
      <c r="D588" t="s">
        <v>1969</v>
      </c>
      <c r="E588">
        <v>4</v>
      </c>
      <c r="F588">
        <v>8</v>
      </c>
      <c r="G588" t="s">
        <v>1948</v>
      </c>
      <c r="H588">
        <v>364</v>
      </c>
      <c r="I588">
        <v>1</v>
      </c>
      <c r="J588" t="s">
        <v>2645</v>
      </c>
      <c r="DD588" t="s">
        <v>11</v>
      </c>
      <c r="DE588" t="s">
        <v>1931</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1902</v>
      </c>
      <c r="FQ588" t="s">
        <v>1957</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1902</v>
      </c>
      <c r="D589" t="s">
        <v>1969</v>
      </c>
      <c r="E589">
        <v>4</v>
      </c>
      <c r="F589">
        <v>16</v>
      </c>
      <c r="G589" t="s">
        <v>1945</v>
      </c>
      <c r="H589">
        <v>546</v>
      </c>
      <c r="I589">
        <v>1</v>
      </c>
      <c r="J589" t="s">
        <v>2644</v>
      </c>
      <c r="DD589" t="s">
        <v>11</v>
      </c>
      <c r="DE589" t="s">
        <v>1931</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1902</v>
      </c>
      <c r="FQ589" t="s">
        <v>1960</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1902</v>
      </c>
      <c r="D590" t="s">
        <v>1969</v>
      </c>
      <c r="E590">
        <v>8</v>
      </c>
      <c r="F590">
        <v>16</v>
      </c>
      <c r="G590" t="s">
        <v>1953</v>
      </c>
      <c r="H590">
        <v>728</v>
      </c>
      <c r="I590">
        <v>1</v>
      </c>
      <c r="J590" t="s">
        <v>2646</v>
      </c>
      <c r="DD590" t="s">
        <v>11</v>
      </c>
      <c r="DE590" t="s">
        <v>1931</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1902</v>
      </c>
      <c r="FQ590" t="s">
        <v>1960</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1902</v>
      </c>
      <c r="D591" t="s">
        <v>1969</v>
      </c>
      <c r="E591">
        <v>8</v>
      </c>
      <c r="F591">
        <v>32</v>
      </c>
      <c r="G591" t="s">
        <v>1934</v>
      </c>
      <c r="H591">
        <v>1092</v>
      </c>
      <c r="I591">
        <v>1</v>
      </c>
      <c r="J591" t="s">
        <v>2647</v>
      </c>
      <c r="DD591" t="s">
        <v>11</v>
      </c>
      <c r="DE591" t="s">
        <v>1933</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1902</v>
      </c>
      <c r="FQ591" t="s">
        <v>1960</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1902</v>
      </c>
      <c r="D592" t="s">
        <v>1969</v>
      </c>
      <c r="E592">
        <v>12</v>
      </c>
      <c r="F592">
        <v>24</v>
      </c>
      <c r="G592" t="s">
        <v>2058</v>
      </c>
      <c r="H592">
        <v>1092</v>
      </c>
      <c r="I592">
        <v>1</v>
      </c>
      <c r="J592" t="s">
        <v>2648</v>
      </c>
      <c r="DD592" t="s">
        <v>11</v>
      </c>
      <c r="DE592" t="s">
        <v>1933</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1902</v>
      </c>
      <c r="FQ592" t="s">
        <v>1960</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1902</v>
      </c>
      <c r="D593" t="s">
        <v>1969</v>
      </c>
      <c r="E593">
        <v>12</v>
      </c>
      <c r="F593">
        <v>48</v>
      </c>
      <c r="G593" t="s">
        <v>2235</v>
      </c>
      <c r="H593">
        <v>1638</v>
      </c>
      <c r="I593">
        <v>1</v>
      </c>
      <c r="J593" t="s">
        <v>2649</v>
      </c>
      <c r="DD593" t="s">
        <v>11</v>
      </c>
      <c r="DE593" t="s">
        <v>1933</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1902</v>
      </c>
      <c r="FQ593" t="s">
        <v>1960</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1902</v>
      </c>
      <c r="D594" t="s">
        <v>1969</v>
      </c>
      <c r="E594">
        <v>16</v>
      </c>
      <c r="F594">
        <v>32</v>
      </c>
      <c r="G594" t="s">
        <v>1958</v>
      </c>
      <c r="H594">
        <v>1456</v>
      </c>
      <c r="I594">
        <v>1</v>
      </c>
      <c r="J594" t="s">
        <v>2651</v>
      </c>
      <c r="DD594" t="s">
        <v>11</v>
      </c>
      <c r="DE594" t="s">
        <v>1933</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1902</v>
      </c>
      <c r="FQ594" t="s">
        <v>1960</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1902</v>
      </c>
      <c r="D595" t="s">
        <v>1969</v>
      </c>
      <c r="E595">
        <v>16</v>
      </c>
      <c r="F595">
        <v>64</v>
      </c>
      <c r="G595" t="s">
        <v>1920</v>
      </c>
      <c r="H595">
        <v>2184</v>
      </c>
      <c r="I595">
        <v>1</v>
      </c>
      <c r="J595" t="s">
        <v>2650</v>
      </c>
      <c r="DD595" t="s">
        <v>11</v>
      </c>
      <c r="DE595" t="s">
        <v>1933</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1902</v>
      </c>
      <c r="FQ595" t="s">
        <v>1960</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1902</v>
      </c>
      <c r="D596" t="s">
        <v>1969</v>
      </c>
      <c r="E596">
        <v>24</v>
      </c>
      <c r="F596">
        <v>48</v>
      </c>
      <c r="G596" t="s">
        <v>2062</v>
      </c>
      <c r="H596">
        <v>2184</v>
      </c>
      <c r="I596">
        <v>1</v>
      </c>
      <c r="J596" t="s">
        <v>2652</v>
      </c>
      <c r="DD596" t="s">
        <v>11</v>
      </c>
      <c r="DE596" t="s">
        <v>1938</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1902</v>
      </c>
      <c r="FQ596" t="s">
        <v>1960</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1902</v>
      </c>
      <c r="D597" t="s">
        <v>1969</v>
      </c>
      <c r="E597">
        <v>24</v>
      </c>
      <c r="F597">
        <v>96</v>
      </c>
      <c r="G597" t="s">
        <v>1939</v>
      </c>
      <c r="H597">
        <v>3276</v>
      </c>
      <c r="I597">
        <v>1</v>
      </c>
      <c r="J597" t="s">
        <v>2653</v>
      </c>
      <c r="DD597" t="s">
        <v>11</v>
      </c>
      <c r="DE597" t="s">
        <v>1938</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1902</v>
      </c>
      <c r="FQ597" t="s">
        <v>1962</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1902</v>
      </c>
      <c r="D598" t="s">
        <v>1969</v>
      </c>
      <c r="E598">
        <v>32</v>
      </c>
      <c r="F598">
        <v>64</v>
      </c>
      <c r="G598" t="s">
        <v>1963</v>
      </c>
      <c r="H598">
        <v>2912</v>
      </c>
      <c r="I598">
        <v>1</v>
      </c>
      <c r="J598" t="s">
        <v>2655</v>
      </c>
      <c r="DD598" t="s">
        <v>11</v>
      </c>
      <c r="DE598" t="s">
        <v>1938</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1902</v>
      </c>
      <c r="FQ598" t="s">
        <v>1962</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1902</v>
      </c>
      <c r="D599" t="s">
        <v>1969</v>
      </c>
      <c r="E599">
        <v>32</v>
      </c>
      <c r="F599">
        <v>128</v>
      </c>
      <c r="G599" t="s">
        <v>1922</v>
      </c>
      <c r="H599">
        <v>4368</v>
      </c>
      <c r="I599">
        <v>1</v>
      </c>
      <c r="J599" t="s">
        <v>2654</v>
      </c>
      <c r="DD599" t="s">
        <v>11</v>
      </c>
      <c r="DE599" t="s">
        <v>1938</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1902</v>
      </c>
      <c r="FQ599" t="s">
        <v>1962</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1902</v>
      </c>
      <c r="D600" t="s">
        <v>1969</v>
      </c>
      <c r="E600">
        <v>48</v>
      </c>
      <c r="F600">
        <v>96</v>
      </c>
      <c r="G600" t="s">
        <v>2006</v>
      </c>
      <c r="H600">
        <v>4368</v>
      </c>
      <c r="I600">
        <v>1</v>
      </c>
      <c r="J600" t="s">
        <v>2657</v>
      </c>
      <c r="DD600" t="s">
        <v>11</v>
      </c>
      <c r="DE600" t="s">
        <v>1938</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1902</v>
      </c>
      <c r="FQ600" t="s">
        <v>1965</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1902</v>
      </c>
      <c r="D601" t="s">
        <v>1969</v>
      </c>
      <c r="E601">
        <v>48</v>
      </c>
      <c r="F601">
        <v>192</v>
      </c>
      <c r="G601" t="s">
        <v>2009</v>
      </c>
      <c r="H601">
        <v>6552</v>
      </c>
      <c r="I601">
        <v>1</v>
      </c>
      <c r="J601" t="s">
        <v>2656</v>
      </c>
      <c r="DD601" t="s">
        <v>11</v>
      </c>
      <c r="DE601" t="s">
        <v>1938</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1902</v>
      </c>
      <c r="FQ601" t="s">
        <v>1965</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1902</v>
      </c>
      <c r="D602" t="s">
        <v>1969</v>
      </c>
      <c r="E602">
        <v>64</v>
      </c>
      <c r="F602">
        <v>256</v>
      </c>
      <c r="G602" t="s">
        <v>1924</v>
      </c>
      <c r="H602">
        <v>8736</v>
      </c>
      <c r="I602">
        <v>1</v>
      </c>
      <c r="J602" t="s">
        <v>2658</v>
      </c>
      <c r="DD602" t="s">
        <v>11</v>
      </c>
      <c r="DE602" t="s">
        <v>1938</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1902</v>
      </c>
      <c r="FQ602" t="s">
        <v>1965</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1902</v>
      </c>
      <c r="D603" t="s">
        <v>1969</v>
      </c>
      <c r="E603">
        <v>80</v>
      </c>
      <c r="F603">
        <v>320</v>
      </c>
      <c r="G603" t="s">
        <v>1984</v>
      </c>
      <c r="H603">
        <v>10920</v>
      </c>
      <c r="I603">
        <v>1</v>
      </c>
      <c r="J603" t="s">
        <v>2659</v>
      </c>
      <c r="DD603" t="s">
        <v>11</v>
      </c>
      <c r="DE603" t="s">
        <v>1938</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1902</v>
      </c>
      <c r="FQ603" t="s">
        <v>1965</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1902</v>
      </c>
      <c r="D604" t="s">
        <v>1971</v>
      </c>
      <c r="E604">
        <v>1</v>
      </c>
      <c r="F604">
        <v>1</v>
      </c>
      <c r="G604" t="s">
        <v>2086</v>
      </c>
      <c r="H604">
        <v>42</v>
      </c>
      <c r="I604">
        <v>1</v>
      </c>
      <c r="J604" t="s">
        <v>2661</v>
      </c>
      <c r="DD604" t="s">
        <v>11</v>
      </c>
      <c r="DE604" t="s">
        <v>1938</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1902</v>
      </c>
      <c r="FQ604" t="s">
        <v>1965</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1902</v>
      </c>
      <c r="D605" t="s">
        <v>1971</v>
      </c>
      <c r="E605">
        <v>1</v>
      </c>
      <c r="F605">
        <v>2</v>
      </c>
      <c r="G605" t="s">
        <v>2049</v>
      </c>
      <c r="H605">
        <v>79</v>
      </c>
      <c r="I605">
        <v>1</v>
      </c>
      <c r="J605" t="s">
        <v>2662</v>
      </c>
      <c r="DD605" t="s">
        <v>11</v>
      </c>
      <c r="DE605" t="s">
        <v>1938</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1902</v>
      </c>
      <c r="FQ605" t="s">
        <v>1965</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1902</v>
      </c>
      <c r="D606" t="s">
        <v>1971</v>
      </c>
      <c r="E606">
        <v>1</v>
      </c>
      <c r="F606">
        <v>4</v>
      </c>
      <c r="G606" t="s">
        <v>2088</v>
      </c>
      <c r="H606">
        <v>135</v>
      </c>
      <c r="I606">
        <v>1</v>
      </c>
      <c r="J606" t="s">
        <v>2660</v>
      </c>
      <c r="DD606" t="s">
        <v>11</v>
      </c>
      <c r="DE606" t="s">
        <v>1938</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1902</v>
      </c>
      <c r="FQ606" t="s">
        <v>1965</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1902</v>
      </c>
      <c r="D607" t="s">
        <v>1971</v>
      </c>
      <c r="E607">
        <v>2</v>
      </c>
      <c r="F607">
        <v>2</v>
      </c>
      <c r="G607" t="s">
        <v>2253</v>
      </c>
      <c r="H607">
        <v>135</v>
      </c>
      <c r="I607">
        <v>1</v>
      </c>
      <c r="J607" t="s">
        <v>2663</v>
      </c>
      <c r="DD607" t="s">
        <v>11</v>
      </c>
      <c r="DE607" t="s">
        <v>1941</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1902</v>
      </c>
      <c r="FQ607" t="s">
        <v>1965</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1902</v>
      </c>
      <c r="D608" t="s">
        <v>1971</v>
      </c>
      <c r="E608">
        <v>2</v>
      </c>
      <c r="F608">
        <v>4</v>
      </c>
      <c r="G608" t="s">
        <v>2052</v>
      </c>
      <c r="H608">
        <v>179</v>
      </c>
      <c r="I608">
        <v>1</v>
      </c>
      <c r="J608" t="s">
        <v>2664</v>
      </c>
      <c r="DD608" t="s">
        <v>11</v>
      </c>
      <c r="DE608" t="s">
        <v>1941</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1902</v>
      </c>
      <c r="FQ608" t="s">
        <v>1965</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1902</v>
      </c>
      <c r="D609" t="s">
        <v>1971</v>
      </c>
      <c r="E609">
        <v>2</v>
      </c>
      <c r="F609">
        <v>8</v>
      </c>
      <c r="G609" t="s">
        <v>2092</v>
      </c>
      <c r="H609">
        <v>270</v>
      </c>
      <c r="I609">
        <v>1</v>
      </c>
      <c r="J609" t="s">
        <v>2665</v>
      </c>
      <c r="DD609" t="s">
        <v>11</v>
      </c>
      <c r="DE609" t="s">
        <v>1941</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1902</v>
      </c>
      <c r="FQ609" t="s">
        <v>1965</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1902</v>
      </c>
      <c r="D610" t="s">
        <v>1971</v>
      </c>
      <c r="E610">
        <v>4</v>
      </c>
      <c r="F610">
        <v>8</v>
      </c>
      <c r="G610" t="s">
        <v>1948</v>
      </c>
      <c r="H610">
        <v>360</v>
      </c>
      <c r="I610">
        <v>1</v>
      </c>
      <c r="J610" t="s">
        <v>2667</v>
      </c>
      <c r="DD610" t="s">
        <v>11</v>
      </c>
      <c r="DE610" t="s">
        <v>1941</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1902</v>
      </c>
      <c r="FQ610" t="s">
        <v>1965</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1902</v>
      </c>
      <c r="D611" t="s">
        <v>1971</v>
      </c>
      <c r="E611">
        <v>4</v>
      </c>
      <c r="F611">
        <v>16</v>
      </c>
      <c r="G611" t="s">
        <v>1945</v>
      </c>
      <c r="H611">
        <v>540</v>
      </c>
      <c r="I611">
        <v>1</v>
      </c>
      <c r="J611" t="s">
        <v>2666</v>
      </c>
      <c r="DD611" t="s">
        <v>11</v>
      </c>
      <c r="DE611" t="s">
        <v>1941</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1902</v>
      </c>
      <c r="FQ611" t="s">
        <v>1965</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1902</v>
      </c>
      <c r="D612" t="s">
        <v>1971</v>
      </c>
      <c r="E612">
        <v>8</v>
      </c>
      <c r="F612">
        <v>16</v>
      </c>
      <c r="G612" t="s">
        <v>1953</v>
      </c>
      <c r="H612">
        <v>720</v>
      </c>
      <c r="I612">
        <v>1</v>
      </c>
      <c r="J612" t="s">
        <v>2668</v>
      </c>
      <c r="DD612" t="s">
        <v>11</v>
      </c>
      <c r="DE612" t="s">
        <v>1941</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1902</v>
      </c>
      <c r="FQ612" t="s">
        <v>1967</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1902</v>
      </c>
      <c r="D613" t="s">
        <v>1971</v>
      </c>
      <c r="E613">
        <v>8</v>
      </c>
      <c r="F613">
        <v>32</v>
      </c>
      <c r="G613" t="s">
        <v>1934</v>
      </c>
      <c r="H613">
        <v>1080</v>
      </c>
      <c r="I613">
        <v>1</v>
      </c>
      <c r="J613" t="s">
        <v>2669</v>
      </c>
      <c r="DD613" t="s">
        <v>11</v>
      </c>
      <c r="DE613" t="s">
        <v>1941</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1902</v>
      </c>
      <c r="FQ613" t="s">
        <v>1967</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1902</v>
      </c>
      <c r="D614" t="s">
        <v>1971</v>
      </c>
      <c r="E614">
        <v>12</v>
      </c>
      <c r="F614">
        <v>24</v>
      </c>
      <c r="G614" t="s">
        <v>2058</v>
      </c>
      <c r="H614">
        <v>1080</v>
      </c>
      <c r="I614">
        <v>1</v>
      </c>
      <c r="J614" t="s">
        <v>2670</v>
      </c>
      <c r="DD614" t="s">
        <v>11</v>
      </c>
      <c r="DE614" t="s">
        <v>1942</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1902</v>
      </c>
      <c r="FQ614" t="s">
        <v>1967</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1902</v>
      </c>
      <c r="D615" t="s">
        <v>1971</v>
      </c>
      <c r="E615">
        <v>12</v>
      </c>
      <c r="F615">
        <v>48</v>
      </c>
      <c r="G615" t="s">
        <v>2235</v>
      </c>
      <c r="H615">
        <v>1620</v>
      </c>
      <c r="I615">
        <v>1</v>
      </c>
      <c r="J615" t="s">
        <v>2671</v>
      </c>
      <c r="DD615" t="s">
        <v>11</v>
      </c>
      <c r="DE615" t="s">
        <v>1942</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1902</v>
      </c>
      <c r="FQ615" t="s">
        <v>1967</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1902</v>
      </c>
      <c r="D616" t="s">
        <v>1971</v>
      </c>
      <c r="E616">
        <v>16</v>
      </c>
      <c r="F616">
        <v>32</v>
      </c>
      <c r="G616" t="s">
        <v>1958</v>
      </c>
      <c r="H616">
        <v>1440</v>
      </c>
      <c r="I616">
        <v>1</v>
      </c>
      <c r="J616" t="s">
        <v>2673</v>
      </c>
      <c r="DD616" t="s">
        <v>11</v>
      </c>
      <c r="DE616" t="s">
        <v>1942</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1902</v>
      </c>
      <c r="FQ616" t="s">
        <v>1967</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1902</v>
      </c>
      <c r="D617" t="s">
        <v>1971</v>
      </c>
      <c r="E617">
        <v>16</v>
      </c>
      <c r="F617">
        <v>64</v>
      </c>
      <c r="G617" t="s">
        <v>1920</v>
      </c>
      <c r="H617">
        <v>2160</v>
      </c>
      <c r="I617">
        <v>1</v>
      </c>
      <c r="J617" t="s">
        <v>2672</v>
      </c>
      <c r="DD617" t="s">
        <v>11</v>
      </c>
      <c r="DE617" t="s">
        <v>1942</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1902</v>
      </c>
      <c r="FQ617" t="s">
        <v>1967</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1902</v>
      </c>
      <c r="D618" t="s">
        <v>1971</v>
      </c>
      <c r="E618">
        <v>24</v>
      </c>
      <c r="F618">
        <v>48</v>
      </c>
      <c r="G618" t="s">
        <v>2062</v>
      </c>
      <c r="H618">
        <v>2160</v>
      </c>
      <c r="I618">
        <v>1</v>
      </c>
      <c r="J618" t="s">
        <v>2675</v>
      </c>
      <c r="DD618" t="s">
        <v>11</v>
      </c>
      <c r="DE618" t="s">
        <v>1942</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1902</v>
      </c>
      <c r="FQ618" t="s">
        <v>1967</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1902</v>
      </c>
      <c r="D619" t="s">
        <v>1971</v>
      </c>
      <c r="E619">
        <v>24</v>
      </c>
      <c r="F619">
        <v>96</v>
      </c>
      <c r="G619" t="s">
        <v>1939</v>
      </c>
      <c r="H619">
        <v>3240</v>
      </c>
      <c r="I619">
        <v>1</v>
      </c>
      <c r="J619" t="s">
        <v>2674</v>
      </c>
      <c r="DD619" t="s">
        <v>11</v>
      </c>
      <c r="DE619" t="s">
        <v>1944</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1902</v>
      </c>
      <c r="FQ619" t="s">
        <v>1967</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1902</v>
      </c>
      <c r="D620" t="s">
        <v>1971</v>
      </c>
      <c r="E620">
        <v>32</v>
      </c>
      <c r="F620">
        <v>64</v>
      </c>
      <c r="G620" t="s">
        <v>1963</v>
      </c>
      <c r="H620">
        <v>2880</v>
      </c>
      <c r="I620">
        <v>1</v>
      </c>
      <c r="J620" t="s">
        <v>2677</v>
      </c>
      <c r="DD620" t="s">
        <v>11</v>
      </c>
      <c r="DE620" t="s">
        <v>1944</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1902</v>
      </c>
      <c r="FQ620" t="s">
        <v>1967</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1902</v>
      </c>
      <c r="D621" t="s">
        <v>1971</v>
      </c>
      <c r="E621">
        <v>32</v>
      </c>
      <c r="F621">
        <v>128</v>
      </c>
      <c r="G621" t="s">
        <v>1922</v>
      </c>
      <c r="H621">
        <v>4320</v>
      </c>
      <c r="I621">
        <v>1</v>
      </c>
      <c r="J621" t="s">
        <v>2676</v>
      </c>
      <c r="DD621" t="s">
        <v>11</v>
      </c>
      <c r="DE621" t="s">
        <v>1944</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1902</v>
      </c>
      <c r="FQ621" t="s">
        <v>1967</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1902</v>
      </c>
      <c r="D622" t="s">
        <v>1971</v>
      </c>
      <c r="E622">
        <v>56</v>
      </c>
      <c r="F622">
        <v>224</v>
      </c>
      <c r="G622" t="s">
        <v>2267</v>
      </c>
      <c r="H622">
        <v>7560</v>
      </c>
      <c r="I622">
        <v>1</v>
      </c>
      <c r="J622" t="s">
        <v>2678</v>
      </c>
      <c r="DD622" t="s">
        <v>11</v>
      </c>
      <c r="DE622" t="s">
        <v>1944</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1902</v>
      </c>
      <c r="FQ622" t="s">
        <v>1967</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1902</v>
      </c>
      <c r="D623" t="s">
        <v>1973</v>
      </c>
      <c r="E623">
        <v>1</v>
      </c>
      <c r="F623">
        <v>1</v>
      </c>
      <c r="G623" t="s">
        <v>2086</v>
      </c>
      <c r="H623">
        <v>30</v>
      </c>
      <c r="I623">
        <v>1</v>
      </c>
      <c r="J623" t="s">
        <v>2681</v>
      </c>
      <c r="DD623" t="s">
        <v>11</v>
      </c>
      <c r="DE623" t="s">
        <v>1944</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1902</v>
      </c>
      <c r="FQ623" t="s">
        <v>1967</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1902</v>
      </c>
      <c r="D624" t="s">
        <v>1973</v>
      </c>
      <c r="E624">
        <v>1</v>
      </c>
      <c r="F624">
        <v>2</v>
      </c>
      <c r="G624" t="s">
        <v>2049</v>
      </c>
      <c r="H624">
        <v>70</v>
      </c>
      <c r="I624">
        <v>1</v>
      </c>
      <c r="J624" t="s">
        <v>2680</v>
      </c>
      <c r="DD624" t="s">
        <v>11</v>
      </c>
      <c r="DE624" t="s">
        <v>1947</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1902</v>
      </c>
      <c r="FQ624" t="s">
        <v>1969</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1902</v>
      </c>
      <c r="D625" t="s">
        <v>1973</v>
      </c>
      <c r="E625">
        <v>1</v>
      </c>
      <c r="F625">
        <v>4</v>
      </c>
      <c r="G625" t="s">
        <v>2088</v>
      </c>
      <c r="H625">
        <v>132</v>
      </c>
      <c r="I625">
        <v>1</v>
      </c>
      <c r="J625" t="s">
        <v>2679</v>
      </c>
      <c r="DD625" t="s">
        <v>11</v>
      </c>
      <c r="DE625" t="s">
        <v>1947</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1902</v>
      </c>
      <c r="FQ625" t="s">
        <v>1969</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1902</v>
      </c>
      <c r="D626" t="s">
        <v>1973</v>
      </c>
      <c r="E626">
        <v>2</v>
      </c>
      <c r="F626">
        <v>2</v>
      </c>
      <c r="G626" t="s">
        <v>2253</v>
      </c>
      <c r="H626">
        <v>132</v>
      </c>
      <c r="I626">
        <v>1</v>
      </c>
      <c r="J626" t="s">
        <v>2684</v>
      </c>
      <c r="DD626" t="s">
        <v>11</v>
      </c>
      <c r="DE626" t="s">
        <v>1947</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1902</v>
      </c>
      <c r="FQ626" t="s">
        <v>1969</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1902</v>
      </c>
      <c r="D627" t="s">
        <v>1973</v>
      </c>
      <c r="E627">
        <v>2</v>
      </c>
      <c r="F627">
        <v>4</v>
      </c>
      <c r="G627" t="s">
        <v>2052</v>
      </c>
      <c r="H627">
        <v>170</v>
      </c>
      <c r="I627">
        <v>1</v>
      </c>
      <c r="J627" t="s">
        <v>2683</v>
      </c>
      <c r="DD627" t="s">
        <v>11</v>
      </c>
      <c r="DE627" t="s">
        <v>1947</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1902</v>
      </c>
      <c r="FQ627" t="s">
        <v>1969</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1902</v>
      </c>
      <c r="D628" t="s">
        <v>1973</v>
      </c>
      <c r="E628">
        <v>2</v>
      </c>
      <c r="F628">
        <v>8</v>
      </c>
      <c r="G628" t="s">
        <v>2092</v>
      </c>
      <c r="H628">
        <v>264</v>
      </c>
      <c r="I628">
        <v>1</v>
      </c>
      <c r="J628" t="s">
        <v>2682</v>
      </c>
      <c r="DD628" t="s">
        <v>11</v>
      </c>
      <c r="DE628" t="s">
        <v>1947</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1902</v>
      </c>
      <c r="FQ628" t="s">
        <v>1969</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1902</v>
      </c>
      <c r="D629" t="s">
        <v>1973</v>
      </c>
      <c r="E629">
        <v>4</v>
      </c>
      <c r="F629">
        <v>4</v>
      </c>
      <c r="G629" t="s">
        <v>2275</v>
      </c>
      <c r="H629">
        <v>264</v>
      </c>
      <c r="I629">
        <v>1</v>
      </c>
      <c r="J629" t="s">
        <v>2685</v>
      </c>
      <c r="DD629" t="s">
        <v>11</v>
      </c>
      <c r="DE629" t="s">
        <v>1947</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1902</v>
      </c>
      <c r="FQ629" t="s">
        <v>1969</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1902</v>
      </c>
      <c r="D630" t="s">
        <v>1973</v>
      </c>
      <c r="E630">
        <v>4</v>
      </c>
      <c r="F630">
        <v>8</v>
      </c>
      <c r="G630" t="s">
        <v>1948</v>
      </c>
      <c r="H630">
        <v>352</v>
      </c>
      <c r="I630">
        <v>1</v>
      </c>
      <c r="J630" t="s">
        <v>2686</v>
      </c>
      <c r="DD630" t="s">
        <v>11</v>
      </c>
      <c r="DE630" t="s">
        <v>1947</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1902</v>
      </c>
      <c r="FQ630" t="s">
        <v>1969</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1902</v>
      </c>
      <c r="D631" t="s">
        <v>1973</v>
      </c>
      <c r="E631">
        <v>4</v>
      </c>
      <c r="F631">
        <v>16</v>
      </c>
      <c r="G631" t="s">
        <v>1945</v>
      </c>
      <c r="H631">
        <v>528</v>
      </c>
      <c r="I631">
        <v>1</v>
      </c>
      <c r="J631" t="s">
        <v>2687</v>
      </c>
      <c r="DD631" t="s">
        <v>11</v>
      </c>
      <c r="DE631" t="s">
        <v>1947</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1902</v>
      </c>
      <c r="FQ631" t="s">
        <v>1969</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1902</v>
      </c>
      <c r="D632" t="s">
        <v>1973</v>
      </c>
      <c r="E632">
        <v>8</v>
      </c>
      <c r="F632">
        <v>16</v>
      </c>
      <c r="G632" t="s">
        <v>1953</v>
      </c>
      <c r="H632">
        <v>704</v>
      </c>
      <c r="I632">
        <v>1</v>
      </c>
      <c r="J632" t="s">
        <v>2689</v>
      </c>
      <c r="DD632" t="s">
        <v>11</v>
      </c>
      <c r="DE632" t="s">
        <v>1947</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1902</v>
      </c>
      <c r="FQ632" t="s">
        <v>1969</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1902</v>
      </c>
      <c r="D633" t="s">
        <v>1973</v>
      </c>
      <c r="E633">
        <v>8</v>
      </c>
      <c r="F633">
        <v>32</v>
      </c>
      <c r="G633" t="s">
        <v>1934</v>
      </c>
      <c r="H633">
        <v>1056</v>
      </c>
      <c r="I633">
        <v>1</v>
      </c>
      <c r="J633" t="s">
        <v>2688</v>
      </c>
      <c r="DD633" t="s">
        <v>11</v>
      </c>
      <c r="DE633" t="s">
        <v>1947</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1902</v>
      </c>
      <c r="FQ633" t="s">
        <v>1969</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1902</v>
      </c>
      <c r="D634" t="s">
        <v>1973</v>
      </c>
      <c r="E634">
        <v>12</v>
      </c>
      <c r="F634">
        <v>24</v>
      </c>
      <c r="G634" t="s">
        <v>2058</v>
      </c>
      <c r="H634">
        <v>1056</v>
      </c>
      <c r="I634">
        <v>1</v>
      </c>
      <c r="J634" t="s">
        <v>2690</v>
      </c>
      <c r="DD634" t="s">
        <v>11</v>
      </c>
      <c r="DE634" t="s">
        <v>1947</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1902</v>
      </c>
      <c r="FQ634" t="s">
        <v>1969</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1902</v>
      </c>
      <c r="D635" t="s">
        <v>1973</v>
      </c>
      <c r="E635">
        <v>12</v>
      </c>
      <c r="F635">
        <v>48</v>
      </c>
      <c r="G635" t="s">
        <v>2235</v>
      </c>
      <c r="H635">
        <v>1584</v>
      </c>
      <c r="I635">
        <v>1</v>
      </c>
      <c r="J635" t="s">
        <v>2691</v>
      </c>
      <c r="DD635" t="s">
        <v>11</v>
      </c>
      <c r="DE635" t="s">
        <v>1947</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1902</v>
      </c>
      <c r="FQ635" t="s">
        <v>1971</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1902</v>
      </c>
      <c r="D636" t="s">
        <v>1973</v>
      </c>
      <c r="E636">
        <v>16</v>
      </c>
      <c r="F636">
        <v>16</v>
      </c>
      <c r="G636" t="s">
        <v>2692</v>
      </c>
      <c r="H636">
        <v>1056</v>
      </c>
      <c r="I636">
        <v>1</v>
      </c>
      <c r="J636" t="s">
        <v>2693</v>
      </c>
      <c r="DD636" t="s">
        <v>11</v>
      </c>
      <c r="DE636" t="s">
        <v>1947</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1902</v>
      </c>
      <c r="FQ636" t="s">
        <v>1971</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1902</v>
      </c>
      <c r="D637" t="s">
        <v>1973</v>
      </c>
      <c r="E637">
        <v>16</v>
      </c>
      <c r="F637">
        <v>32</v>
      </c>
      <c r="G637" t="s">
        <v>1958</v>
      </c>
      <c r="H637">
        <v>1408</v>
      </c>
      <c r="I637">
        <v>1</v>
      </c>
      <c r="J637" t="s">
        <v>2694</v>
      </c>
      <c r="DD637" t="s">
        <v>11</v>
      </c>
      <c r="DE637" t="s">
        <v>1947</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1902</v>
      </c>
      <c r="FQ637" t="s">
        <v>1971</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1902</v>
      </c>
      <c r="D638" t="s">
        <v>1973</v>
      </c>
      <c r="E638">
        <v>24</v>
      </c>
      <c r="F638">
        <v>48</v>
      </c>
      <c r="G638" t="s">
        <v>2062</v>
      </c>
      <c r="H638">
        <v>2112</v>
      </c>
      <c r="I638">
        <v>1</v>
      </c>
      <c r="J638" t="s">
        <v>2695</v>
      </c>
      <c r="DD638" t="s">
        <v>11</v>
      </c>
      <c r="DE638" t="s">
        <v>1950</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1902</v>
      </c>
      <c r="FQ638" t="s">
        <v>1971</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1902</v>
      </c>
      <c r="D639" t="s">
        <v>1973</v>
      </c>
      <c r="E639">
        <v>32</v>
      </c>
      <c r="F639">
        <v>64</v>
      </c>
      <c r="G639" t="s">
        <v>1963</v>
      </c>
      <c r="H639">
        <v>2816</v>
      </c>
      <c r="I639">
        <v>1</v>
      </c>
      <c r="J639" t="s">
        <v>2696</v>
      </c>
      <c r="DD639" t="s">
        <v>11</v>
      </c>
      <c r="DE639" t="s">
        <v>1950</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1902</v>
      </c>
      <c r="FQ639" t="s">
        <v>1971</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1902</v>
      </c>
      <c r="D640" t="s">
        <v>1973</v>
      </c>
      <c r="E640">
        <v>48</v>
      </c>
      <c r="F640">
        <v>96</v>
      </c>
      <c r="G640" t="s">
        <v>2006</v>
      </c>
      <c r="H640">
        <v>4224</v>
      </c>
      <c r="I640">
        <v>1</v>
      </c>
      <c r="J640" t="s">
        <v>2697</v>
      </c>
      <c r="DD640" t="s">
        <v>11</v>
      </c>
      <c r="DE640" t="s">
        <v>1950</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1902</v>
      </c>
      <c r="FQ640" t="s">
        <v>1971</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1902</v>
      </c>
      <c r="D641" t="s">
        <v>2044</v>
      </c>
      <c r="E641">
        <v>96</v>
      </c>
      <c r="F641">
        <v>192</v>
      </c>
      <c r="G641" t="s">
        <v>2109</v>
      </c>
      <c r="H641">
        <v>18500</v>
      </c>
      <c r="I641">
        <v>1</v>
      </c>
      <c r="J641" t="s">
        <v>2698</v>
      </c>
      <c r="DD641" t="s">
        <v>11</v>
      </c>
      <c r="DE641" t="s">
        <v>1950</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1902</v>
      </c>
      <c r="FQ641" t="s">
        <v>1971</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1902</v>
      </c>
      <c r="D642" t="s">
        <v>1975</v>
      </c>
      <c r="E642">
        <v>80</v>
      </c>
      <c r="F642">
        <v>384</v>
      </c>
      <c r="G642" t="s">
        <v>2084</v>
      </c>
      <c r="H642">
        <v>16376</v>
      </c>
      <c r="I642">
        <v>1</v>
      </c>
      <c r="J642" t="s">
        <v>2699</v>
      </c>
      <c r="DD642" t="s">
        <v>11</v>
      </c>
      <c r="DE642" t="s">
        <v>1950</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1902</v>
      </c>
      <c r="FQ642" t="s">
        <v>1971</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1902</v>
      </c>
      <c r="D643" t="s">
        <v>1977</v>
      </c>
      <c r="E643">
        <v>8</v>
      </c>
      <c r="F643">
        <v>32</v>
      </c>
      <c r="G643" t="s">
        <v>1934</v>
      </c>
      <c r="H643">
        <v>1584</v>
      </c>
      <c r="I643">
        <v>1</v>
      </c>
      <c r="J643" t="s">
        <v>2700</v>
      </c>
      <c r="DD643" t="s">
        <v>11</v>
      </c>
      <c r="DE643" t="s">
        <v>1952</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1902</v>
      </c>
      <c r="FQ643" t="s">
        <v>1971</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1902</v>
      </c>
      <c r="D644" t="s">
        <v>1977</v>
      </c>
      <c r="E644">
        <v>16</v>
      </c>
      <c r="F644">
        <v>64</v>
      </c>
      <c r="G644" t="s">
        <v>1920</v>
      </c>
      <c r="H644">
        <v>3168</v>
      </c>
      <c r="I644">
        <v>1</v>
      </c>
      <c r="J644" t="s">
        <v>2701</v>
      </c>
      <c r="DD644" t="s">
        <v>11</v>
      </c>
      <c r="DE644" t="s">
        <v>1955</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1902</v>
      </c>
      <c r="FQ644" t="s">
        <v>1973</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1902</v>
      </c>
      <c r="D645" t="s">
        <v>1977</v>
      </c>
      <c r="E645">
        <v>32</v>
      </c>
      <c r="F645">
        <v>128</v>
      </c>
      <c r="G645" t="s">
        <v>1922</v>
      </c>
      <c r="H645">
        <v>5856</v>
      </c>
      <c r="I645">
        <v>1</v>
      </c>
      <c r="J645" t="s">
        <v>2702</v>
      </c>
      <c r="DD645" t="s">
        <v>11</v>
      </c>
      <c r="DE645" t="s">
        <v>1955</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1902</v>
      </c>
      <c r="FQ645" t="s">
        <v>1973</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1902</v>
      </c>
      <c r="D646" t="s">
        <v>1977</v>
      </c>
      <c r="E646">
        <v>64</v>
      </c>
      <c r="F646">
        <v>256</v>
      </c>
      <c r="G646" t="s">
        <v>1924</v>
      </c>
      <c r="H646">
        <v>11712</v>
      </c>
      <c r="I646">
        <v>1</v>
      </c>
      <c r="J646" t="s">
        <v>2703</v>
      </c>
      <c r="DD646" t="s">
        <v>11</v>
      </c>
      <c r="DE646" t="s">
        <v>1955</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1902</v>
      </c>
      <c r="FQ646" t="s">
        <v>1973</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1902</v>
      </c>
      <c r="D647" t="s">
        <v>1977</v>
      </c>
      <c r="E647">
        <v>84</v>
      </c>
      <c r="F647">
        <v>320</v>
      </c>
      <c r="G647" t="s">
        <v>1926</v>
      </c>
      <c r="H647">
        <v>14104</v>
      </c>
      <c r="I647">
        <v>1</v>
      </c>
      <c r="J647" t="s">
        <v>2704</v>
      </c>
      <c r="DD647" t="s">
        <v>11</v>
      </c>
      <c r="DE647" t="s">
        <v>1955</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1902</v>
      </c>
      <c r="FQ647" t="s">
        <v>1973</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1902</v>
      </c>
      <c r="D648" t="s">
        <v>1979</v>
      </c>
      <c r="E648">
        <v>8</v>
      </c>
      <c r="F648">
        <v>32</v>
      </c>
      <c r="G648" t="s">
        <v>1934</v>
      </c>
      <c r="H648">
        <v>1404</v>
      </c>
      <c r="I648">
        <v>1</v>
      </c>
      <c r="J648" t="s">
        <v>2705</v>
      </c>
      <c r="DD648" t="s">
        <v>11</v>
      </c>
      <c r="DE648" t="s">
        <v>1955</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1902</v>
      </c>
      <c r="FQ648" t="s">
        <v>1973</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1902</v>
      </c>
      <c r="D649" t="s">
        <v>1979</v>
      </c>
      <c r="E649">
        <v>16</v>
      </c>
      <c r="F649">
        <v>64</v>
      </c>
      <c r="G649" t="s">
        <v>1920</v>
      </c>
      <c r="H649">
        <v>2808</v>
      </c>
      <c r="I649">
        <v>1</v>
      </c>
      <c r="J649" t="s">
        <v>2706</v>
      </c>
      <c r="DD649" t="s">
        <v>11</v>
      </c>
      <c r="DE649" t="s">
        <v>1955</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1902</v>
      </c>
      <c r="FQ649" t="s">
        <v>1973</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1902</v>
      </c>
      <c r="D650" t="s">
        <v>1979</v>
      </c>
      <c r="E650">
        <v>24</v>
      </c>
      <c r="F650">
        <v>96</v>
      </c>
      <c r="G650" t="s">
        <v>1939</v>
      </c>
      <c r="H650">
        <v>4212</v>
      </c>
      <c r="I650">
        <v>1</v>
      </c>
      <c r="J650" t="s">
        <v>2707</v>
      </c>
      <c r="DD650" t="s">
        <v>11</v>
      </c>
      <c r="DE650" t="s">
        <v>1955</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1902</v>
      </c>
      <c r="FQ650" t="s">
        <v>1973</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1902</v>
      </c>
      <c r="D651" t="s">
        <v>1979</v>
      </c>
      <c r="E651">
        <v>32</v>
      </c>
      <c r="F651">
        <v>128</v>
      </c>
      <c r="G651" t="s">
        <v>1922</v>
      </c>
      <c r="H651">
        <v>5616</v>
      </c>
      <c r="I651">
        <v>1</v>
      </c>
      <c r="J651" t="s">
        <v>2708</v>
      </c>
      <c r="DD651" t="s">
        <v>11</v>
      </c>
      <c r="DE651" t="s">
        <v>1955</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1902</v>
      </c>
      <c r="FQ651" t="s">
        <v>1973</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1902</v>
      </c>
      <c r="D652" t="s">
        <v>1979</v>
      </c>
      <c r="E652">
        <v>64</v>
      </c>
      <c r="F652">
        <v>256</v>
      </c>
      <c r="G652" t="s">
        <v>1924</v>
      </c>
      <c r="H652">
        <v>11232</v>
      </c>
      <c r="I652">
        <v>1</v>
      </c>
      <c r="J652" t="s">
        <v>2709</v>
      </c>
      <c r="DD652" t="s">
        <v>11</v>
      </c>
      <c r="DE652" t="s">
        <v>1955</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1902</v>
      </c>
      <c r="FQ652" t="s">
        <v>1973</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1902</v>
      </c>
      <c r="D653" t="s">
        <v>1979</v>
      </c>
      <c r="E653">
        <v>76</v>
      </c>
      <c r="F653">
        <v>320</v>
      </c>
      <c r="G653" t="s">
        <v>2300</v>
      </c>
      <c r="H653">
        <v>14456</v>
      </c>
      <c r="I653">
        <v>1</v>
      </c>
      <c r="J653" t="s">
        <v>2710</v>
      </c>
      <c r="DD653" t="s">
        <v>11</v>
      </c>
      <c r="DE653" t="s">
        <v>1955</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1902</v>
      </c>
      <c r="FQ653" t="s">
        <v>2044</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1902</v>
      </c>
      <c r="D654" t="s">
        <v>2051</v>
      </c>
      <c r="E654">
        <v>56</v>
      </c>
      <c r="F654">
        <v>224</v>
      </c>
      <c r="G654" t="s">
        <v>2267</v>
      </c>
      <c r="H654">
        <v>8160</v>
      </c>
      <c r="I654">
        <v>1</v>
      </c>
      <c r="J654" t="s">
        <v>2711</v>
      </c>
      <c r="DD654" t="s">
        <v>11</v>
      </c>
      <c r="DE654" t="s">
        <v>1955</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1902</v>
      </c>
      <c r="FQ654" t="s">
        <v>1975</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1902</v>
      </c>
      <c r="D655" t="s">
        <v>1982</v>
      </c>
      <c r="E655">
        <v>1</v>
      </c>
      <c r="F655">
        <v>8</v>
      </c>
      <c r="G655" t="s">
        <v>2302</v>
      </c>
      <c r="H655">
        <v>123.2</v>
      </c>
      <c r="I655">
        <v>1</v>
      </c>
      <c r="J655" t="s">
        <v>2712</v>
      </c>
      <c r="DD655" t="s">
        <v>11</v>
      </c>
      <c r="DE655" t="s">
        <v>1955</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1902</v>
      </c>
      <c r="FQ655" t="s">
        <v>1977</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1902</v>
      </c>
      <c r="D656" t="s">
        <v>1982</v>
      </c>
      <c r="E656">
        <v>4</v>
      </c>
      <c r="F656">
        <v>32</v>
      </c>
      <c r="G656" t="s">
        <v>2304</v>
      </c>
      <c r="H656">
        <v>492.8</v>
      </c>
      <c r="I656">
        <v>1</v>
      </c>
      <c r="J656" t="s">
        <v>2713</v>
      </c>
      <c r="DD656" t="s">
        <v>11</v>
      </c>
      <c r="DE656" t="s">
        <v>1955</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1902</v>
      </c>
      <c r="FQ656" t="s">
        <v>1977</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1902</v>
      </c>
      <c r="D657" t="s">
        <v>1982</v>
      </c>
      <c r="E657">
        <v>8</v>
      </c>
      <c r="F657">
        <v>64</v>
      </c>
      <c r="G657" t="s">
        <v>2306</v>
      </c>
      <c r="H657">
        <v>985.6</v>
      </c>
      <c r="I657">
        <v>1</v>
      </c>
      <c r="J657" t="s">
        <v>2714</v>
      </c>
      <c r="DD657" t="s">
        <v>11</v>
      </c>
      <c r="DE657" t="s">
        <v>1955</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1902</v>
      </c>
      <c r="FQ657" t="s">
        <v>1977</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1902</v>
      </c>
      <c r="D658" t="s">
        <v>1982</v>
      </c>
      <c r="E658">
        <v>16</v>
      </c>
      <c r="F658">
        <v>128</v>
      </c>
      <c r="G658" t="s">
        <v>2308</v>
      </c>
      <c r="H658">
        <v>1971.2</v>
      </c>
      <c r="I658">
        <v>1</v>
      </c>
      <c r="J658" t="s">
        <v>2715</v>
      </c>
      <c r="DD658" t="s">
        <v>11</v>
      </c>
      <c r="DE658" t="s">
        <v>1955</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1902</v>
      </c>
      <c r="FQ658" t="s">
        <v>1977</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1902</v>
      </c>
      <c r="D659" t="s">
        <v>1982</v>
      </c>
      <c r="E659">
        <v>32</v>
      </c>
      <c r="F659">
        <v>256</v>
      </c>
      <c r="G659" t="s">
        <v>2310</v>
      </c>
      <c r="H659">
        <v>3942.4</v>
      </c>
      <c r="I659">
        <v>1</v>
      </c>
      <c r="J659" t="s">
        <v>2716</v>
      </c>
      <c r="DD659" t="s">
        <v>11</v>
      </c>
      <c r="DE659" t="s">
        <v>1955</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1902</v>
      </c>
      <c r="FQ659" t="s">
        <v>1977</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1902</v>
      </c>
      <c r="D660" t="s">
        <v>1982</v>
      </c>
      <c r="E660">
        <v>48</v>
      </c>
      <c r="F660">
        <v>384</v>
      </c>
      <c r="G660" t="s">
        <v>2312</v>
      </c>
      <c r="H660">
        <v>5913.6</v>
      </c>
      <c r="I660">
        <v>1</v>
      </c>
      <c r="J660" t="s">
        <v>2717</v>
      </c>
      <c r="DD660" t="s">
        <v>11</v>
      </c>
      <c r="DE660" t="s">
        <v>1955</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1902</v>
      </c>
      <c r="FQ660" t="s">
        <v>1979</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1902</v>
      </c>
      <c r="D661" t="s">
        <v>46</v>
      </c>
      <c r="E661">
        <v>1</v>
      </c>
      <c r="F661">
        <v>8</v>
      </c>
      <c r="G661" t="s">
        <v>2302</v>
      </c>
      <c r="H661">
        <v>166.32</v>
      </c>
      <c r="I661">
        <v>1</v>
      </c>
      <c r="J661" t="s">
        <v>2718</v>
      </c>
      <c r="DD661" t="s">
        <v>11</v>
      </c>
      <c r="DE661" t="s">
        <v>1955</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1902</v>
      </c>
      <c r="FQ661" t="s">
        <v>1979</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1902</v>
      </c>
      <c r="D662" t="s">
        <v>46</v>
      </c>
      <c r="E662">
        <v>2</v>
      </c>
      <c r="F662">
        <v>12</v>
      </c>
      <c r="G662" t="s">
        <v>2315</v>
      </c>
      <c r="H662">
        <v>272.16000000000003</v>
      </c>
      <c r="I662">
        <v>1</v>
      </c>
      <c r="J662" t="s">
        <v>2719</v>
      </c>
      <c r="DD662" t="s">
        <v>11</v>
      </c>
      <c r="DE662" t="s">
        <v>1955</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1902</v>
      </c>
      <c r="FQ662" t="s">
        <v>1979</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1902</v>
      </c>
      <c r="D663" t="s">
        <v>46</v>
      </c>
      <c r="E663">
        <v>4</v>
      </c>
      <c r="F663">
        <v>32</v>
      </c>
      <c r="G663" t="s">
        <v>2304</v>
      </c>
      <c r="H663">
        <v>665.28</v>
      </c>
      <c r="I663">
        <v>1</v>
      </c>
      <c r="J663" t="s">
        <v>2720</v>
      </c>
      <c r="DD663" t="s">
        <v>11</v>
      </c>
      <c r="DE663" t="s">
        <v>1955</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1902</v>
      </c>
      <c r="FQ663" t="s">
        <v>1979</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1902</v>
      </c>
      <c r="D664" t="s">
        <v>46</v>
      </c>
      <c r="E664">
        <v>8</v>
      </c>
      <c r="F664">
        <v>64</v>
      </c>
      <c r="G664" t="s">
        <v>2306</v>
      </c>
      <c r="H664">
        <v>1330.56</v>
      </c>
      <c r="I664">
        <v>1</v>
      </c>
      <c r="J664" t="s">
        <v>2721</v>
      </c>
      <c r="DD664" t="s">
        <v>11</v>
      </c>
      <c r="DE664" t="s">
        <v>1957</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1902</v>
      </c>
      <c r="FQ664" t="s">
        <v>1979</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1902</v>
      </c>
      <c r="D665" t="s">
        <v>46</v>
      </c>
      <c r="E665">
        <v>16</v>
      </c>
      <c r="F665">
        <v>128</v>
      </c>
      <c r="G665" t="s">
        <v>2308</v>
      </c>
      <c r="H665">
        <v>2661.12</v>
      </c>
      <c r="I665">
        <v>1</v>
      </c>
      <c r="J665" t="s">
        <v>2722</v>
      </c>
      <c r="DD665" t="s">
        <v>11</v>
      </c>
      <c r="DE665" t="s">
        <v>1957</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1902</v>
      </c>
      <c r="FQ665" t="s">
        <v>1979</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1902</v>
      </c>
      <c r="D666" t="s">
        <v>46</v>
      </c>
      <c r="E666">
        <v>32</v>
      </c>
      <c r="F666">
        <v>256</v>
      </c>
      <c r="G666" t="s">
        <v>2310</v>
      </c>
      <c r="H666">
        <v>5322.24</v>
      </c>
      <c r="I666">
        <v>1</v>
      </c>
      <c r="J666" t="s">
        <v>2723</v>
      </c>
      <c r="DD666" t="s">
        <v>11</v>
      </c>
      <c r="DE666" t="s">
        <v>1957</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1902</v>
      </c>
      <c r="FQ666" t="s">
        <v>2051</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1902</v>
      </c>
      <c r="D667" t="s">
        <v>46</v>
      </c>
      <c r="E667">
        <v>62</v>
      </c>
      <c r="F667">
        <v>470</v>
      </c>
      <c r="G667" t="s">
        <v>2321</v>
      </c>
      <c r="H667">
        <v>9918.7199999999993</v>
      </c>
      <c r="I667">
        <v>1</v>
      </c>
      <c r="J667" t="s">
        <v>2724</v>
      </c>
      <c r="DD667" t="s">
        <v>11</v>
      </c>
      <c r="DE667" t="s">
        <v>1957</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1902</v>
      </c>
      <c r="FQ667" t="s">
        <v>1982</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1902</v>
      </c>
      <c r="D668" t="s">
        <v>46</v>
      </c>
      <c r="E668">
        <v>64</v>
      </c>
      <c r="F668">
        <v>512</v>
      </c>
      <c r="G668" t="s">
        <v>2323</v>
      </c>
      <c r="H668">
        <v>10644.48</v>
      </c>
      <c r="I668">
        <v>1</v>
      </c>
      <c r="J668" t="s">
        <v>2725</v>
      </c>
      <c r="DD668" t="s">
        <v>11</v>
      </c>
      <c r="DE668" t="s">
        <v>1957</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1902</v>
      </c>
      <c r="FQ668" t="s">
        <v>1982</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1902</v>
      </c>
      <c r="D669" t="s">
        <v>46</v>
      </c>
      <c r="E669">
        <v>124</v>
      </c>
      <c r="F669">
        <v>940</v>
      </c>
      <c r="G669" t="s">
        <v>2325</v>
      </c>
      <c r="H669">
        <v>19837.439999999999</v>
      </c>
      <c r="I669">
        <v>1</v>
      </c>
      <c r="J669" t="s">
        <v>2726</v>
      </c>
      <c r="DD669" t="s">
        <v>11</v>
      </c>
      <c r="DE669" t="s">
        <v>1957</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1902</v>
      </c>
      <c r="FQ669" t="s">
        <v>1982</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1902</v>
      </c>
      <c r="D670" t="s">
        <v>1986</v>
      </c>
      <c r="E670">
        <v>1</v>
      </c>
      <c r="F670">
        <v>8</v>
      </c>
      <c r="G670" t="s">
        <v>2302</v>
      </c>
      <c r="H670">
        <v>176</v>
      </c>
      <c r="I670">
        <v>1</v>
      </c>
      <c r="J670" t="s">
        <v>2727</v>
      </c>
      <c r="DD670" t="s">
        <v>11</v>
      </c>
      <c r="DE670" t="s">
        <v>1957</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1902</v>
      </c>
      <c r="FQ670" t="s">
        <v>1982</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1902</v>
      </c>
      <c r="D671" t="s">
        <v>1986</v>
      </c>
      <c r="E671">
        <v>2</v>
      </c>
      <c r="F671">
        <v>16</v>
      </c>
      <c r="G671" t="s">
        <v>2328</v>
      </c>
      <c r="H671">
        <v>352</v>
      </c>
      <c r="I671">
        <v>1</v>
      </c>
      <c r="J671" t="s">
        <v>2728</v>
      </c>
      <c r="DD671" t="s">
        <v>11</v>
      </c>
      <c r="DE671" t="s">
        <v>1957</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1902</v>
      </c>
      <c r="FQ671" t="s">
        <v>1982</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1902</v>
      </c>
      <c r="D672" t="s">
        <v>1986</v>
      </c>
      <c r="E672">
        <v>4</v>
      </c>
      <c r="F672">
        <v>32</v>
      </c>
      <c r="G672" t="s">
        <v>2304</v>
      </c>
      <c r="H672">
        <v>704</v>
      </c>
      <c r="I672">
        <v>1</v>
      </c>
      <c r="J672" t="s">
        <v>2729</v>
      </c>
      <c r="DD672" t="s">
        <v>11</v>
      </c>
      <c r="DE672" t="s">
        <v>1957</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1902</v>
      </c>
      <c r="FQ672" t="s">
        <v>1982</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1902</v>
      </c>
      <c r="D673" t="s">
        <v>1986</v>
      </c>
      <c r="E673">
        <v>8</v>
      </c>
      <c r="F673">
        <v>64</v>
      </c>
      <c r="G673" t="s">
        <v>2306</v>
      </c>
      <c r="H673">
        <v>1408</v>
      </c>
      <c r="I673">
        <v>1</v>
      </c>
      <c r="J673" t="s">
        <v>2730</v>
      </c>
      <c r="DD673" t="s">
        <v>11</v>
      </c>
      <c r="DE673" t="s">
        <v>1957</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1902</v>
      </c>
      <c r="FQ673" t="s">
        <v>46</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1902</v>
      </c>
      <c r="D674" t="s">
        <v>1986</v>
      </c>
      <c r="E674">
        <v>12</v>
      </c>
      <c r="F674">
        <v>96</v>
      </c>
      <c r="G674" t="s">
        <v>2332</v>
      </c>
      <c r="H674">
        <v>2112</v>
      </c>
      <c r="I674">
        <v>1</v>
      </c>
      <c r="J674" t="s">
        <v>2731</v>
      </c>
      <c r="DD674" t="s">
        <v>11</v>
      </c>
      <c r="DE674" t="s">
        <v>1957</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1902</v>
      </c>
      <c r="FQ674" t="s">
        <v>46</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1902</v>
      </c>
      <c r="D675" t="s">
        <v>1986</v>
      </c>
      <c r="E675">
        <v>16</v>
      </c>
      <c r="F675">
        <v>128</v>
      </c>
      <c r="G675" t="s">
        <v>2308</v>
      </c>
      <c r="H675">
        <v>2816</v>
      </c>
      <c r="I675">
        <v>1</v>
      </c>
      <c r="J675" t="s">
        <v>2732</v>
      </c>
      <c r="DD675" t="s">
        <v>11</v>
      </c>
      <c r="DE675" t="s">
        <v>1957</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1902</v>
      </c>
      <c r="FQ675" t="s">
        <v>46</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1902</v>
      </c>
      <c r="D676" t="s">
        <v>1986</v>
      </c>
      <c r="E676">
        <v>24</v>
      </c>
      <c r="F676">
        <v>192</v>
      </c>
      <c r="G676" t="s">
        <v>2370</v>
      </c>
      <c r="H676">
        <v>4224</v>
      </c>
      <c r="I676">
        <v>1</v>
      </c>
      <c r="J676" t="s">
        <v>2733</v>
      </c>
      <c r="DD676" t="s">
        <v>11</v>
      </c>
      <c r="DE676" t="s">
        <v>1957</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1902</v>
      </c>
      <c r="FQ676" t="s">
        <v>46</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1902</v>
      </c>
      <c r="D677" t="s">
        <v>1986</v>
      </c>
      <c r="E677">
        <v>32</v>
      </c>
      <c r="F677">
        <v>256</v>
      </c>
      <c r="G677" t="s">
        <v>2310</v>
      </c>
      <c r="H677">
        <v>5632</v>
      </c>
      <c r="I677">
        <v>1</v>
      </c>
      <c r="J677" t="s">
        <v>2734</v>
      </c>
      <c r="DD677" t="s">
        <v>11</v>
      </c>
      <c r="DE677" t="s">
        <v>1957</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1902</v>
      </c>
      <c r="FQ677" t="s">
        <v>46</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1902</v>
      </c>
      <c r="D678" t="s">
        <v>1986</v>
      </c>
      <c r="E678">
        <v>64</v>
      </c>
      <c r="F678">
        <v>512</v>
      </c>
      <c r="G678" t="s">
        <v>2323</v>
      </c>
      <c r="H678">
        <v>11264</v>
      </c>
      <c r="I678">
        <v>1</v>
      </c>
      <c r="J678" t="s">
        <v>2735</v>
      </c>
      <c r="DD678" t="s">
        <v>11</v>
      </c>
      <c r="DE678" t="s">
        <v>1957</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1902</v>
      </c>
      <c r="FQ678" t="s">
        <v>46</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1902</v>
      </c>
      <c r="D679" t="s">
        <v>1986</v>
      </c>
      <c r="E679">
        <v>84</v>
      </c>
      <c r="F679">
        <v>700</v>
      </c>
      <c r="G679" t="s">
        <v>2736</v>
      </c>
      <c r="H679">
        <v>15232</v>
      </c>
      <c r="I679">
        <v>1</v>
      </c>
      <c r="J679" t="s">
        <v>2737</v>
      </c>
      <c r="DD679" t="s">
        <v>11</v>
      </c>
      <c r="DE679" t="s">
        <v>1957</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1902</v>
      </c>
      <c r="FQ679" t="s">
        <v>46</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1902</v>
      </c>
      <c r="D680" t="s">
        <v>1989</v>
      </c>
      <c r="E680">
        <v>1</v>
      </c>
      <c r="F680">
        <v>8</v>
      </c>
      <c r="G680" t="s">
        <v>2302</v>
      </c>
      <c r="H680">
        <v>176</v>
      </c>
      <c r="I680">
        <v>1</v>
      </c>
      <c r="J680" t="s">
        <v>2738</v>
      </c>
      <c r="DD680" t="s">
        <v>11</v>
      </c>
      <c r="DE680" t="s">
        <v>1957</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1902</v>
      </c>
      <c r="FQ680" t="s">
        <v>46</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1902</v>
      </c>
      <c r="D681" t="s">
        <v>1989</v>
      </c>
      <c r="E681">
        <v>2</v>
      </c>
      <c r="F681">
        <v>16</v>
      </c>
      <c r="G681" t="s">
        <v>2328</v>
      </c>
      <c r="H681">
        <v>352</v>
      </c>
      <c r="I681">
        <v>1</v>
      </c>
      <c r="J681" t="s">
        <v>2739</v>
      </c>
      <c r="DD681" t="s">
        <v>11</v>
      </c>
      <c r="DE681" t="s">
        <v>1960</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1902</v>
      </c>
      <c r="FQ681" t="s">
        <v>46</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1902</v>
      </c>
      <c r="D682" t="s">
        <v>1989</v>
      </c>
      <c r="E682">
        <v>4</v>
      </c>
      <c r="F682">
        <v>32</v>
      </c>
      <c r="G682" t="s">
        <v>2304</v>
      </c>
      <c r="H682">
        <v>704</v>
      </c>
      <c r="I682">
        <v>1</v>
      </c>
      <c r="J682" t="s">
        <v>2740</v>
      </c>
      <c r="DD682" t="s">
        <v>11</v>
      </c>
      <c r="DE682" t="s">
        <v>1960</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1902</v>
      </c>
      <c r="FQ682" t="s">
        <v>1986</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1902</v>
      </c>
      <c r="D683" t="s">
        <v>1989</v>
      </c>
      <c r="E683">
        <v>8</v>
      </c>
      <c r="F683">
        <v>64</v>
      </c>
      <c r="G683" t="s">
        <v>2306</v>
      </c>
      <c r="H683">
        <v>1408</v>
      </c>
      <c r="I683">
        <v>1</v>
      </c>
      <c r="J683" t="s">
        <v>2741</v>
      </c>
      <c r="DD683" t="s">
        <v>11</v>
      </c>
      <c r="DE683" t="s">
        <v>1960</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1902</v>
      </c>
      <c r="FQ683" t="s">
        <v>1986</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1902</v>
      </c>
      <c r="D684" t="s">
        <v>1989</v>
      </c>
      <c r="E684">
        <v>12</v>
      </c>
      <c r="F684">
        <v>96</v>
      </c>
      <c r="G684" t="s">
        <v>2332</v>
      </c>
      <c r="H684">
        <v>2112</v>
      </c>
      <c r="I684">
        <v>1</v>
      </c>
      <c r="J684" t="s">
        <v>2742</v>
      </c>
      <c r="DD684" t="s">
        <v>11</v>
      </c>
      <c r="DE684" t="s">
        <v>1960</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1902</v>
      </c>
      <c r="FQ684" t="s">
        <v>1986</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1902</v>
      </c>
      <c r="D685" t="s">
        <v>1989</v>
      </c>
      <c r="E685">
        <v>12</v>
      </c>
      <c r="F685">
        <v>144</v>
      </c>
      <c r="G685" t="s">
        <v>2342</v>
      </c>
      <c r="H685">
        <v>2880</v>
      </c>
      <c r="I685">
        <v>1</v>
      </c>
      <c r="J685" t="s">
        <v>2743</v>
      </c>
      <c r="DD685" t="s">
        <v>11</v>
      </c>
      <c r="DE685" t="s">
        <v>1960</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1902</v>
      </c>
      <c r="FQ685" t="s">
        <v>1986</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1902</v>
      </c>
      <c r="D686" t="s">
        <v>1989</v>
      </c>
      <c r="E686">
        <v>16</v>
      </c>
      <c r="F686">
        <v>128</v>
      </c>
      <c r="G686" t="s">
        <v>2308</v>
      </c>
      <c r="H686">
        <v>2816</v>
      </c>
      <c r="I686">
        <v>1</v>
      </c>
      <c r="J686" t="s">
        <v>2745</v>
      </c>
      <c r="DD686" t="s">
        <v>11</v>
      </c>
      <c r="DE686" t="s">
        <v>1960</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1902</v>
      </c>
      <c r="FQ686" t="s">
        <v>1986</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1902</v>
      </c>
      <c r="D687" t="s">
        <v>1989</v>
      </c>
      <c r="E687">
        <v>16</v>
      </c>
      <c r="F687">
        <v>192</v>
      </c>
      <c r="G687" t="s">
        <v>2344</v>
      </c>
      <c r="H687">
        <v>3840</v>
      </c>
      <c r="I687">
        <v>1</v>
      </c>
      <c r="J687" t="s">
        <v>2744</v>
      </c>
      <c r="DD687" t="s">
        <v>11</v>
      </c>
      <c r="DE687" t="s">
        <v>1960</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1902</v>
      </c>
      <c r="FQ687" t="s">
        <v>1986</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1902</v>
      </c>
      <c r="D688" t="s">
        <v>1989</v>
      </c>
      <c r="E688">
        <v>32</v>
      </c>
      <c r="F688">
        <v>256</v>
      </c>
      <c r="G688" t="s">
        <v>2310</v>
      </c>
      <c r="H688">
        <v>5632</v>
      </c>
      <c r="I688">
        <v>1</v>
      </c>
      <c r="J688" t="s">
        <v>2746</v>
      </c>
      <c r="DD688" t="s">
        <v>11</v>
      </c>
      <c r="DE688" t="s">
        <v>1960</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1902</v>
      </c>
      <c r="FQ688" t="s">
        <v>1986</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1902</v>
      </c>
      <c r="D689" t="s">
        <v>1989</v>
      </c>
      <c r="E689">
        <v>32</v>
      </c>
      <c r="F689">
        <v>384</v>
      </c>
      <c r="G689" t="s">
        <v>2348</v>
      </c>
      <c r="H689">
        <v>7680</v>
      </c>
      <c r="I689">
        <v>1</v>
      </c>
      <c r="J689" t="s">
        <v>2747</v>
      </c>
      <c r="DD689" t="s">
        <v>11</v>
      </c>
      <c r="DE689" t="s">
        <v>1960</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1902</v>
      </c>
      <c r="FQ689" t="s">
        <v>1986</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1902</v>
      </c>
      <c r="D690" t="s">
        <v>1989</v>
      </c>
      <c r="E690">
        <v>64</v>
      </c>
      <c r="F690">
        <v>512</v>
      </c>
      <c r="G690" t="s">
        <v>2323</v>
      </c>
      <c r="H690">
        <v>11264</v>
      </c>
      <c r="I690">
        <v>1</v>
      </c>
      <c r="J690" t="s">
        <v>2748</v>
      </c>
      <c r="DD690" t="s">
        <v>11</v>
      </c>
      <c r="DE690" t="s">
        <v>1960</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1902</v>
      </c>
      <c r="FQ690" t="s">
        <v>1986</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1902</v>
      </c>
      <c r="D691" t="s">
        <v>1989</v>
      </c>
      <c r="E691">
        <v>72</v>
      </c>
      <c r="F691">
        <v>648</v>
      </c>
      <c r="G691" t="s">
        <v>2351</v>
      </c>
      <c r="H691">
        <v>13824</v>
      </c>
      <c r="I691">
        <v>1</v>
      </c>
      <c r="J691" t="s">
        <v>2749</v>
      </c>
      <c r="DD691" t="s">
        <v>11</v>
      </c>
      <c r="DE691" t="s">
        <v>1962</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1902</v>
      </c>
      <c r="FQ691" t="s">
        <v>1986</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1902</v>
      </c>
      <c r="D692" t="s">
        <v>1993</v>
      </c>
      <c r="E692">
        <v>1</v>
      </c>
      <c r="F692">
        <v>8</v>
      </c>
      <c r="G692" t="s">
        <v>2302</v>
      </c>
      <c r="H692">
        <v>176</v>
      </c>
      <c r="I692">
        <v>1</v>
      </c>
      <c r="J692" t="s">
        <v>2750</v>
      </c>
      <c r="DD692" t="s">
        <v>11</v>
      </c>
      <c r="DE692" t="s">
        <v>1962</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1902</v>
      </c>
      <c r="FQ692" t="s">
        <v>1989</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1902</v>
      </c>
      <c r="D693" t="s">
        <v>1993</v>
      </c>
      <c r="E693">
        <v>2</v>
      </c>
      <c r="F693">
        <v>16</v>
      </c>
      <c r="G693" t="s">
        <v>2328</v>
      </c>
      <c r="H693">
        <v>352</v>
      </c>
      <c r="I693">
        <v>1</v>
      </c>
      <c r="J693" t="s">
        <v>2751</v>
      </c>
      <c r="DD693" t="s">
        <v>11</v>
      </c>
      <c r="DE693" t="s">
        <v>1962</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1902</v>
      </c>
      <c r="FQ693" t="s">
        <v>1989</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1902</v>
      </c>
      <c r="D694" t="s">
        <v>1993</v>
      </c>
      <c r="E694">
        <v>4</v>
      </c>
      <c r="F694">
        <v>32</v>
      </c>
      <c r="G694" t="s">
        <v>2304</v>
      </c>
      <c r="H694">
        <v>704</v>
      </c>
      <c r="I694">
        <v>1</v>
      </c>
      <c r="J694" t="s">
        <v>2752</v>
      </c>
      <c r="DD694" t="s">
        <v>11</v>
      </c>
      <c r="DE694" t="s">
        <v>1962</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1902</v>
      </c>
      <c r="FQ694" t="s">
        <v>1989</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1902</v>
      </c>
      <c r="D695" t="s">
        <v>1993</v>
      </c>
      <c r="E695">
        <v>8</v>
      </c>
      <c r="F695">
        <v>64</v>
      </c>
      <c r="G695" t="s">
        <v>2306</v>
      </c>
      <c r="H695">
        <v>1408</v>
      </c>
      <c r="I695">
        <v>1</v>
      </c>
      <c r="J695" t="s">
        <v>2753</v>
      </c>
      <c r="DD695" t="s">
        <v>11</v>
      </c>
      <c r="DE695" t="s">
        <v>1962</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1902</v>
      </c>
      <c r="FQ695" t="s">
        <v>1989</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1902</v>
      </c>
      <c r="D696" t="s">
        <v>1993</v>
      </c>
      <c r="E696">
        <v>12</v>
      </c>
      <c r="F696">
        <v>96</v>
      </c>
      <c r="G696" t="s">
        <v>2332</v>
      </c>
      <c r="H696">
        <v>2112</v>
      </c>
      <c r="I696">
        <v>1</v>
      </c>
      <c r="J696" t="s">
        <v>2754</v>
      </c>
      <c r="DD696" t="s">
        <v>11</v>
      </c>
      <c r="DE696" t="s">
        <v>1962</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1902</v>
      </c>
      <c r="FQ696" t="s">
        <v>1989</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1902</v>
      </c>
      <c r="D697" t="s">
        <v>1993</v>
      </c>
      <c r="E697">
        <v>16</v>
      </c>
      <c r="F697">
        <v>128</v>
      </c>
      <c r="G697" t="s">
        <v>2308</v>
      </c>
      <c r="H697">
        <v>2816</v>
      </c>
      <c r="I697">
        <v>1</v>
      </c>
      <c r="J697" t="s">
        <v>2755</v>
      </c>
      <c r="DD697" t="s">
        <v>11</v>
      </c>
      <c r="DE697" t="s">
        <v>1962</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1902</v>
      </c>
      <c r="FQ697" t="s">
        <v>1989</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1902</v>
      </c>
      <c r="D698" t="s">
        <v>1993</v>
      </c>
      <c r="E698">
        <v>24</v>
      </c>
      <c r="F698">
        <v>192</v>
      </c>
      <c r="G698" t="s">
        <v>2370</v>
      </c>
      <c r="H698">
        <v>4224</v>
      </c>
      <c r="I698">
        <v>1</v>
      </c>
      <c r="J698" t="s">
        <v>2756</v>
      </c>
      <c r="DD698" t="s">
        <v>11</v>
      </c>
      <c r="DE698" t="s">
        <v>1962</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1902</v>
      </c>
      <c r="FQ698" t="s">
        <v>1989</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1902</v>
      </c>
      <c r="D699" t="s">
        <v>1993</v>
      </c>
      <c r="E699">
        <v>32</v>
      </c>
      <c r="F699">
        <v>256</v>
      </c>
      <c r="G699" t="s">
        <v>2310</v>
      </c>
      <c r="H699">
        <v>5632</v>
      </c>
      <c r="I699">
        <v>1</v>
      </c>
      <c r="J699" t="s">
        <v>2757</v>
      </c>
      <c r="DD699" t="s">
        <v>11</v>
      </c>
      <c r="DE699" t="s">
        <v>1962</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1902</v>
      </c>
      <c r="FQ699" t="s">
        <v>1989</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1902</v>
      </c>
      <c r="D700" t="s">
        <v>1993</v>
      </c>
      <c r="E700">
        <v>48</v>
      </c>
      <c r="F700">
        <v>384</v>
      </c>
      <c r="G700" t="s">
        <v>2312</v>
      </c>
      <c r="H700">
        <v>8448</v>
      </c>
      <c r="I700">
        <v>1</v>
      </c>
      <c r="J700" t="s">
        <v>2758</v>
      </c>
      <c r="DD700" t="s">
        <v>11</v>
      </c>
      <c r="DE700" t="s">
        <v>1962</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1902</v>
      </c>
      <c r="FQ700" t="s">
        <v>1989</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1902</v>
      </c>
      <c r="D701" t="s">
        <v>1993</v>
      </c>
      <c r="E701">
        <v>56</v>
      </c>
      <c r="F701">
        <v>448</v>
      </c>
      <c r="G701" t="s">
        <v>2374</v>
      </c>
      <c r="H701">
        <v>9856</v>
      </c>
      <c r="I701">
        <v>1</v>
      </c>
      <c r="J701" t="s">
        <v>2759</v>
      </c>
      <c r="DD701" t="s">
        <v>11</v>
      </c>
      <c r="DE701" t="s">
        <v>1962</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1902</v>
      </c>
      <c r="FQ701" t="s">
        <v>1993</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1902</v>
      </c>
      <c r="D702" t="s">
        <v>1995</v>
      </c>
      <c r="E702">
        <v>1</v>
      </c>
      <c r="F702">
        <v>8</v>
      </c>
      <c r="G702" t="s">
        <v>2302</v>
      </c>
      <c r="H702">
        <v>165</v>
      </c>
      <c r="I702">
        <v>1</v>
      </c>
      <c r="J702" t="s">
        <v>2760</v>
      </c>
      <c r="DD702" t="s">
        <v>11</v>
      </c>
      <c r="DE702" t="s">
        <v>1962</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1902</v>
      </c>
      <c r="FQ702" t="s">
        <v>1993</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1902</v>
      </c>
      <c r="D703" t="s">
        <v>1995</v>
      </c>
      <c r="E703">
        <v>2</v>
      </c>
      <c r="F703">
        <v>16</v>
      </c>
      <c r="G703" t="s">
        <v>2328</v>
      </c>
      <c r="H703">
        <v>330</v>
      </c>
      <c r="I703">
        <v>1</v>
      </c>
      <c r="J703" t="s">
        <v>2761</v>
      </c>
      <c r="DD703" t="s">
        <v>11</v>
      </c>
      <c r="DE703" t="s">
        <v>1962</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1902</v>
      </c>
      <c r="FQ703" t="s">
        <v>1993</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1902</v>
      </c>
      <c r="D704" t="s">
        <v>1995</v>
      </c>
      <c r="E704">
        <v>4</v>
      </c>
      <c r="F704">
        <v>32</v>
      </c>
      <c r="G704" t="s">
        <v>2304</v>
      </c>
      <c r="H704">
        <v>660</v>
      </c>
      <c r="I704">
        <v>1</v>
      </c>
      <c r="J704" t="s">
        <v>2762</v>
      </c>
      <c r="DD704" t="s">
        <v>11</v>
      </c>
      <c r="DE704" t="s">
        <v>1965</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1902</v>
      </c>
      <c r="FQ704" t="s">
        <v>1993</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1902</v>
      </c>
      <c r="D705" t="s">
        <v>1995</v>
      </c>
      <c r="E705">
        <v>8</v>
      </c>
      <c r="F705">
        <v>64</v>
      </c>
      <c r="G705" t="s">
        <v>2306</v>
      </c>
      <c r="H705">
        <v>1320</v>
      </c>
      <c r="I705">
        <v>1</v>
      </c>
      <c r="J705" t="s">
        <v>2763</v>
      </c>
      <c r="DD705" t="s">
        <v>11</v>
      </c>
      <c r="DE705" t="s">
        <v>1965</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1902</v>
      </c>
      <c r="FQ705" t="s">
        <v>1993</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1902</v>
      </c>
      <c r="D706" t="s">
        <v>1995</v>
      </c>
      <c r="E706">
        <v>12</v>
      </c>
      <c r="F706">
        <v>96</v>
      </c>
      <c r="G706" t="s">
        <v>2332</v>
      </c>
      <c r="H706">
        <v>1980</v>
      </c>
      <c r="I706">
        <v>1</v>
      </c>
      <c r="J706" t="s">
        <v>2764</v>
      </c>
      <c r="DD706" t="s">
        <v>11</v>
      </c>
      <c r="DE706" t="s">
        <v>1965</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1902</v>
      </c>
      <c r="FQ706" t="s">
        <v>1993</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1902</v>
      </c>
      <c r="D707" t="s">
        <v>1995</v>
      </c>
      <c r="E707">
        <v>16</v>
      </c>
      <c r="F707">
        <v>128</v>
      </c>
      <c r="G707" t="s">
        <v>2308</v>
      </c>
      <c r="H707">
        <v>2640</v>
      </c>
      <c r="I707">
        <v>1</v>
      </c>
      <c r="J707" t="s">
        <v>2765</v>
      </c>
      <c r="DD707" t="s">
        <v>11</v>
      </c>
      <c r="DE707" t="s">
        <v>1965</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1902</v>
      </c>
      <c r="FQ707" t="s">
        <v>1993</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1902</v>
      </c>
      <c r="D708" t="s">
        <v>1995</v>
      </c>
      <c r="E708">
        <v>24</v>
      </c>
      <c r="F708">
        <v>192</v>
      </c>
      <c r="G708" t="s">
        <v>2370</v>
      </c>
      <c r="H708">
        <v>3960</v>
      </c>
      <c r="I708">
        <v>1</v>
      </c>
      <c r="J708" t="s">
        <v>2766</v>
      </c>
      <c r="DD708" t="s">
        <v>11</v>
      </c>
      <c r="DE708" t="s">
        <v>1965</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1902</v>
      </c>
      <c r="FQ708" t="s">
        <v>1993</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1902</v>
      </c>
      <c r="D709" t="s">
        <v>1995</v>
      </c>
      <c r="E709">
        <v>32</v>
      </c>
      <c r="F709">
        <v>256</v>
      </c>
      <c r="G709" t="s">
        <v>2310</v>
      </c>
      <c r="H709">
        <v>5280</v>
      </c>
      <c r="I709">
        <v>1</v>
      </c>
      <c r="J709" t="s">
        <v>2767</v>
      </c>
      <c r="DD709" t="s">
        <v>11</v>
      </c>
      <c r="DE709" t="s">
        <v>1965</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1902</v>
      </c>
      <c r="FQ709" t="s">
        <v>1993</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1902</v>
      </c>
      <c r="D710" t="s">
        <v>1997</v>
      </c>
      <c r="E710">
        <v>16</v>
      </c>
      <c r="F710">
        <v>96</v>
      </c>
      <c r="G710" t="s">
        <v>2384</v>
      </c>
      <c r="H710">
        <v>13748</v>
      </c>
      <c r="I710">
        <v>1</v>
      </c>
      <c r="J710" t="s">
        <v>2768</v>
      </c>
      <c r="DD710" t="s">
        <v>11</v>
      </c>
      <c r="DE710" t="s">
        <v>1965</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1902</v>
      </c>
      <c r="FQ710" t="s">
        <v>1993</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1902</v>
      </c>
      <c r="D711" t="s">
        <v>1997</v>
      </c>
      <c r="E711">
        <v>32</v>
      </c>
      <c r="F711">
        <v>192</v>
      </c>
      <c r="G711" t="s">
        <v>2386</v>
      </c>
      <c r="H711">
        <v>27496</v>
      </c>
      <c r="I711">
        <v>1</v>
      </c>
      <c r="J711" t="s">
        <v>2769</v>
      </c>
      <c r="DD711" t="s">
        <v>11</v>
      </c>
      <c r="DE711" t="s">
        <v>1965</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1902</v>
      </c>
      <c r="FQ711" t="s">
        <v>1995</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1902</v>
      </c>
      <c r="D712" t="s">
        <v>1997</v>
      </c>
      <c r="E712">
        <v>82</v>
      </c>
      <c r="F712">
        <v>474</v>
      </c>
      <c r="G712" t="s">
        <v>2388</v>
      </c>
      <c r="H712">
        <v>57008</v>
      </c>
      <c r="I712">
        <v>1</v>
      </c>
      <c r="J712" t="s">
        <v>2770</v>
      </c>
      <c r="DD712" t="s">
        <v>11</v>
      </c>
      <c r="DE712" t="s">
        <v>1965</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1902</v>
      </c>
      <c r="FQ712" t="s">
        <v>1995</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1902</v>
      </c>
      <c r="D713" t="s">
        <v>1997</v>
      </c>
      <c r="E713">
        <v>164</v>
      </c>
      <c r="F713">
        <v>948</v>
      </c>
      <c r="G713" t="s">
        <v>2390</v>
      </c>
      <c r="H713">
        <v>114016</v>
      </c>
      <c r="I713">
        <v>1</v>
      </c>
      <c r="J713" t="s">
        <v>2771</v>
      </c>
      <c r="DD713" t="s">
        <v>11</v>
      </c>
      <c r="DE713" t="s">
        <v>1965</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1902</v>
      </c>
      <c r="FQ713" t="s">
        <v>1995</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1902</v>
      </c>
      <c r="D714" t="s">
        <v>1999</v>
      </c>
      <c r="E714">
        <v>6</v>
      </c>
      <c r="F714">
        <v>56</v>
      </c>
      <c r="G714" t="s">
        <v>2392</v>
      </c>
      <c r="H714">
        <v>4400</v>
      </c>
      <c r="I714">
        <v>1</v>
      </c>
      <c r="J714" t="s">
        <v>2772</v>
      </c>
      <c r="DD714" t="s">
        <v>11</v>
      </c>
      <c r="DE714" t="s">
        <v>1965</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1902</v>
      </c>
      <c r="FQ714" t="s">
        <v>1995</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1902</v>
      </c>
      <c r="D715" t="s">
        <v>1999</v>
      </c>
      <c r="E715">
        <v>14</v>
      </c>
      <c r="F715">
        <v>112</v>
      </c>
      <c r="G715" t="s">
        <v>2394</v>
      </c>
      <c r="H715">
        <v>9000</v>
      </c>
      <c r="I715">
        <v>1</v>
      </c>
      <c r="J715" t="s">
        <v>2773</v>
      </c>
      <c r="DD715" t="s">
        <v>11</v>
      </c>
      <c r="DE715" t="s">
        <v>1967</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1902</v>
      </c>
      <c r="FQ715" t="s">
        <v>1995</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1902</v>
      </c>
      <c r="D716" t="s">
        <v>1999</v>
      </c>
      <c r="E716">
        <v>28</v>
      </c>
      <c r="F716">
        <v>224</v>
      </c>
      <c r="G716" t="s">
        <v>2396</v>
      </c>
      <c r="H716">
        <v>18000</v>
      </c>
      <c r="I716">
        <v>1</v>
      </c>
      <c r="J716" t="s">
        <v>2774</v>
      </c>
      <c r="DD716" t="s">
        <v>11</v>
      </c>
      <c r="DE716" t="s">
        <v>1967</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1902</v>
      </c>
      <c r="FQ716" t="s">
        <v>1995</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1902</v>
      </c>
      <c r="D717" t="s">
        <v>1999</v>
      </c>
      <c r="E717">
        <v>56</v>
      </c>
      <c r="F717">
        <v>448</v>
      </c>
      <c r="G717" t="s">
        <v>2374</v>
      </c>
      <c r="H717">
        <v>36000</v>
      </c>
      <c r="I717">
        <v>1</v>
      </c>
      <c r="J717" t="s">
        <v>2775</v>
      </c>
      <c r="DD717" t="s">
        <v>11</v>
      </c>
      <c r="DE717" t="s">
        <v>1967</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1902</v>
      </c>
      <c r="FQ717" t="s">
        <v>1995</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1902</v>
      </c>
      <c r="D718" t="s">
        <v>2001</v>
      </c>
      <c r="E718">
        <v>4</v>
      </c>
      <c r="F718">
        <v>20</v>
      </c>
      <c r="G718" t="s">
        <v>2399</v>
      </c>
      <c r="H718">
        <v>975</v>
      </c>
      <c r="I718">
        <v>1</v>
      </c>
      <c r="J718" t="s">
        <v>2776</v>
      </c>
      <c r="DD718" t="s">
        <v>11</v>
      </c>
      <c r="DE718" t="s">
        <v>1967</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1902</v>
      </c>
      <c r="FQ718" t="s">
        <v>1995</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1902</v>
      </c>
      <c r="D719" t="s">
        <v>2001</v>
      </c>
      <c r="E719">
        <v>8</v>
      </c>
      <c r="F719">
        <v>32</v>
      </c>
      <c r="G719" t="s">
        <v>1934</v>
      </c>
      <c r="H719">
        <v>2500</v>
      </c>
      <c r="I719">
        <v>1</v>
      </c>
      <c r="J719" t="s">
        <v>2777</v>
      </c>
      <c r="DD719" t="s">
        <v>11</v>
      </c>
      <c r="DE719" t="s">
        <v>1967</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1902</v>
      </c>
      <c r="FQ719" t="s">
        <v>1997</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1902</v>
      </c>
      <c r="D720" t="s">
        <v>2001</v>
      </c>
      <c r="E720">
        <v>10</v>
      </c>
      <c r="F720">
        <v>40</v>
      </c>
      <c r="G720" t="s">
        <v>2402</v>
      </c>
      <c r="H720">
        <v>2000</v>
      </c>
      <c r="I720">
        <v>1</v>
      </c>
      <c r="J720" t="s">
        <v>2778</v>
      </c>
      <c r="DD720" t="s">
        <v>11</v>
      </c>
      <c r="DE720" t="s">
        <v>1967</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1902</v>
      </c>
      <c r="FQ720" t="s">
        <v>1997</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1902</v>
      </c>
      <c r="D721" t="s">
        <v>2001</v>
      </c>
      <c r="E721">
        <v>20</v>
      </c>
      <c r="F721">
        <v>80</v>
      </c>
      <c r="G721" t="s">
        <v>2404</v>
      </c>
      <c r="H721">
        <v>4000</v>
      </c>
      <c r="I721">
        <v>1</v>
      </c>
      <c r="J721" t="s">
        <v>2779</v>
      </c>
      <c r="DD721" t="s">
        <v>11</v>
      </c>
      <c r="DE721" t="s">
        <v>1967</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1902</v>
      </c>
      <c r="FQ721" t="s">
        <v>1997</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1902</v>
      </c>
      <c r="D722" t="s">
        <v>2001</v>
      </c>
      <c r="E722">
        <v>32</v>
      </c>
      <c r="F722">
        <v>128</v>
      </c>
      <c r="G722" t="s">
        <v>1922</v>
      </c>
      <c r="H722">
        <v>5500</v>
      </c>
      <c r="I722">
        <v>1</v>
      </c>
      <c r="J722" t="s">
        <v>2780</v>
      </c>
      <c r="DD722" t="s">
        <v>11</v>
      </c>
      <c r="DE722" t="s">
        <v>1967</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1902</v>
      </c>
      <c r="FQ722" t="s">
        <v>1997</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1902</v>
      </c>
      <c r="D723" t="s">
        <v>2001</v>
      </c>
      <c r="E723">
        <v>40</v>
      </c>
      <c r="F723">
        <v>160</v>
      </c>
      <c r="G723" t="s">
        <v>2407</v>
      </c>
      <c r="H723">
        <v>8000</v>
      </c>
      <c r="I723">
        <v>1</v>
      </c>
      <c r="J723" t="s">
        <v>2781</v>
      </c>
      <c r="DD723" t="s">
        <v>11</v>
      </c>
      <c r="DE723" t="s">
        <v>1967</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1902</v>
      </c>
      <c r="FQ723" t="s">
        <v>1999</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1902</v>
      </c>
      <c r="D724" t="s">
        <v>2001</v>
      </c>
      <c r="E724">
        <v>80</v>
      </c>
      <c r="F724">
        <v>320</v>
      </c>
      <c r="G724" t="s">
        <v>1984</v>
      </c>
      <c r="H724">
        <v>16000</v>
      </c>
      <c r="I724">
        <v>1</v>
      </c>
      <c r="J724" t="s">
        <v>2782</v>
      </c>
      <c r="DD724" t="s">
        <v>11</v>
      </c>
      <c r="DE724" t="s">
        <v>1967</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1902</v>
      </c>
      <c r="FQ724" t="s">
        <v>1999</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1902</v>
      </c>
      <c r="D725" t="s">
        <v>2003</v>
      </c>
      <c r="E725">
        <v>4</v>
      </c>
      <c r="F725">
        <v>20</v>
      </c>
      <c r="G725" t="s">
        <v>2399</v>
      </c>
      <c r="H725">
        <v>2000</v>
      </c>
      <c r="I725">
        <v>1</v>
      </c>
      <c r="J725" t="s">
        <v>2783</v>
      </c>
      <c r="DD725" t="s">
        <v>11</v>
      </c>
      <c r="DE725" t="s">
        <v>1967</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1902</v>
      </c>
      <c r="FQ725" t="s">
        <v>1999</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1902</v>
      </c>
      <c r="D726" t="s">
        <v>2003</v>
      </c>
      <c r="E726">
        <v>8</v>
      </c>
      <c r="F726">
        <v>40</v>
      </c>
      <c r="G726" t="s">
        <v>2411</v>
      </c>
      <c r="H726">
        <v>4000</v>
      </c>
      <c r="I726">
        <v>1</v>
      </c>
      <c r="J726" t="s">
        <v>2784</v>
      </c>
      <c r="DD726" t="s">
        <v>11</v>
      </c>
      <c r="DE726" t="s">
        <v>1967</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1902</v>
      </c>
      <c r="FQ726" t="s">
        <v>1999</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1902</v>
      </c>
      <c r="D727" t="s">
        <v>2066</v>
      </c>
      <c r="E727">
        <v>28</v>
      </c>
      <c r="F727">
        <v>48</v>
      </c>
      <c r="G727" t="s">
        <v>2785</v>
      </c>
      <c r="H727">
        <v>2600</v>
      </c>
      <c r="I727">
        <v>1</v>
      </c>
      <c r="J727" t="s">
        <v>2786</v>
      </c>
      <c r="DD727" t="s">
        <v>11</v>
      </c>
      <c r="DE727" t="s">
        <v>1967</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1902</v>
      </c>
      <c r="FQ727" t="s">
        <v>2001</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1902</v>
      </c>
      <c r="D728" t="s">
        <v>2066</v>
      </c>
      <c r="E728">
        <v>56</v>
      </c>
      <c r="F728">
        <v>96</v>
      </c>
      <c r="G728" t="s">
        <v>2787</v>
      </c>
      <c r="H728">
        <v>5200</v>
      </c>
      <c r="I728">
        <v>1</v>
      </c>
      <c r="J728" t="s">
        <v>2788</v>
      </c>
      <c r="DD728" t="s">
        <v>11</v>
      </c>
      <c r="DE728" t="s">
        <v>1967</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1902</v>
      </c>
      <c r="FQ728" t="s">
        <v>2001</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1902</v>
      </c>
      <c r="D729" t="s">
        <v>2005</v>
      </c>
      <c r="E729">
        <v>10</v>
      </c>
      <c r="F729">
        <v>40</v>
      </c>
      <c r="G729" t="s">
        <v>2402</v>
      </c>
      <c r="H729">
        <v>5750</v>
      </c>
      <c r="I729">
        <v>1</v>
      </c>
      <c r="J729" t="s">
        <v>2789</v>
      </c>
      <c r="DD729" t="s">
        <v>11</v>
      </c>
      <c r="DE729" t="s">
        <v>1969</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1902</v>
      </c>
      <c r="FQ729" t="s">
        <v>2001</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1902</v>
      </c>
      <c r="D730" t="s">
        <v>2005</v>
      </c>
      <c r="E730">
        <v>20</v>
      </c>
      <c r="F730">
        <v>80</v>
      </c>
      <c r="G730" t="s">
        <v>2404</v>
      </c>
      <c r="H730">
        <v>11500</v>
      </c>
      <c r="I730">
        <v>1</v>
      </c>
      <c r="J730" t="s">
        <v>2790</v>
      </c>
      <c r="DD730" t="s">
        <v>11</v>
      </c>
      <c r="DE730" t="s">
        <v>1969</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1902</v>
      </c>
      <c r="FQ730" t="s">
        <v>2001</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1902</v>
      </c>
      <c r="D731" t="s">
        <v>2005</v>
      </c>
      <c r="E731">
        <v>40</v>
      </c>
      <c r="F731">
        <v>160</v>
      </c>
      <c r="G731" t="s">
        <v>2407</v>
      </c>
      <c r="H731">
        <v>23000</v>
      </c>
      <c r="I731">
        <v>1</v>
      </c>
      <c r="J731" t="s">
        <v>2791</v>
      </c>
      <c r="DD731" t="s">
        <v>11</v>
      </c>
      <c r="DE731" t="s">
        <v>1969</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1902</v>
      </c>
      <c r="FQ731" t="s">
        <v>2001</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1902</v>
      </c>
      <c r="D732" t="s">
        <v>2005</v>
      </c>
      <c r="E732">
        <v>80</v>
      </c>
      <c r="F732">
        <v>320</v>
      </c>
      <c r="G732" t="s">
        <v>1984</v>
      </c>
      <c r="H732">
        <v>46000</v>
      </c>
      <c r="I732">
        <v>1</v>
      </c>
      <c r="J732" t="s">
        <v>2792</v>
      </c>
      <c r="DD732" t="s">
        <v>11</v>
      </c>
      <c r="DE732" t="s">
        <v>1969</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1902</v>
      </c>
      <c r="FQ732" t="s">
        <v>2001</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1902</v>
      </c>
      <c r="D733" t="s">
        <v>2008</v>
      </c>
      <c r="E733">
        <v>8</v>
      </c>
      <c r="F733">
        <v>40</v>
      </c>
      <c r="G733" t="s">
        <v>2411</v>
      </c>
      <c r="H733">
        <v>5190</v>
      </c>
      <c r="I733">
        <v>1</v>
      </c>
      <c r="J733" t="s">
        <v>2793</v>
      </c>
      <c r="DD733" t="s">
        <v>11</v>
      </c>
      <c r="DE733" t="s">
        <v>1969</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1902</v>
      </c>
      <c r="FQ733" t="s">
        <v>2001</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1902</v>
      </c>
      <c r="D734" t="s">
        <v>2008</v>
      </c>
      <c r="E734">
        <v>36</v>
      </c>
      <c r="F734">
        <v>160</v>
      </c>
      <c r="G734" t="s">
        <v>2420</v>
      </c>
      <c r="H734">
        <v>21000</v>
      </c>
      <c r="I734">
        <v>1</v>
      </c>
      <c r="J734" t="s">
        <v>2794</v>
      </c>
      <c r="DD734" t="s">
        <v>11</v>
      </c>
      <c r="DE734" t="s">
        <v>1969</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1902</v>
      </c>
      <c r="FQ734" t="s">
        <v>2003</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1902</v>
      </c>
      <c r="D735" t="s">
        <v>2008</v>
      </c>
      <c r="E735">
        <v>72</v>
      </c>
      <c r="F735">
        <v>320</v>
      </c>
      <c r="G735" t="s">
        <v>2422</v>
      </c>
      <c r="H735">
        <v>42000</v>
      </c>
      <c r="I735">
        <v>1</v>
      </c>
      <c r="J735" t="s">
        <v>2795</v>
      </c>
      <c r="DD735" t="s">
        <v>11</v>
      </c>
      <c r="DE735" t="s">
        <v>1969</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1902</v>
      </c>
      <c r="FQ735" t="s">
        <v>2003</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1902</v>
      </c>
      <c r="D736" t="s">
        <v>2011</v>
      </c>
      <c r="E736">
        <v>32</v>
      </c>
      <c r="F736">
        <v>64</v>
      </c>
      <c r="G736" t="s">
        <v>1963</v>
      </c>
      <c r="H736">
        <v>4600</v>
      </c>
      <c r="I736">
        <v>1</v>
      </c>
      <c r="J736" t="s">
        <v>2796</v>
      </c>
      <c r="DD736" t="s">
        <v>11</v>
      </c>
      <c r="DE736" t="s">
        <v>1969</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1902</v>
      </c>
      <c r="FQ736" t="s">
        <v>2066</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1902</v>
      </c>
      <c r="D737" t="s">
        <v>2011</v>
      </c>
      <c r="E737">
        <v>90</v>
      </c>
      <c r="F737">
        <v>226</v>
      </c>
      <c r="G737" t="s">
        <v>2425</v>
      </c>
      <c r="H737">
        <v>9200</v>
      </c>
      <c r="I737">
        <v>1</v>
      </c>
      <c r="J737" t="s">
        <v>2797</v>
      </c>
      <c r="DD737" t="s">
        <v>11</v>
      </c>
      <c r="DE737" t="s">
        <v>1969</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1902</v>
      </c>
      <c r="FQ737" t="s">
        <v>2066</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1902</v>
      </c>
      <c r="D738" t="s">
        <v>2011</v>
      </c>
      <c r="E738">
        <v>180</v>
      </c>
      <c r="F738">
        <v>452</v>
      </c>
      <c r="G738" t="s">
        <v>2427</v>
      </c>
      <c r="H738">
        <v>18400</v>
      </c>
      <c r="I738">
        <v>1</v>
      </c>
      <c r="J738" t="s">
        <v>2798</v>
      </c>
      <c r="DD738" t="s">
        <v>11</v>
      </c>
      <c r="DE738" t="s">
        <v>1969</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1902</v>
      </c>
      <c r="FQ738" t="s">
        <v>2005</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1902</v>
      </c>
      <c r="D739" t="s">
        <v>2071</v>
      </c>
      <c r="E739">
        <v>96</v>
      </c>
      <c r="F739">
        <v>384</v>
      </c>
      <c r="G739" t="s">
        <v>1917</v>
      </c>
      <c r="H739">
        <v>50200</v>
      </c>
      <c r="I739">
        <v>1</v>
      </c>
      <c r="J739" t="s">
        <v>2799</v>
      </c>
      <c r="DD739" t="s">
        <v>11</v>
      </c>
      <c r="DE739" t="s">
        <v>1969</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1902</v>
      </c>
      <c r="FQ739" t="s">
        <v>2005</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1902</v>
      </c>
      <c r="D740" t="s">
        <v>2014</v>
      </c>
      <c r="E740">
        <v>96</v>
      </c>
      <c r="F740">
        <v>384</v>
      </c>
      <c r="G740" t="s">
        <v>1917</v>
      </c>
      <c r="H740">
        <v>25248</v>
      </c>
      <c r="I740">
        <v>1</v>
      </c>
      <c r="J740" t="s">
        <v>2800</v>
      </c>
      <c r="DD740" t="s">
        <v>11</v>
      </c>
      <c r="DE740" t="s">
        <v>1969</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1902</v>
      </c>
      <c r="FQ740" t="s">
        <v>2005</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1902</v>
      </c>
      <c r="D741" t="s">
        <v>2017</v>
      </c>
      <c r="E741">
        <v>10</v>
      </c>
      <c r="F741">
        <v>88</v>
      </c>
      <c r="G741" t="s">
        <v>2430</v>
      </c>
      <c r="H741">
        <v>5225</v>
      </c>
      <c r="I741">
        <v>1</v>
      </c>
      <c r="J741" t="s">
        <v>2801</v>
      </c>
      <c r="DD741" t="s">
        <v>11</v>
      </c>
      <c r="DE741" t="s">
        <v>1969</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1902</v>
      </c>
      <c r="FQ741" t="s">
        <v>2005</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1902</v>
      </c>
      <c r="D742" t="s">
        <v>2017</v>
      </c>
      <c r="E742">
        <v>22</v>
      </c>
      <c r="F742">
        <v>176</v>
      </c>
      <c r="G742" t="s">
        <v>2432</v>
      </c>
      <c r="H742">
        <v>10500</v>
      </c>
      <c r="I742">
        <v>1</v>
      </c>
      <c r="J742" t="s">
        <v>2802</v>
      </c>
      <c r="DD742" t="s">
        <v>11</v>
      </c>
      <c r="DE742" t="s">
        <v>1969</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1902</v>
      </c>
      <c r="FQ742" t="s">
        <v>2008</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1902</v>
      </c>
      <c r="D743" t="s">
        <v>2017</v>
      </c>
      <c r="E743">
        <v>44</v>
      </c>
      <c r="F743">
        <v>352</v>
      </c>
      <c r="G743" t="s">
        <v>2434</v>
      </c>
      <c r="H743">
        <v>21000</v>
      </c>
      <c r="I743">
        <v>1</v>
      </c>
      <c r="J743" t="s">
        <v>2803</v>
      </c>
      <c r="DD743" t="s">
        <v>11</v>
      </c>
      <c r="DE743" t="s">
        <v>1969</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1902</v>
      </c>
      <c r="FQ743" t="s">
        <v>2008</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1916</v>
      </c>
      <c r="E744">
        <v>96</v>
      </c>
      <c r="F744">
        <v>384</v>
      </c>
      <c r="G744" t="s">
        <v>1917</v>
      </c>
      <c r="H744">
        <v>12884</v>
      </c>
      <c r="I744">
        <v>1</v>
      </c>
      <c r="J744" t="s">
        <v>2804</v>
      </c>
      <c r="DD744" t="s">
        <v>11</v>
      </c>
      <c r="DE744" t="s">
        <v>1971</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1902</v>
      </c>
      <c r="FQ744" t="s">
        <v>2008</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1919</v>
      </c>
      <c r="E745">
        <v>16</v>
      </c>
      <c r="F745">
        <v>64</v>
      </c>
      <c r="G745" t="s">
        <v>1920</v>
      </c>
      <c r="H745">
        <v>2608</v>
      </c>
      <c r="I745">
        <v>1</v>
      </c>
      <c r="J745" t="s">
        <v>2805</v>
      </c>
      <c r="DD745" t="s">
        <v>11</v>
      </c>
      <c r="DE745" t="s">
        <v>1971</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1902</v>
      </c>
      <c r="FQ745" t="s">
        <v>2011</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1919</v>
      </c>
      <c r="E746">
        <v>32</v>
      </c>
      <c r="F746">
        <v>128</v>
      </c>
      <c r="G746" t="s">
        <v>1922</v>
      </c>
      <c r="H746">
        <v>5216</v>
      </c>
      <c r="I746">
        <v>1</v>
      </c>
      <c r="J746" t="s">
        <v>2806</v>
      </c>
      <c r="DD746" t="s">
        <v>11</v>
      </c>
      <c r="DE746" t="s">
        <v>1971</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1902</v>
      </c>
      <c r="FQ746" t="s">
        <v>2011</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1919</v>
      </c>
      <c r="E747">
        <v>64</v>
      </c>
      <c r="F747">
        <v>256</v>
      </c>
      <c r="G747" t="s">
        <v>1924</v>
      </c>
      <c r="H747">
        <v>10432</v>
      </c>
      <c r="I747">
        <v>1</v>
      </c>
      <c r="J747" t="s">
        <v>2807</v>
      </c>
      <c r="DD747" t="s">
        <v>11</v>
      </c>
      <c r="DE747" t="s">
        <v>1971</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1902</v>
      </c>
      <c r="FQ747" t="s">
        <v>2011</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1919</v>
      </c>
      <c r="E748">
        <v>84</v>
      </c>
      <c r="F748">
        <v>320</v>
      </c>
      <c r="G748" t="s">
        <v>1926</v>
      </c>
      <c r="H748">
        <v>12824</v>
      </c>
      <c r="I748">
        <v>1</v>
      </c>
      <c r="J748" t="s">
        <v>2808</v>
      </c>
      <c r="DD748" t="s">
        <v>11</v>
      </c>
      <c r="DE748" t="s">
        <v>1971</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1902</v>
      </c>
      <c r="FQ748" t="s">
        <v>2071</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1928</v>
      </c>
      <c r="E749">
        <v>16</v>
      </c>
      <c r="F749">
        <v>64</v>
      </c>
      <c r="G749" t="s">
        <v>1920</v>
      </c>
      <c r="H749">
        <v>2804</v>
      </c>
      <c r="I749">
        <v>1</v>
      </c>
      <c r="J749" t="s">
        <v>2809</v>
      </c>
      <c r="DD749" t="s">
        <v>11</v>
      </c>
      <c r="DE749" t="s">
        <v>1971</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1902</v>
      </c>
      <c r="FQ749" t="s">
        <v>2014</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1928</v>
      </c>
      <c r="E750">
        <v>32</v>
      </c>
      <c r="F750">
        <v>128</v>
      </c>
      <c r="G750" t="s">
        <v>1922</v>
      </c>
      <c r="H750">
        <v>5608</v>
      </c>
      <c r="I750">
        <v>1</v>
      </c>
      <c r="J750" t="s">
        <v>2810</v>
      </c>
      <c r="DD750" t="s">
        <v>11</v>
      </c>
      <c r="DE750" t="s">
        <v>1971</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1902</v>
      </c>
      <c r="FQ750" t="s">
        <v>2017</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1928</v>
      </c>
      <c r="E751">
        <v>64</v>
      </c>
      <c r="F751">
        <v>256</v>
      </c>
      <c r="G751" t="s">
        <v>1924</v>
      </c>
      <c r="H751">
        <v>11216</v>
      </c>
      <c r="I751">
        <v>1</v>
      </c>
      <c r="J751" t="s">
        <v>2811</v>
      </c>
      <c r="DD751" t="s">
        <v>11</v>
      </c>
      <c r="DE751" t="s">
        <v>1971</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1902</v>
      </c>
      <c r="FQ751" t="s">
        <v>2017</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1931</v>
      </c>
      <c r="E752">
        <v>8</v>
      </c>
      <c r="F752">
        <v>32</v>
      </c>
      <c r="G752" t="s">
        <v>1934</v>
      </c>
      <c r="H752">
        <v>1404</v>
      </c>
      <c r="I752">
        <v>1</v>
      </c>
      <c r="J752" t="s">
        <v>2812</v>
      </c>
      <c r="DD752" t="s">
        <v>11</v>
      </c>
      <c r="DE752" t="s">
        <v>1971</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1902</v>
      </c>
      <c r="FQ752" t="s">
        <v>2017</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1931</v>
      </c>
      <c r="E753">
        <v>16</v>
      </c>
      <c r="F753">
        <v>64</v>
      </c>
      <c r="G753" t="s">
        <v>1920</v>
      </c>
      <c r="H753">
        <v>2808</v>
      </c>
      <c r="I753">
        <v>1</v>
      </c>
      <c r="J753" t="s">
        <v>2813</v>
      </c>
      <c r="DD753" t="s">
        <v>11</v>
      </c>
      <c r="DE753" t="s">
        <v>1971</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1916</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1931</v>
      </c>
      <c r="E754">
        <v>24</v>
      </c>
      <c r="F754">
        <v>96</v>
      </c>
      <c r="G754" t="s">
        <v>1939</v>
      </c>
      <c r="H754">
        <v>4512</v>
      </c>
      <c r="I754">
        <v>1</v>
      </c>
      <c r="J754" t="s">
        <v>2814</v>
      </c>
      <c r="DD754" t="s">
        <v>11</v>
      </c>
      <c r="DE754" t="s">
        <v>1971</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1919</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1931</v>
      </c>
      <c r="E755">
        <v>32</v>
      </c>
      <c r="F755">
        <v>128</v>
      </c>
      <c r="G755" t="s">
        <v>1922</v>
      </c>
      <c r="H755">
        <v>6216</v>
      </c>
      <c r="I755">
        <v>1</v>
      </c>
      <c r="J755" t="s">
        <v>2815</v>
      </c>
      <c r="DD755" t="s">
        <v>11</v>
      </c>
      <c r="DE755" t="s">
        <v>1971</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1919</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1931</v>
      </c>
      <c r="E756">
        <v>64</v>
      </c>
      <c r="F756">
        <v>256</v>
      </c>
      <c r="G756" t="s">
        <v>1924</v>
      </c>
      <c r="H756">
        <v>11232</v>
      </c>
      <c r="I756">
        <v>1</v>
      </c>
      <c r="J756" t="s">
        <v>2816</v>
      </c>
      <c r="DD756" t="s">
        <v>11</v>
      </c>
      <c r="DE756" t="s">
        <v>2044</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1919</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1931</v>
      </c>
      <c r="E757">
        <v>76</v>
      </c>
      <c r="F757">
        <v>320</v>
      </c>
      <c r="G757" t="s">
        <v>2300</v>
      </c>
      <c r="H757">
        <v>14456</v>
      </c>
      <c r="I757">
        <v>1</v>
      </c>
      <c r="J757" t="s">
        <v>2817</v>
      </c>
      <c r="DD757" t="s">
        <v>11</v>
      </c>
      <c r="DE757" t="s">
        <v>1975</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1919</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1933</v>
      </c>
      <c r="E758">
        <v>4</v>
      </c>
      <c r="F758">
        <v>8</v>
      </c>
      <c r="G758" t="s">
        <v>1948</v>
      </c>
      <c r="H758">
        <v>452</v>
      </c>
      <c r="I758">
        <v>1</v>
      </c>
      <c r="J758" t="s">
        <v>2819</v>
      </c>
      <c r="DD758" t="s">
        <v>11</v>
      </c>
      <c r="DE758" t="s">
        <v>1977</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1928</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1933</v>
      </c>
      <c r="E759">
        <v>4</v>
      </c>
      <c r="F759">
        <v>16</v>
      </c>
      <c r="G759" t="s">
        <v>1945</v>
      </c>
      <c r="H759">
        <v>678</v>
      </c>
      <c r="I759">
        <v>1</v>
      </c>
      <c r="J759" t="s">
        <v>2818</v>
      </c>
      <c r="DD759" t="s">
        <v>11</v>
      </c>
      <c r="DE759" t="s">
        <v>1977</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1928</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1933</v>
      </c>
      <c r="E760">
        <v>8</v>
      </c>
      <c r="F760">
        <v>16</v>
      </c>
      <c r="G760" t="s">
        <v>1953</v>
      </c>
      <c r="H760">
        <v>904</v>
      </c>
      <c r="I760">
        <v>1</v>
      </c>
      <c r="J760" t="s">
        <v>2821</v>
      </c>
      <c r="DD760" t="s">
        <v>11</v>
      </c>
      <c r="DE760" t="s">
        <v>1977</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1928</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1933</v>
      </c>
      <c r="E761">
        <v>8</v>
      </c>
      <c r="F761">
        <v>32</v>
      </c>
      <c r="G761" t="s">
        <v>1934</v>
      </c>
      <c r="H761">
        <v>1356</v>
      </c>
      <c r="I761">
        <v>1</v>
      </c>
      <c r="J761" t="s">
        <v>2820</v>
      </c>
      <c r="DD761" t="s">
        <v>11</v>
      </c>
      <c r="DE761" t="s">
        <v>1977</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1931</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1933</v>
      </c>
      <c r="E762">
        <v>16</v>
      </c>
      <c r="F762">
        <v>32</v>
      </c>
      <c r="G762" t="s">
        <v>1958</v>
      </c>
      <c r="H762">
        <v>1808</v>
      </c>
      <c r="I762">
        <v>1</v>
      </c>
      <c r="J762" t="s">
        <v>2823</v>
      </c>
      <c r="DD762" t="s">
        <v>11</v>
      </c>
      <c r="DE762" t="s">
        <v>1977</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1931</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1933</v>
      </c>
      <c r="E763">
        <v>16</v>
      </c>
      <c r="F763">
        <v>64</v>
      </c>
      <c r="G763" t="s">
        <v>1920</v>
      </c>
      <c r="H763">
        <v>2712</v>
      </c>
      <c r="I763">
        <v>1</v>
      </c>
      <c r="J763" t="s">
        <v>2822</v>
      </c>
      <c r="DD763" t="s">
        <v>11</v>
      </c>
      <c r="DE763" t="s">
        <v>1979</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1931</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1933</v>
      </c>
      <c r="E764">
        <v>32</v>
      </c>
      <c r="F764">
        <v>64</v>
      </c>
      <c r="G764" t="s">
        <v>1963</v>
      </c>
      <c r="H764">
        <v>3616</v>
      </c>
      <c r="I764">
        <v>1</v>
      </c>
      <c r="J764" t="s">
        <v>2825</v>
      </c>
      <c r="DD764" t="s">
        <v>11</v>
      </c>
      <c r="DE764" t="s">
        <v>1979</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1931</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1933</v>
      </c>
      <c r="E765">
        <v>32</v>
      </c>
      <c r="F765">
        <v>128</v>
      </c>
      <c r="G765" t="s">
        <v>1922</v>
      </c>
      <c r="H765">
        <v>5424</v>
      </c>
      <c r="I765">
        <v>1</v>
      </c>
      <c r="J765" t="s">
        <v>2824</v>
      </c>
      <c r="DD765" t="s">
        <v>11</v>
      </c>
      <c r="DE765" t="s">
        <v>1979</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1931</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1938</v>
      </c>
      <c r="E766">
        <v>2</v>
      </c>
      <c r="F766">
        <v>4</v>
      </c>
      <c r="G766" t="s">
        <v>2052</v>
      </c>
      <c r="H766">
        <v>200</v>
      </c>
      <c r="I766">
        <v>1</v>
      </c>
      <c r="J766" t="s">
        <v>2826</v>
      </c>
      <c r="DD766" t="s">
        <v>11</v>
      </c>
      <c r="DE766" t="s">
        <v>1979</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1931</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1938</v>
      </c>
      <c r="E767">
        <v>4</v>
      </c>
      <c r="F767">
        <v>8</v>
      </c>
      <c r="G767" t="s">
        <v>1948</v>
      </c>
      <c r="H767">
        <v>400</v>
      </c>
      <c r="I767">
        <v>1</v>
      </c>
      <c r="J767" t="s">
        <v>2827</v>
      </c>
      <c r="DD767" t="s">
        <v>11</v>
      </c>
      <c r="DE767" t="s">
        <v>1979</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1933</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1938</v>
      </c>
      <c r="E768">
        <v>4</v>
      </c>
      <c r="F768">
        <v>16</v>
      </c>
      <c r="G768" t="s">
        <v>1945</v>
      </c>
      <c r="H768">
        <v>600</v>
      </c>
      <c r="I768">
        <v>1</v>
      </c>
      <c r="J768" t="s">
        <v>2828</v>
      </c>
      <c r="DD768" t="s">
        <v>11</v>
      </c>
      <c r="DE768" t="s">
        <v>1979</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1933</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1938</v>
      </c>
      <c r="E769">
        <v>8</v>
      </c>
      <c r="F769">
        <v>16</v>
      </c>
      <c r="G769" t="s">
        <v>1953</v>
      </c>
      <c r="H769">
        <v>800</v>
      </c>
      <c r="I769">
        <v>1</v>
      </c>
      <c r="J769" t="s">
        <v>2830</v>
      </c>
      <c r="DD769" t="s">
        <v>11</v>
      </c>
      <c r="DE769" t="s">
        <v>1979</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1933</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1938</v>
      </c>
      <c r="E770">
        <v>8</v>
      </c>
      <c r="F770">
        <v>32</v>
      </c>
      <c r="G770" t="s">
        <v>1934</v>
      </c>
      <c r="H770">
        <v>1200</v>
      </c>
      <c r="I770">
        <v>1</v>
      </c>
      <c r="J770" t="s">
        <v>2829</v>
      </c>
      <c r="DD770" t="s">
        <v>11</v>
      </c>
      <c r="DE770" t="s">
        <v>2051</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1933</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1938</v>
      </c>
      <c r="E771">
        <v>16</v>
      </c>
      <c r="F771">
        <v>32</v>
      </c>
      <c r="G771" t="s">
        <v>1958</v>
      </c>
      <c r="H771">
        <v>1600</v>
      </c>
      <c r="I771">
        <v>1</v>
      </c>
      <c r="J771" t="s">
        <v>2832</v>
      </c>
      <c r="DD771" t="s">
        <v>11</v>
      </c>
      <c r="DE771" t="s">
        <v>2051</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1938</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1938</v>
      </c>
      <c r="E772">
        <v>16</v>
      </c>
      <c r="F772">
        <v>64</v>
      </c>
      <c r="G772" t="s">
        <v>1920</v>
      </c>
      <c r="H772">
        <v>2400</v>
      </c>
      <c r="I772">
        <v>1</v>
      </c>
      <c r="J772" t="s">
        <v>2831</v>
      </c>
      <c r="DD772" t="s">
        <v>11</v>
      </c>
      <c r="DE772" t="s">
        <v>2051</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1938</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1938</v>
      </c>
      <c r="E773">
        <v>32</v>
      </c>
      <c r="F773">
        <v>64</v>
      </c>
      <c r="G773" t="s">
        <v>1963</v>
      </c>
      <c r="H773">
        <v>3200</v>
      </c>
      <c r="I773">
        <v>1</v>
      </c>
      <c r="J773" t="s">
        <v>2834</v>
      </c>
      <c r="DD773" t="s">
        <v>11</v>
      </c>
      <c r="DE773" t="s">
        <v>2051</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1938</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1938</v>
      </c>
      <c r="E774">
        <v>32</v>
      </c>
      <c r="F774">
        <v>128</v>
      </c>
      <c r="G774" t="s">
        <v>1922</v>
      </c>
      <c r="H774">
        <v>4800</v>
      </c>
      <c r="I774">
        <v>1</v>
      </c>
      <c r="J774" t="s">
        <v>2833</v>
      </c>
      <c r="DD774" t="s">
        <v>11</v>
      </c>
      <c r="DE774" t="s">
        <v>2051</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1938</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1938</v>
      </c>
      <c r="E775">
        <v>32</v>
      </c>
      <c r="F775">
        <v>256</v>
      </c>
      <c r="G775" t="s">
        <v>2310</v>
      </c>
      <c r="H775">
        <v>8000</v>
      </c>
      <c r="I775">
        <v>1</v>
      </c>
      <c r="J775" t="s">
        <v>2835</v>
      </c>
      <c r="DD775" t="s">
        <v>11</v>
      </c>
      <c r="DE775" t="s">
        <v>1982</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1938</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1938</v>
      </c>
      <c r="E776">
        <v>48</v>
      </c>
      <c r="F776">
        <v>96</v>
      </c>
      <c r="G776" t="s">
        <v>2006</v>
      </c>
      <c r="H776">
        <v>4800</v>
      </c>
      <c r="I776">
        <v>1</v>
      </c>
      <c r="J776" t="s">
        <v>2836</v>
      </c>
      <c r="DD776" t="s">
        <v>11</v>
      </c>
      <c r="DE776" t="s">
        <v>1982</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1938</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1938</v>
      </c>
      <c r="E777">
        <v>48</v>
      </c>
      <c r="F777">
        <v>192</v>
      </c>
      <c r="G777" t="s">
        <v>2009</v>
      </c>
      <c r="H777">
        <v>7200</v>
      </c>
      <c r="I777">
        <v>1</v>
      </c>
      <c r="J777" t="s">
        <v>2837</v>
      </c>
      <c r="DD777" t="s">
        <v>11</v>
      </c>
      <c r="DE777" t="s">
        <v>1982</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1938</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1938</v>
      </c>
      <c r="E778">
        <v>52</v>
      </c>
      <c r="F778">
        <v>184</v>
      </c>
      <c r="G778" t="s">
        <v>2012</v>
      </c>
      <c r="H778">
        <v>7200</v>
      </c>
      <c r="I778">
        <v>1</v>
      </c>
      <c r="J778" t="s">
        <v>2838</v>
      </c>
      <c r="DD778" t="s">
        <v>11</v>
      </c>
      <c r="DE778" t="s">
        <v>1982</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1938</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1938</v>
      </c>
      <c r="E779">
        <v>64</v>
      </c>
      <c r="F779">
        <v>128</v>
      </c>
      <c r="G779" t="s">
        <v>2015</v>
      </c>
      <c r="H779">
        <v>6400</v>
      </c>
      <c r="I779">
        <v>1</v>
      </c>
      <c r="J779" t="s">
        <v>2840</v>
      </c>
      <c r="DD779" t="s">
        <v>11</v>
      </c>
      <c r="DE779" t="s">
        <v>1982</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1938</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1938</v>
      </c>
      <c r="E780">
        <v>64</v>
      </c>
      <c r="F780">
        <v>256</v>
      </c>
      <c r="G780" t="s">
        <v>1924</v>
      </c>
      <c r="H780">
        <v>9600</v>
      </c>
      <c r="I780">
        <v>1</v>
      </c>
      <c r="J780" t="s">
        <v>2839</v>
      </c>
      <c r="DD780" t="s">
        <v>11</v>
      </c>
      <c r="DE780" t="s">
        <v>1982</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1941</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1938</v>
      </c>
      <c r="E781">
        <v>104</v>
      </c>
      <c r="F781">
        <v>368</v>
      </c>
      <c r="G781" t="s">
        <v>2019</v>
      </c>
      <c r="H781">
        <v>14400</v>
      </c>
      <c r="I781">
        <v>1</v>
      </c>
      <c r="J781" t="s">
        <v>2841</v>
      </c>
      <c r="DD781" t="s">
        <v>11</v>
      </c>
      <c r="DE781" t="s">
        <v>46</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1941</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1941</v>
      </c>
      <c r="E782">
        <v>2</v>
      </c>
      <c r="F782">
        <v>4</v>
      </c>
      <c r="G782" t="s">
        <v>2052</v>
      </c>
      <c r="H782">
        <v>226</v>
      </c>
      <c r="I782">
        <v>1</v>
      </c>
      <c r="J782" t="s">
        <v>2842</v>
      </c>
      <c r="DD782" t="s">
        <v>11</v>
      </c>
      <c r="DE782" t="s">
        <v>46</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1941</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1941</v>
      </c>
      <c r="E783">
        <v>4</v>
      </c>
      <c r="F783">
        <v>8</v>
      </c>
      <c r="G783" t="s">
        <v>1948</v>
      </c>
      <c r="H783">
        <v>452</v>
      </c>
      <c r="I783">
        <v>1</v>
      </c>
      <c r="J783" t="s">
        <v>2843</v>
      </c>
      <c r="DD783" t="s">
        <v>11</v>
      </c>
      <c r="DE783" t="s">
        <v>46</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1941</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1941</v>
      </c>
      <c r="E784">
        <v>4</v>
      </c>
      <c r="F784">
        <v>16</v>
      </c>
      <c r="G784" t="s">
        <v>1945</v>
      </c>
      <c r="H784">
        <v>678</v>
      </c>
      <c r="I784">
        <v>1</v>
      </c>
      <c r="J784" t="s">
        <v>2844</v>
      </c>
      <c r="DD784" t="s">
        <v>11</v>
      </c>
      <c r="DE784" t="s">
        <v>46</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1941</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1941</v>
      </c>
      <c r="E785">
        <v>8</v>
      </c>
      <c r="F785">
        <v>16</v>
      </c>
      <c r="G785" t="s">
        <v>1953</v>
      </c>
      <c r="H785">
        <v>904</v>
      </c>
      <c r="I785">
        <v>1</v>
      </c>
      <c r="J785" t="s">
        <v>2845</v>
      </c>
      <c r="DD785" t="s">
        <v>11</v>
      </c>
      <c r="DE785" t="s">
        <v>46</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1941</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1941</v>
      </c>
      <c r="E786">
        <v>8</v>
      </c>
      <c r="F786">
        <v>32</v>
      </c>
      <c r="G786" t="s">
        <v>1934</v>
      </c>
      <c r="H786">
        <v>1356</v>
      </c>
      <c r="I786">
        <v>1</v>
      </c>
      <c r="J786" t="s">
        <v>2846</v>
      </c>
      <c r="DD786" t="s">
        <v>11</v>
      </c>
      <c r="DE786" t="s">
        <v>46</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1942</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1941</v>
      </c>
      <c r="E787">
        <v>16</v>
      </c>
      <c r="F787">
        <v>64</v>
      </c>
      <c r="G787" t="s">
        <v>1920</v>
      </c>
      <c r="H787">
        <v>2712</v>
      </c>
      <c r="I787">
        <v>1</v>
      </c>
      <c r="J787" t="s">
        <v>2847</v>
      </c>
      <c r="DD787" t="s">
        <v>11</v>
      </c>
      <c r="DE787" t="s">
        <v>46</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1942</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1941</v>
      </c>
      <c r="E788">
        <v>32</v>
      </c>
      <c r="F788">
        <v>174</v>
      </c>
      <c r="G788" t="s">
        <v>2027</v>
      </c>
      <c r="H788">
        <v>6723.5</v>
      </c>
      <c r="I788">
        <v>1</v>
      </c>
      <c r="J788" t="s">
        <v>2848</v>
      </c>
      <c r="DD788" t="s">
        <v>11</v>
      </c>
      <c r="DE788" t="s">
        <v>46</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1942</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1941</v>
      </c>
      <c r="E789">
        <v>64</v>
      </c>
      <c r="F789">
        <v>348</v>
      </c>
      <c r="G789" t="s">
        <v>2029</v>
      </c>
      <c r="H789">
        <v>13447</v>
      </c>
      <c r="I789">
        <v>1</v>
      </c>
      <c r="J789" t="s">
        <v>2849</v>
      </c>
      <c r="DD789" t="s">
        <v>11</v>
      </c>
      <c r="DE789" t="s">
        <v>46</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1942</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1942</v>
      </c>
      <c r="E790">
        <v>4</v>
      </c>
      <c r="F790">
        <v>8</v>
      </c>
      <c r="G790" t="s">
        <v>1948</v>
      </c>
      <c r="H790">
        <v>560</v>
      </c>
      <c r="I790">
        <v>1</v>
      </c>
      <c r="J790" t="s">
        <v>2851</v>
      </c>
      <c r="DD790" t="s">
        <v>11</v>
      </c>
      <c r="DE790" t="s">
        <v>1986</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1944</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1942</v>
      </c>
      <c r="E791">
        <v>4</v>
      </c>
      <c r="F791">
        <v>16</v>
      </c>
      <c r="G791" t="s">
        <v>1945</v>
      </c>
      <c r="H791">
        <v>840</v>
      </c>
      <c r="I791">
        <v>1</v>
      </c>
      <c r="J791" t="s">
        <v>2850</v>
      </c>
      <c r="DD791" t="s">
        <v>11</v>
      </c>
      <c r="DE791" t="s">
        <v>1986</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1944</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1942</v>
      </c>
      <c r="E792">
        <v>8</v>
      </c>
      <c r="F792">
        <v>16</v>
      </c>
      <c r="G792" t="s">
        <v>1953</v>
      </c>
      <c r="H792">
        <v>1120</v>
      </c>
      <c r="I792">
        <v>1</v>
      </c>
      <c r="J792" t="s">
        <v>2852</v>
      </c>
      <c r="DD792" t="s">
        <v>11</v>
      </c>
      <c r="DE792" t="s">
        <v>1986</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1944</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1942</v>
      </c>
      <c r="E793">
        <v>8</v>
      </c>
      <c r="F793">
        <v>32</v>
      </c>
      <c r="G793" t="s">
        <v>1934</v>
      </c>
      <c r="H793">
        <v>1680</v>
      </c>
      <c r="I793">
        <v>1</v>
      </c>
      <c r="J793" t="s">
        <v>2853</v>
      </c>
      <c r="DD793" t="s">
        <v>11</v>
      </c>
      <c r="DE793" t="s">
        <v>1986</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1944</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1942</v>
      </c>
      <c r="E794">
        <v>16</v>
      </c>
      <c r="F794">
        <v>32</v>
      </c>
      <c r="G794" t="s">
        <v>1958</v>
      </c>
      <c r="H794">
        <v>2240</v>
      </c>
      <c r="I794">
        <v>1</v>
      </c>
      <c r="J794" t="s">
        <v>2855</v>
      </c>
      <c r="DD794" t="s">
        <v>11</v>
      </c>
      <c r="DE794" t="s">
        <v>1986</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1947</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1942</v>
      </c>
      <c r="E795">
        <v>16</v>
      </c>
      <c r="F795">
        <v>64</v>
      </c>
      <c r="G795" t="s">
        <v>1920</v>
      </c>
      <c r="H795">
        <v>3360</v>
      </c>
      <c r="I795">
        <v>1</v>
      </c>
      <c r="J795" t="s">
        <v>2854</v>
      </c>
      <c r="DD795" t="s">
        <v>11</v>
      </c>
      <c r="DE795" t="s">
        <v>1986</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1947</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1942</v>
      </c>
      <c r="E796">
        <v>32</v>
      </c>
      <c r="F796">
        <v>64</v>
      </c>
      <c r="G796" t="s">
        <v>1963</v>
      </c>
      <c r="H796">
        <v>4480</v>
      </c>
      <c r="I796">
        <v>1</v>
      </c>
      <c r="J796" t="s">
        <v>2857</v>
      </c>
      <c r="DD796" t="s">
        <v>11</v>
      </c>
      <c r="DE796" t="s">
        <v>1986</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1947</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1942</v>
      </c>
      <c r="E797">
        <v>32</v>
      </c>
      <c r="F797">
        <v>128</v>
      </c>
      <c r="G797" t="s">
        <v>1922</v>
      </c>
      <c r="H797">
        <v>6720</v>
      </c>
      <c r="I797">
        <v>1</v>
      </c>
      <c r="J797" t="s">
        <v>2856</v>
      </c>
      <c r="DD797" t="s">
        <v>11</v>
      </c>
      <c r="DE797" t="s">
        <v>1986</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1947</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1944</v>
      </c>
      <c r="E798">
        <v>4</v>
      </c>
      <c r="F798">
        <v>8</v>
      </c>
      <c r="G798" t="s">
        <v>1948</v>
      </c>
      <c r="H798">
        <v>528</v>
      </c>
      <c r="I798">
        <v>1</v>
      </c>
      <c r="J798" t="s">
        <v>2859</v>
      </c>
      <c r="DD798" t="s">
        <v>11</v>
      </c>
      <c r="DE798" t="s">
        <v>1989</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1947</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1944</v>
      </c>
      <c r="E799">
        <v>4</v>
      </c>
      <c r="F799">
        <v>16</v>
      </c>
      <c r="G799" t="s">
        <v>1945</v>
      </c>
      <c r="H799">
        <v>792</v>
      </c>
      <c r="I799">
        <v>1</v>
      </c>
      <c r="J799" t="s">
        <v>2860</v>
      </c>
      <c r="DD799" t="s">
        <v>11</v>
      </c>
      <c r="DE799" t="s">
        <v>1989</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1947</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1944</v>
      </c>
      <c r="E800">
        <v>4</v>
      </c>
      <c r="F800">
        <v>32</v>
      </c>
      <c r="G800" t="s">
        <v>2304</v>
      </c>
      <c r="H800">
        <v>1320</v>
      </c>
      <c r="I800">
        <v>1</v>
      </c>
      <c r="J800" t="s">
        <v>2858</v>
      </c>
      <c r="DD800" t="s">
        <v>11</v>
      </c>
      <c r="DE800" t="s">
        <v>1989</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1947</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1944</v>
      </c>
      <c r="E801">
        <v>8</v>
      </c>
      <c r="F801">
        <v>16</v>
      </c>
      <c r="G801" t="s">
        <v>1953</v>
      </c>
      <c r="H801">
        <v>1056</v>
      </c>
      <c r="I801">
        <v>1</v>
      </c>
      <c r="J801" t="s">
        <v>2861</v>
      </c>
      <c r="DD801" t="s">
        <v>11</v>
      </c>
      <c r="DE801" t="s">
        <v>1989</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1947</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1944</v>
      </c>
      <c r="E802">
        <v>8</v>
      </c>
      <c r="F802">
        <v>32</v>
      </c>
      <c r="G802" t="s">
        <v>1934</v>
      </c>
      <c r="H802">
        <v>1584</v>
      </c>
      <c r="I802">
        <v>1</v>
      </c>
      <c r="J802" t="s">
        <v>2862</v>
      </c>
      <c r="DD802" t="s">
        <v>11</v>
      </c>
      <c r="DE802" t="s">
        <v>1989</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1947</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1944</v>
      </c>
      <c r="E803">
        <v>16</v>
      </c>
      <c r="F803">
        <v>32</v>
      </c>
      <c r="G803" t="s">
        <v>1958</v>
      </c>
      <c r="H803">
        <v>2112</v>
      </c>
      <c r="I803">
        <v>1</v>
      </c>
      <c r="J803" t="s">
        <v>2864</v>
      </c>
      <c r="DD803" t="s">
        <v>11</v>
      </c>
      <c r="DE803" t="s">
        <v>1989</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1947</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1944</v>
      </c>
      <c r="E804">
        <v>16</v>
      </c>
      <c r="F804">
        <v>64</v>
      </c>
      <c r="G804" t="s">
        <v>1920</v>
      </c>
      <c r="H804">
        <v>3168</v>
      </c>
      <c r="I804">
        <v>1</v>
      </c>
      <c r="J804" t="s">
        <v>2863</v>
      </c>
      <c r="DD804" t="s">
        <v>11</v>
      </c>
      <c r="DE804" t="s">
        <v>1989</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1947</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1944</v>
      </c>
      <c r="E805">
        <v>32</v>
      </c>
      <c r="F805">
        <v>96</v>
      </c>
      <c r="G805" t="s">
        <v>2047</v>
      </c>
      <c r="H805">
        <v>5280</v>
      </c>
      <c r="I805">
        <v>1</v>
      </c>
      <c r="J805" t="s">
        <v>2865</v>
      </c>
      <c r="DD805" t="s">
        <v>11</v>
      </c>
      <c r="DE805" t="s">
        <v>1989</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1947</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1947</v>
      </c>
      <c r="E806">
        <v>1</v>
      </c>
      <c r="F806">
        <v>2</v>
      </c>
      <c r="G806" t="s">
        <v>2049</v>
      </c>
      <c r="H806">
        <v>88</v>
      </c>
      <c r="I806">
        <v>1</v>
      </c>
      <c r="J806" t="s">
        <v>2866</v>
      </c>
      <c r="DD806" t="s">
        <v>11</v>
      </c>
      <c r="DE806" t="s">
        <v>1989</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1950</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1947</v>
      </c>
      <c r="E807">
        <v>2</v>
      </c>
      <c r="F807">
        <v>4</v>
      </c>
      <c r="G807" t="s">
        <v>2052</v>
      </c>
      <c r="H807">
        <v>184</v>
      </c>
      <c r="I807">
        <v>1</v>
      </c>
      <c r="J807" t="s">
        <v>2867</v>
      </c>
      <c r="DD807" t="s">
        <v>11</v>
      </c>
      <c r="DE807" t="s">
        <v>1989</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1950</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1947</v>
      </c>
      <c r="E808">
        <v>4</v>
      </c>
      <c r="F808">
        <v>8</v>
      </c>
      <c r="G808" t="s">
        <v>1948</v>
      </c>
      <c r="H808">
        <v>368</v>
      </c>
      <c r="I808">
        <v>1</v>
      </c>
      <c r="J808" t="s">
        <v>2868</v>
      </c>
      <c r="DD808" t="s">
        <v>11</v>
      </c>
      <c r="DE808" t="s">
        <v>1989</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1950</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1947</v>
      </c>
      <c r="E809">
        <v>4</v>
      </c>
      <c r="F809">
        <v>16</v>
      </c>
      <c r="G809" t="s">
        <v>1945</v>
      </c>
      <c r="H809">
        <v>552</v>
      </c>
      <c r="I809">
        <v>1</v>
      </c>
      <c r="J809" t="s">
        <v>2869</v>
      </c>
      <c r="DD809" t="s">
        <v>11</v>
      </c>
      <c r="DE809" t="s">
        <v>1989</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1950</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1947</v>
      </c>
      <c r="E810">
        <v>8</v>
      </c>
      <c r="F810">
        <v>16</v>
      </c>
      <c r="G810" t="s">
        <v>1953</v>
      </c>
      <c r="H810">
        <v>736</v>
      </c>
      <c r="I810">
        <v>1</v>
      </c>
      <c r="J810" t="s">
        <v>2870</v>
      </c>
      <c r="DD810" t="s">
        <v>11</v>
      </c>
      <c r="DE810" t="s">
        <v>1991</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1952</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1947</v>
      </c>
      <c r="E811">
        <v>8</v>
      </c>
      <c r="F811">
        <v>32</v>
      </c>
      <c r="G811" t="s">
        <v>1934</v>
      </c>
      <c r="H811">
        <v>1104</v>
      </c>
      <c r="I811">
        <v>1</v>
      </c>
      <c r="J811" t="s">
        <v>2871</v>
      </c>
      <c r="DD811" t="s">
        <v>11</v>
      </c>
      <c r="DE811" t="s">
        <v>1991</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1955</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1947</v>
      </c>
      <c r="E812">
        <v>12</v>
      </c>
      <c r="F812">
        <v>24</v>
      </c>
      <c r="G812" t="s">
        <v>2058</v>
      </c>
      <c r="H812">
        <v>1104</v>
      </c>
      <c r="I812">
        <v>1</v>
      </c>
      <c r="J812" t="s">
        <v>2872</v>
      </c>
      <c r="DD812" t="s">
        <v>11</v>
      </c>
      <c r="DE812" t="s">
        <v>1991</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1955</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1947</v>
      </c>
      <c r="E813">
        <v>16</v>
      </c>
      <c r="F813">
        <v>32</v>
      </c>
      <c r="G813" t="s">
        <v>1958</v>
      </c>
      <c r="H813">
        <v>1472</v>
      </c>
      <c r="I813">
        <v>1</v>
      </c>
      <c r="J813" t="s">
        <v>2873</v>
      </c>
      <c r="DD813" t="s">
        <v>11</v>
      </c>
      <c r="DE813" t="s">
        <v>1991</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1955</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1947</v>
      </c>
      <c r="E814">
        <v>16</v>
      </c>
      <c r="F814">
        <v>64</v>
      </c>
      <c r="G814" t="s">
        <v>1920</v>
      </c>
      <c r="H814">
        <v>2208</v>
      </c>
      <c r="I814">
        <v>1</v>
      </c>
      <c r="J814" t="s">
        <v>2874</v>
      </c>
      <c r="DD814" t="s">
        <v>11</v>
      </c>
      <c r="DE814" t="s">
        <v>1991</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1955</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1947</v>
      </c>
      <c r="E815">
        <v>24</v>
      </c>
      <c r="F815">
        <v>48</v>
      </c>
      <c r="G815" t="s">
        <v>2062</v>
      </c>
      <c r="H815">
        <v>2208</v>
      </c>
      <c r="I815">
        <v>1</v>
      </c>
      <c r="J815" t="s">
        <v>2876</v>
      </c>
      <c r="DD815" t="s">
        <v>11</v>
      </c>
      <c r="DE815" t="s">
        <v>1991</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1955</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1947</v>
      </c>
      <c r="E816">
        <v>24</v>
      </c>
      <c r="F816">
        <v>96</v>
      </c>
      <c r="G816" t="s">
        <v>1939</v>
      </c>
      <c r="H816">
        <v>3312</v>
      </c>
      <c r="I816">
        <v>1</v>
      </c>
      <c r="J816" t="s">
        <v>2875</v>
      </c>
      <c r="DD816" t="s">
        <v>11</v>
      </c>
      <c r="DE816" t="s">
        <v>1991</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1955</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1947</v>
      </c>
      <c r="E817">
        <v>32</v>
      </c>
      <c r="F817">
        <v>64</v>
      </c>
      <c r="G817" t="s">
        <v>1963</v>
      </c>
      <c r="H817">
        <v>2944</v>
      </c>
      <c r="I817">
        <v>1</v>
      </c>
      <c r="J817" t="s">
        <v>2877</v>
      </c>
      <c r="DD817" t="s">
        <v>11</v>
      </c>
      <c r="DE817" t="s">
        <v>1991</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1955</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1947</v>
      </c>
      <c r="E818">
        <v>32</v>
      </c>
      <c r="F818">
        <v>128</v>
      </c>
      <c r="G818" t="s">
        <v>1922</v>
      </c>
      <c r="H818">
        <v>4416</v>
      </c>
      <c r="I818">
        <v>1</v>
      </c>
      <c r="J818" t="s">
        <v>2878</v>
      </c>
      <c r="DD818" t="s">
        <v>11</v>
      </c>
      <c r="DE818" t="s">
        <v>1991</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1955</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1947</v>
      </c>
      <c r="E819">
        <v>48</v>
      </c>
      <c r="F819">
        <v>96</v>
      </c>
      <c r="G819" t="s">
        <v>2006</v>
      </c>
      <c r="H819">
        <v>4416</v>
      </c>
      <c r="I819">
        <v>1</v>
      </c>
      <c r="J819" t="s">
        <v>2880</v>
      </c>
      <c r="DD819" t="s">
        <v>11</v>
      </c>
      <c r="DE819" t="s">
        <v>1991</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1955</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1947</v>
      </c>
      <c r="E820">
        <v>48</v>
      </c>
      <c r="F820">
        <v>192</v>
      </c>
      <c r="G820" t="s">
        <v>2009</v>
      </c>
      <c r="H820">
        <v>6624</v>
      </c>
      <c r="I820">
        <v>1</v>
      </c>
      <c r="J820" t="s">
        <v>2879</v>
      </c>
      <c r="DD820" t="s">
        <v>11</v>
      </c>
      <c r="DE820" t="s">
        <v>1991</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1955</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1947</v>
      </c>
      <c r="E821">
        <v>64</v>
      </c>
      <c r="F821">
        <v>128</v>
      </c>
      <c r="G821" t="s">
        <v>2015</v>
      </c>
      <c r="H821">
        <v>5888</v>
      </c>
      <c r="I821">
        <v>1</v>
      </c>
      <c r="J821" t="s">
        <v>2881</v>
      </c>
      <c r="DD821" t="s">
        <v>11</v>
      </c>
      <c r="DE821" t="s">
        <v>1993</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1955</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1947</v>
      </c>
      <c r="E822">
        <v>64</v>
      </c>
      <c r="F822">
        <v>256</v>
      </c>
      <c r="G822" t="s">
        <v>1924</v>
      </c>
      <c r="H822">
        <v>8832</v>
      </c>
      <c r="I822">
        <v>1</v>
      </c>
      <c r="J822" t="s">
        <v>2882</v>
      </c>
      <c r="DD822" t="s">
        <v>11</v>
      </c>
      <c r="DE822" t="s">
        <v>1993</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1955</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1947</v>
      </c>
      <c r="E823">
        <v>72</v>
      </c>
      <c r="F823">
        <v>288</v>
      </c>
      <c r="G823" t="s">
        <v>2073</v>
      </c>
      <c r="H823">
        <v>9936</v>
      </c>
      <c r="I823">
        <v>1</v>
      </c>
      <c r="J823" t="s">
        <v>2883</v>
      </c>
      <c r="DD823" t="s">
        <v>11</v>
      </c>
      <c r="DE823" t="s">
        <v>1993</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1955</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1947</v>
      </c>
      <c r="E824">
        <v>76</v>
      </c>
      <c r="F824">
        <v>320</v>
      </c>
      <c r="G824" t="s">
        <v>2300</v>
      </c>
      <c r="H824">
        <v>10856</v>
      </c>
      <c r="I824">
        <v>1</v>
      </c>
      <c r="J824" t="s">
        <v>2884</v>
      </c>
      <c r="DD824" t="s">
        <v>11</v>
      </c>
      <c r="DE824" t="s">
        <v>1993</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1955</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1950</v>
      </c>
      <c r="E825">
        <v>8</v>
      </c>
      <c r="F825">
        <v>16</v>
      </c>
      <c r="G825" t="s">
        <v>1953</v>
      </c>
      <c r="H825">
        <v>809.6</v>
      </c>
      <c r="I825">
        <v>1</v>
      </c>
      <c r="J825" t="s">
        <v>2885</v>
      </c>
      <c r="DD825" t="s">
        <v>11</v>
      </c>
      <c r="DE825" t="s">
        <v>1993</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1957</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1950</v>
      </c>
      <c r="E826">
        <v>8</v>
      </c>
      <c r="F826">
        <v>32</v>
      </c>
      <c r="G826" t="s">
        <v>1934</v>
      </c>
      <c r="H826">
        <v>1214.4000000000001</v>
      </c>
      <c r="I826">
        <v>1</v>
      </c>
      <c r="J826" t="s">
        <v>2886</v>
      </c>
      <c r="DD826" t="s">
        <v>11</v>
      </c>
      <c r="DE826" t="s">
        <v>1993</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1957</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1950</v>
      </c>
      <c r="E827">
        <v>16</v>
      </c>
      <c r="F827">
        <v>32</v>
      </c>
      <c r="G827" t="s">
        <v>1958</v>
      </c>
      <c r="H827">
        <v>1619.2</v>
      </c>
      <c r="I827">
        <v>1</v>
      </c>
      <c r="J827" t="s">
        <v>2888</v>
      </c>
      <c r="DD827" t="s">
        <v>11</v>
      </c>
      <c r="DE827" t="s">
        <v>1993</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1957</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1950</v>
      </c>
      <c r="E828">
        <v>16</v>
      </c>
      <c r="F828">
        <v>64</v>
      </c>
      <c r="G828" t="s">
        <v>1920</v>
      </c>
      <c r="H828">
        <v>2428.8000000000002</v>
      </c>
      <c r="I828">
        <v>1</v>
      </c>
      <c r="J828" t="s">
        <v>2887</v>
      </c>
      <c r="DD828" t="s">
        <v>11</v>
      </c>
      <c r="DE828" t="s">
        <v>1993</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1957</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1950</v>
      </c>
      <c r="E829">
        <v>32</v>
      </c>
      <c r="F829">
        <v>64</v>
      </c>
      <c r="G829" t="s">
        <v>1963</v>
      </c>
      <c r="H829">
        <v>3238.4</v>
      </c>
      <c r="I829">
        <v>1</v>
      </c>
      <c r="J829" t="s">
        <v>2889</v>
      </c>
      <c r="DD829" t="s">
        <v>11</v>
      </c>
      <c r="DE829" t="s">
        <v>1993</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1957</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1950</v>
      </c>
      <c r="E830">
        <v>32</v>
      </c>
      <c r="F830">
        <v>128</v>
      </c>
      <c r="G830" t="s">
        <v>1922</v>
      </c>
      <c r="H830">
        <v>4857.6000000000004</v>
      </c>
      <c r="I830">
        <v>1</v>
      </c>
      <c r="J830" t="s">
        <v>2890</v>
      </c>
      <c r="DD830" t="s">
        <v>11</v>
      </c>
      <c r="DE830" t="s">
        <v>1993</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1957</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1950</v>
      </c>
      <c r="E831">
        <v>68</v>
      </c>
      <c r="F831">
        <v>316</v>
      </c>
      <c r="G831" t="s">
        <v>2082</v>
      </c>
      <c r="H831">
        <v>11435.6</v>
      </c>
      <c r="I831">
        <v>1</v>
      </c>
      <c r="J831" t="s">
        <v>2891</v>
      </c>
      <c r="DD831" t="s">
        <v>11</v>
      </c>
      <c r="DE831" t="s">
        <v>1997</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1957</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1952</v>
      </c>
      <c r="E832">
        <v>80</v>
      </c>
      <c r="F832">
        <v>384</v>
      </c>
      <c r="G832" t="s">
        <v>2084</v>
      </c>
      <c r="H832">
        <v>14096</v>
      </c>
      <c r="I832">
        <v>1</v>
      </c>
      <c r="J832" t="s">
        <v>2892</v>
      </c>
      <c r="DD832" t="s">
        <v>11</v>
      </c>
      <c r="DE832" t="s">
        <v>1997</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1957</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1955</v>
      </c>
      <c r="E833">
        <v>1</v>
      </c>
      <c r="F833">
        <v>1</v>
      </c>
      <c r="G833" t="s">
        <v>2086</v>
      </c>
      <c r="H833">
        <v>29</v>
      </c>
      <c r="I833">
        <v>1</v>
      </c>
      <c r="J833" t="s">
        <v>2893</v>
      </c>
      <c r="DD833" t="s">
        <v>11</v>
      </c>
      <c r="DE833" t="s">
        <v>1997</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1957</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1955</v>
      </c>
      <c r="E834">
        <v>1</v>
      </c>
      <c r="F834">
        <v>2</v>
      </c>
      <c r="G834" t="s">
        <v>2049</v>
      </c>
      <c r="H834">
        <v>32</v>
      </c>
      <c r="I834">
        <v>1</v>
      </c>
      <c r="J834" t="s">
        <v>2895</v>
      </c>
      <c r="DD834" t="s">
        <v>11</v>
      </c>
      <c r="DE834" t="s">
        <v>1997</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1957</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1955</v>
      </c>
      <c r="E835">
        <v>1</v>
      </c>
      <c r="F835">
        <v>4</v>
      </c>
      <c r="G835" t="s">
        <v>2088</v>
      </c>
      <c r="H835">
        <v>105.6</v>
      </c>
      <c r="I835">
        <v>1</v>
      </c>
      <c r="J835" t="s">
        <v>2894</v>
      </c>
      <c r="DD835" t="s">
        <v>11</v>
      </c>
      <c r="DE835" t="s">
        <v>1999</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1957</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1955</v>
      </c>
      <c r="E836">
        <v>2</v>
      </c>
      <c r="F836">
        <v>4</v>
      </c>
      <c r="G836" t="s">
        <v>2052</v>
      </c>
      <c r="H836">
        <v>120</v>
      </c>
      <c r="I836">
        <v>1</v>
      </c>
      <c r="J836" t="s">
        <v>2896</v>
      </c>
      <c r="DD836" t="s">
        <v>11</v>
      </c>
      <c r="DE836" t="s">
        <v>1999</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1957</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1955</v>
      </c>
      <c r="E837">
        <v>2</v>
      </c>
      <c r="F837">
        <v>8</v>
      </c>
      <c r="G837" t="s">
        <v>2092</v>
      </c>
      <c r="H837">
        <v>211.2</v>
      </c>
      <c r="I837">
        <v>1</v>
      </c>
      <c r="J837" t="s">
        <v>2897</v>
      </c>
      <c r="DD837" t="s">
        <v>11</v>
      </c>
      <c r="DE837" t="s">
        <v>1999</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1957</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1955</v>
      </c>
      <c r="E838">
        <v>4</v>
      </c>
      <c r="F838">
        <v>8</v>
      </c>
      <c r="G838" t="s">
        <v>1948</v>
      </c>
      <c r="H838">
        <v>281.60000000000002</v>
      </c>
      <c r="I838">
        <v>1</v>
      </c>
      <c r="J838" t="s">
        <v>2899</v>
      </c>
      <c r="DD838" t="s">
        <v>11</v>
      </c>
      <c r="DE838" t="s">
        <v>1999</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1960</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1955</v>
      </c>
      <c r="E839">
        <v>4</v>
      </c>
      <c r="F839">
        <v>16</v>
      </c>
      <c r="G839" t="s">
        <v>1945</v>
      </c>
      <c r="H839">
        <v>422.4</v>
      </c>
      <c r="I839">
        <v>1</v>
      </c>
      <c r="J839" t="s">
        <v>2898</v>
      </c>
      <c r="DD839" t="s">
        <v>11</v>
      </c>
      <c r="DE839" t="s">
        <v>2001</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1960</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1955</v>
      </c>
      <c r="E840">
        <v>8</v>
      </c>
      <c r="F840">
        <v>16</v>
      </c>
      <c r="G840" t="s">
        <v>1953</v>
      </c>
      <c r="H840">
        <v>563.20000000000005</v>
      </c>
      <c r="I840">
        <v>1</v>
      </c>
      <c r="J840" t="s">
        <v>2901</v>
      </c>
      <c r="DD840" t="s">
        <v>11</v>
      </c>
      <c r="DE840" t="s">
        <v>2001</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1960</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1955</v>
      </c>
      <c r="E841">
        <v>8</v>
      </c>
      <c r="F841">
        <v>32</v>
      </c>
      <c r="G841" t="s">
        <v>1934</v>
      </c>
      <c r="H841">
        <v>844.8</v>
      </c>
      <c r="I841">
        <v>1</v>
      </c>
      <c r="J841" t="s">
        <v>2900</v>
      </c>
      <c r="DD841" t="s">
        <v>11</v>
      </c>
      <c r="DE841" t="s">
        <v>2001</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1960</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1955</v>
      </c>
      <c r="E842">
        <v>16</v>
      </c>
      <c r="F842">
        <v>32</v>
      </c>
      <c r="G842" t="s">
        <v>1958</v>
      </c>
      <c r="H842">
        <v>1126.4000000000001</v>
      </c>
      <c r="I842">
        <v>1</v>
      </c>
      <c r="J842" t="s">
        <v>2903</v>
      </c>
      <c r="DD842" t="s">
        <v>11</v>
      </c>
      <c r="DE842" t="s">
        <v>2001</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1960</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1955</v>
      </c>
      <c r="E843">
        <v>16</v>
      </c>
      <c r="F843">
        <v>64</v>
      </c>
      <c r="G843" t="s">
        <v>1920</v>
      </c>
      <c r="H843">
        <v>1689.6</v>
      </c>
      <c r="I843">
        <v>1</v>
      </c>
      <c r="J843" t="s">
        <v>2902</v>
      </c>
      <c r="DD843" t="s">
        <v>11</v>
      </c>
      <c r="DE843" t="s">
        <v>2001</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1960</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1955</v>
      </c>
      <c r="E844">
        <v>32</v>
      </c>
      <c r="F844">
        <v>64</v>
      </c>
      <c r="G844" t="s">
        <v>1963</v>
      </c>
      <c r="H844">
        <v>2252.8000000000002</v>
      </c>
      <c r="I844">
        <v>1</v>
      </c>
      <c r="J844" t="s">
        <v>2904</v>
      </c>
      <c r="DD844" t="s">
        <v>11</v>
      </c>
      <c r="DE844" t="s">
        <v>2001</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1960</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1955</v>
      </c>
      <c r="E845">
        <v>32</v>
      </c>
      <c r="F845">
        <v>128</v>
      </c>
      <c r="G845" t="s">
        <v>1922</v>
      </c>
      <c r="H845">
        <v>3379.2</v>
      </c>
      <c r="I845">
        <v>1</v>
      </c>
      <c r="J845" t="s">
        <v>2905</v>
      </c>
      <c r="DD845" t="s">
        <v>11</v>
      </c>
      <c r="DE845" t="s">
        <v>2001</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1960</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1955</v>
      </c>
      <c r="E846">
        <v>48</v>
      </c>
      <c r="F846">
        <v>96</v>
      </c>
      <c r="G846" t="s">
        <v>2006</v>
      </c>
      <c r="H846">
        <v>3379.2</v>
      </c>
      <c r="I846">
        <v>1</v>
      </c>
      <c r="J846" t="s">
        <v>2907</v>
      </c>
      <c r="DD846" t="s">
        <v>11</v>
      </c>
      <c r="DE846" t="s">
        <v>2003</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1962</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1955</v>
      </c>
      <c r="E847">
        <v>48</v>
      </c>
      <c r="F847">
        <v>192</v>
      </c>
      <c r="G847" t="s">
        <v>2009</v>
      </c>
      <c r="H847">
        <v>5068.8</v>
      </c>
      <c r="I847">
        <v>1</v>
      </c>
      <c r="J847" t="s">
        <v>2906</v>
      </c>
      <c r="DD847" t="s">
        <v>11</v>
      </c>
      <c r="DE847" t="s">
        <v>2003</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1962</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1955</v>
      </c>
      <c r="E848">
        <v>64</v>
      </c>
      <c r="F848">
        <v>128</v>
      </c>
      <c r="G848" t="s">
        <v>2015</v>
      </c>
      <c r="H848">
        <v>4505.6000000000004</v>
      </c>
      <c r="I848">
        <v>1</v>
      </c>
      <c r="J848" t="s">
        <v>2908</v>
      </c>
      <c r="DD848" t="s">
        <v>11</v>
      </c>
      <c r="DE848" t="s">
        <v>2005</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1962</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1955</v>
      </c>
      <c r="E849">
        <v>64</v>
      </c>
      <c r="F849">
        <v>256</v>
      </c>
      <c r="G849" t="s">
        <v>1924</v>
      </c>
      <c r="H849">
        <v>6758.4</v>
      </c>
      <c r="I849">
        <v>1</v>
      </c>
      <c r="J849" t="s">
        <v>2909</v>
      </c>
      <c r="DD849" t="s">
        <v>11</v>
      </c>
      <c r="DE849" t="s">
        <v>2005</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1962</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1955</v>
      </c>
      <c r="E850">
        <v>80</v>
      </c>
      <c r="F850">
        <v>160</v>
      </c>
      <c r="G850" t="s">
        <v>2106</v>
      </c>
      <c r="H850">
        <v>5632</v>
      </c>
      <c r="I850">
        <v>1</v>
      </c>
      <c r="J850" t="s">
        <v>2911</v>
      </c>
      <c r="DD850" t="s">
        <v>11</v>
      </c>
      <c r="DE850" t="s">
        <v>2005</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1962</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1955</v>
      </c>
      <c r="E851">
        <v>80</v>
      </c>
      <c r="F851">
        <v>320</v>
      </c>
      <c r="G851" t="s">
        <v>1984</v>
      </c>
      <c r="H851">
        <v>8448</v>
      </c>
      <c r="I851">
        <v>1</v>
      </c>
      <c r="J851" t="s">
        <v>2910</v>
      </c>
      <c r="DD851" t="s">
        <v>11</v>
      </c>
      <c r="DE851" t="s">
        <v>2005</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1962</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1955</v>
      </c>
      <c r="E852">
        <v>96</v>
      </c>
      <c r="F852">
        <v>192</v>
      </c>
      <c r="G852" t="s">
        <v>2109</v>
      </c>
      <c r="H852">
        <v>6758.4</v>
      </c>
      <c r="I852">
        <v>1</v>
      </c>
      <c r="J852" t="s">
        <v>2913</v>
      </c>
      <c r="DD852" t="s">
        <v>11</v>
      </c>
      <c r="DE852" t="s">
        <v>2008</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1962</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1955</v>
      </c>
      <c r="E853">
        <v>96</v>
      </c>
      <c r="F853">
        <v>384</v>
      </c>
      <c r="G853" t="s">
        <v>1917</v>
      </c>
      <c r="H853">
        <v>10137.6</v>
      </c>
      <c r="I853">
        <v>1</v>
      </c>
      <c r="J853" t="s">
        <v>2912</v>
      </c>
      <c r="DD853" t="s">
        <v>11</v>
      </c>
      <c r="DE853" t="s">
        <v>2008</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1962</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1955</v>
      </c>
      <c r="E854">
        <v>116</v>
      </c>
      <c r="F854">
        <v>216</v>
      </c>
      <c r="G854" t="s">
        <v>2112</v>
      </c>
      <c r="H854">
        <v>7884.8</v>
      </c>
      <c r="I854">
        <v>1</v>
      </c>
      <c r="J854" t="s">
        <v>2915</v>
      </c>
      <c r="DD854" t="s">
        <v>11</v>
      </c>
      <c r="DE854" t="s">
        <v>2008</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1962</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1955</v>
      </c>
      <c r="E855">
        <v>116</v>
      </c>
      <c r="F855">
        <v>470</v>
      </c>
      <c r="G855" t="s">
        <v>2114</v>
      </c>
      <c r="H855">
        <v>12355.2</v>
      </c>
      <c r="I855">
        <v>1</v>
      </c>
      <c r="J855" t="s">
        <v>2914</v>
      </c>
      <c r="DD855" t="s">
        <v>11</v>
      </c>
      <c r="DE855" t="s">
        <v>2011</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1962</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1955</v>
      </c>
      <c r="E856">
        <v>128</v>
      </c>
      <c r="F856">
        <v>215</v>
      </c>
      <c r="G856" t="s">
        <v>2118</v>
      </c>
      <c r="H856">
        <v>8289.6</v>
      </c>
      <c r="I856">
        <v>1</v>
      </c>
      <c r="J856" t="s">
        <v>2917</v>
      </c>
      <c r="DD856" t="s">
        <v>11</v>
      </c>
      <c r="DE856" t="s">
        <v>2011</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1965</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1955</v>
      </c>
      <c r="E857">
        <v>128</v>
      </c>
      <c r="F857">
        <v>256</v>
      </c>
      <c r="G857" t="s">
        <v>2116</v>
      </c>
      <c r="H857">
        <v>9011.2000000000007</v>
      </c>
      <c r="I857">
        <v>1</v>
      </c>
      <c r="J857" t="s">
        <v>2916</v>
      </c>
      <c r="DD857" t="s">
        <v>11</v>
      </c>
      <c r="DE857" t="s">
        <v>2011</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1965</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1955</v>
      </c>
      <c r="E858">
        <v>160</v>
      </c>
      <c r="F858">
        <v>320</v>
      </c>
      <c r="G858" t="s">
        <v>2120</v>
      </c>
      <c r="H858">
        <v>11264</v>
      </c>
      <c r="I858">
        <v>1</v>
      </c>
      <c r="J858" t="s">
        <v>2918</v>
      </c>
      <c r="DD858" t="s">
        <v>11</v>
      </c>
      <c r="DE858" t="s">
        <v>2014</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1965</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1955</v>
      </c>
      <c r="E859">
        <v>160</v>
      </c>
      <c r="F859">
        <v>640</v>
      </c>
      <c r="G859" t="s">
        <v>2122</v>
      </c>
      <c r="H859">
        <v>16896</v>
      </c>
      <c r="I859">
        <v>1</v>
      </c>
      <c r="J859" t="s">
        <v>2919</v>
      </c>
      <c r="DD859" t="s">
        <v>11</v>
      </c>
      <c r="DE859" t="s">
        <v>2017</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1965</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1955</v>
      </c>
      <c r="E860">
        <v>232</v>
      </c>
      <c r="F860">
        <v>432</v>
      </c>
      <c r="G860" t="s">
        <v>2126</v>
      </c>
      <c r="H860">
        <v>15769.6</v>
      </c>
      <c r="I860">
        <v>1</v>
      </c>
      <c r="J860" t="s">
        <v>2921</v>
      </c>
      <c r="DD860" t="s">
        <v>11</v>
      </c>
      <c r="DE860" t="s">
        <v>2017</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1965</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1955</v>
      </c>
      <c r="E861">
        <v>232</v>
      </c>
      <c r="F861">
        <v>940</v>
      </c>
      <c r="G861" t="s">
        <v>2124</v>
      </c>
      <c r="H861">
        <v>24710.400000000001</v>
      </c>
      <c r="I861">
        <v>1</v>
      </c>
      <c r="J861" t="s">
        <v>2920</v>
      </c>
      <c r="DD861" t="s">
        <v>11</v>
      </c>
      <c r="DE861" t="s">
        <v>2017</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1965</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1957</v>
      </c>
      <c r="E862">
        <v>1</v>
      </c>
      <c r="F862">
        <v>1</v>
      </c>
      <c r="G862" t="s">
        <v>2086</v>
      </c>
      <c r="H862">
        <v>29</v>
      </c>
      <c r="I862">
        <v>1</v>
      </c>
      <c r="J862" t="s">
        <v>2924</v>
      </c>
      <c r="DD862" t="s">
        <v>1899</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1965</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1957</v>
      </c>
      <c r="E863">
        <v>1</v>
      </c>
      <c r="F863">
        <v>2</v>
      </c>
      <c r="G863" t="s">
        <v>2049</v>
      </c>
      <c r="H863">
        <v>32</v>
      </c>
      <c r="I863">
        <v>1</v>
      </c>
      <c r="J863" t="s">
        <v>2922</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1965</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1957</v>
      </c>
      <c r="E864">
        <v>1</v>
      </c>
      <c r="F864">
        <v>4</v>
      </c>
      <c r="G864" t="s">
        <v>2088</v>
      </c>
      <c r="H864">
        <v>96</v>
      </c>
      <c r="I864">
        <v>1</v>
      </c>
      <c r="J864" t="s">
        <v>2923</v>
      </c>
      <c r="DD864" t="s">
        <v>1902</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1965</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1957</v>
      </c>
      <c r="E865">
        <v>2</v>
      </c>
      <c r="F865">
        <v>4</v>
      </c>
      <c r="G865" t="s">
        <v>2052</v>
      </c>
      <c r="H865">
        <v>136</v>
      </c>
      <c r="I865">
        <v>1</v>
      </c>
      <c r="J865" t="s">
        <v>2925</v>
      </c>
      <c r="DD865" t="s">
        <v>1899</v>
      </c>
      <c r="DE865" t="s">
        <v>1916</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1967</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1957</v>
      </c>
      <c r="E866">
        <v>2</v>
      </c>
      <c r="F866">
        <v>8</v>
      </c>
      <c r="G866" t="s">
        <v>2092</v>
      </c>
      <c r="H866">
        <v>192</v>
      </c>
      <c r="I866">
        <v>1</v>
      </c>
      <c r="J866" t="s">
        <v>2926</v>
      </c>
      <c r="DD866" t="s">
        <v>1899</v>
      </c>
      <c r="DE866" t="s">
        <v>1919</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1967</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1957</v>
      </c>
      <c r="E867">
        <v>4</v>
      </c>
      <c r="F867">
        <v>8</v>
      </c>
      <c r="G867" t="s">
        <v>1948</v>
      </c>
      <c r="H867">
        <v>256</v>
      </c>
      <c r="I867">
        <v>1</v>
      </c>
      <c r="J867" t="s">
        <v>2927</v>
      </c>
      <c r="DD867" t="s">
        <v>1899</v>
      </c>
      <c r="DE867" t="s">
        <v>1928</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1967</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1957</v>
      </c>
      <c r="E868">
        <v>4</v>
      </c>
      <c r="F868">
        <v>16</v>
      </c>
      <c r="G868" t="s">
        <v>1945</v>
      </c>
      <c r="H868">
        <v>384</v>
      </c>
      <c r="I868">
        <v>1</v>
      </c>
      <c r="J868" t="s">
        <v>2928</v>
      </c>
      <c r="DD868" t="s">
        <v>1899</v>
      </c>
      <c r="DE868" t="s">
        <v>1931</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1967</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1957</v>
      </c>
      <c r="E869">
        <v>8</v>
      </c>
      <c r="F869">
        <v>16</v>
      </c>
      <c r="G869" t="s">
        <v>1953</v>
      </c>
      <c r="H869">
        <v>512</v>
      </c>
      <c r="I869">
        <v>1</v>
      </c>
      <c r="J869" t="s">
        <v>2930</v>
      </c>
      <c r="DD869" t="s">
        <v>1899</v>
      </c>
      <c r="DE869" t="s">
        <v>1933</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1967</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1957</v>
      </c>
      <c r="E870">
        <v>8</v>
      </c>
      <c r="F870">
        <v>32</v>
      </c>
      <c r="G870" t="s">
        <v>1934</v>
      </c>
      <c r="H870">
        <v>768</v>
      </c>
      <c r="I870">
        <v>1</v>
      </c>
      <c r="J870" t="s">
        <v>2929</v>
      </c>
      <c r="DD870" t="s">
        <v>1899</v>
      </c>
      <c r="DE870" t="s">
        <v>1936</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1967</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1957</v>
      </c>
      <c r="E871">
        <v>16</v>
      </c>
      <c r="F871">
        <v>32</v>
      </c>
      <c r="G871" t="s">
        <v>1958</v>
      </c>
      <c r="H871">
        <v>1024</v>
      </c>
      <c r="I871">
        <v>1</v>
      </c>
      <c r="J871" t="s">
        <v>2931</v>
      </c>
      <c r="DD871" t="s">
        <v>1899</v>
      </c>
      <c r="DE871" t="s">
        <v>1938</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1967</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1957</v>
      </c>
      <c r="E872">
        <v>16</v>
      </c>
      <c r="F872">
        <v>64</v>
      </c>
      <c r="G872" t="s">
        <v>1920</v>
      </c>
      <c r="H872">
        <v>1536</v>
      </c>
      <c r="I872">
        <v>1</v>
      </c>
      <c r="J872" t="s">
        <v>2932</v>
      </c>
      <c r="DD872" t="s">
        <v>1899</v>
      </c>
      <c r="DE872" t="s">
        <v>1941</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1967</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1957</v>
      </c>
      <c r="E873">
        <v>32</v>
      </c>
      <c r="F873">
        <v>64</v>
      </c>
      <c r="G873" t="s">
        <v>1963</v>
      </c>
      <c r="H873">
        <v>2048</v>
      </c>
      <c r="I873">
        <v>1</v>
      </c>
      <c r="J873" t="s">
        <v>2933</v>
      </c>
      <c r="DD873" t="s">
        <v>1899</v>
      </c>
      <c r="DE873" t="s">
        <v>1942</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1967</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1957</v>
      </c>
      <c r="E874">
        <v>32</v>
      </c>
      <c r="F874">
        <v>128</v>
      </c>
      <c r="G874" t="s">
        <v>1922</v>
      </c>
      <c r="H874">
        <v>3072</v>
      </c>
      <c r="I874">
        <v>1</v>
      </c>
      <c r="J874" t="s">
        <v>2934</v>
      </c>
      <c r="DD874" t="s">
        <v>1899</v>
      </c>
      <c r="DE874" t="s">
        <v>1944</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1967</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1957</v>
      </c>
      <c r="E875">
        <v>48</v>
      </c>
      <c r="F875">
        <v>96</v>
      </c>
      <c r="G875" t="s">
        <v>2006</v>
      </c>
      <c r="H875">
        <v>3072</v>
      </c>
      <c r="I875">
        <v>1</v>
      </c>
      <c r="J875" t="s">
        <v>2936</v>
      </c>
      <c r="DD875" t="s">
        <v>1899</v>
      </c>
      <c r="DE875" t="s">
        <v>1947</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1967</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1957</v>
      </c>
      <c r="E876">
        <v>48</v>
      </c>
      <c r="F876">
        <v>192</v>
      </c>
      <c r="G876" t="s">
        <v>2009</v>
      </c>
      <c r="H876">
        <v>4608</v>
      </c>
      <c r="I876">
        <v>1</v>
      </c>
      <c r="J876" t="s">
        <v>2935</v>
      </c>
      <c r="DD876" t="s">
        <v>1899</v>
      </c>
      <c r="DE876" t="s">
        <v>1950</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1969</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1957</v>
      </c>
      <c r="E877">
        <v>64</v>
      </c>
      <c r="F877">
        <v>128</v>
      </c>
      <c r="G877" t="s">
        <v>2015</v>
      </c>
      <c r="H877">
        <v>4096</v>
      </c>
      <c r="I877">
        <v>1</v>
      </c>
      <c r="J877" t="s">
        <v>2937</v>
      </c>
      <c r="DD877" t="s">
        <v>1899</v>
      </c>
      <c r="DE877" t="s">
        <v>1952</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1969</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1957</v>
      </c>
      <c r="E878">
        <v>64</v>
      </c>
      <c r="F878">
        <v>256</v>
      </c>
      <c r="G878" t="s">
        <v>1924</v>
      </c>
      <c r="H878">
        <v>6144</v>
      </c>
      <c r="I878">
        <v>1</v>
      </c>
      <c r="J878" t="s">
        <v>2938</v>
      </c>
      <c r="DD878" t="s">
        <v>1899</v>
      </c>
      <c r="DE878" t="s">
        <v>1955</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1969</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1957</v>
      </c>
      <c r="E879">
        <v>80</v>
      </c>
      <c r="F879">
        <v>160</v>
      </c>
      <c r="G879" t="s">
        <v>2106</v>
      </c>
      <c r="H879">
        <v>5120</v>
      </c>
      <c r="I879">
        <v>1</v>
      </c>
      <c r="J879" t="s">
        <v>2939</v>
      </c>
      <c r="DD879" t="s">
        <v>1899</v>
      </c>
      <c r="DE879" t="s">
        <v>1957</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1969</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1957</v>
      </c>
      <c r="E880">
        <v>90</v>
      </c>
      <c r="F880">
        <v>224</v>
      </c>
      <c r="G880" t="s">
        <v>2145</v>
      </c>
      <c r="H880">
        <v>6464</v>
      </c>
      <c r="I880">
        <v>1</v>
      </c>
      <c r="J880" t="s">
        <v>2940</v>
      </c>
      <c r="DD880" t="s">
        <v>1899</v>
      </c>
      <c r="DE880" t="s">
        <v>1960</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1969</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1957</v>
      </c>
      <c r="E881">
        <v>90</v>
      </c>
      <c r="F881">
        <v>480</v>
      </c>
      <c r="G881" t="s">
        <v>2568</v>
      </c>
      <c r="H881">
        <v>10560</v>
      </c>
      <c r="I881">
        <v>1</v>
      </c>
      <c r="J881" t="s">
        <v>2941</v>
      </c>
      <c r="DD881" t="s">
        <v>1899</v>
      </c>
      <c r="DE881" t="s">
        <v>1962</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1969</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1957</v>
      </c>
      <c r="E882">
        <v>128</v>
      </c>
      <c r="F882">
        <v>256</v>
      </c>
      <c r="G882" t="s">
        <v>2116</v>
      </c>
      <c r="H882">
        <v>8192</v>
      </c>
      <c r="I882">
        <v>1</v>
      </c>
      <c r="J882" t="s">
        <v>2942</v>
      </c>
      <c r="DD882" t="s">
        <v>1899</v>
      </c>
      <c r="DE882" t="s">
        <v>1965</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1969</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1957</v>
      </c>
      <c r="E883">
        <v>160</v>
      </c>
      <c r="F883">
        <v>320</v>
      </c>
      <c r="G883" t="s">
        <v>2120</v>
      </c>
      <c r="H883">
        <v>10240</v>
      </c>
      <c r="I883">
        <v>1</v>
      </c>
      <c r="J883" t="s">
        <v>2943</v>
      </c>
      <c r="DD883" t="s">
        <v>1899</v>
      </c>
      <c r="DE883" t="s">
        <v>1967</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1969</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1957</v>
      </c>
      <c r="E884">
        <v>180</v>
      </c>
      <c r="F884">
        <v>464</v>
      </c>
      <c r="G884" t="s">
        <v>2149</v>
      </c>
      <c r="H884">
        <v>13184</v>
      </c>
      <c r="I884">
        <v>1</v>
      </c>
      <c r="J884" t="s">
        <v>2944</v>
      </c>
      <c r="DD884" t="s">
        <v>1899</v>
      </c>
      <c r="DE884" t="s">
        <v>1969</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1969</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1957</v>
      </c>
      <c r="E885">
        <v>180</v>
      </c>
      <c r="F885">
        <v>960</v>
      </c>
      <c r="G885" t="s">
        <v>2573</v>
      </c>
      <c r="H885">
        <v>21120</v>
      </c>
      <c r="I885">
        <v>1</v>
      </c>
      <c r="J885" t="s">
        <v>2945</v>
      </c>
      <c r="DD885" t="s">
        <v>1899</v>
      </c>
      <c r="DE885" t="s">
        <v>1971</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1969</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1960</v>
      </c>
      <c r="E886">
        <v>1</v>
      </c>
      <c r="F886">
        <v>1</v>
      </c>
      <c r="G886" t="s">
        <v>2086</v>
      </c>
      <c r="H886">
        <v>32</v>
      </c>
      <c r="I886">
        <v>1</v>
      </c>
      <c r="J886" t="s">
        <v>2948</v>
      </c>
      <c r="DD886" t="s">
        <v>1899</v>
      </c>
      <c r="DE886" t="s">
        <v>1973</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1969</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1960</v>
      </c>
      <c r="E887">
        <v>1</v>
      </c>
      <c r="F887">
        <v>2</v>
      </c>
      <c r="G887" t="s">
        <v>2049</v>
      </c>
      <c r="H887">
        <v>64</v>
      </c>
      <c r="I887">
        <v>1</v>
      </c>
      <c r="J887" t="s">
        <v>2947</v>
      </c>
      <c r="DD887" t="s">
        <v>1899</v>
      </c>
      <c r="DE887" t="s">
        <v>1975</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1969</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1960</v>
      </c>
      <c r="E888">
        <v>1</v>
      </c>
      <c r="F888">
        <v>4</v>
      </c>
      <c r="G888" t="s">
        <v>2088</v>
      </c>
      <c r="H888">
        <v>96</v>
      </c>
      <c r="I888">
        <v>1</v>
      </c>
      <c r="J888" t="s">
        <v>2946</v>
      </c>
      <c r="DD888" t="s">
        <v>1899</v>
      </c>
      <c r="DE888" t="s">
        <v>1977</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1971</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1960</v>
      </c>
      <c r="E889">
        <v>2</v>
      </c>
      <c r="F889">
        <v>4</v>
      </c>
      <c r="G889" t="s">
        <v>2052</v>
      </c>
      <c r="H889">
        <v>128</v>
      </c>
      <c r="I889">
        <v>1</v>
      </c>
      <c r="J889" t="s">
        <v>2949</v>
      </c>
      <c r="DD889" t="s">
        <v>1899</v>
      </c>
      <c r="DE889" t="s">
        <v>1979</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1971</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1960</v>
      </c>
      <c r="E890">
        <v>2</v>
      </c>
      <c r="F890">
        <v>8</v>
      </c>
      <c r="G890" t="s">
        <v>2092</v>
      </c>
      <c r="H890">
        <v>192</v>
      </c>
      <c r="I890">
        <v>1</v>
      </c>
      <c r="J890" t="s">
        <v>2950</v>
      </c>
      <c r="DD890" t="s">
        <v>1899</v>
      </c>
      <c r="DE890" t="s">
        <v>1982</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1971</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1960</v>
      </c>
      <c r="E891">
        <v>4</v>
      </c>
      <c r="F891">
        <v>8</v>
      </c>
      <c r="G891" t="s">
        <v>1948</v>
      </c>
      <c r="H891">
        <v>256</v>
      </c>
      <c r="I891">
        <v>1</v>
      </c>
      <c r="J891" t="s">
        <v>2951</v>
      </c>
      <c r="DD891" t="s">
        <v>1899</v>
      </c>
      <c r="DE891" t="s">
        <v>46</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1971</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1960</v>
      </c>
      <c r="E892">
        <v>4</v>
      </c>
      <c r="F892">
        <v>16</v>
      </c>
      <c r="G892" t="s">
        <v>1945</v>
      </c>
      <c r="H892">
        <v>384</v>
      </c>
      <c r="I892">
        <v>1</v>
      </c>
      <c r="J892" t="s">
        <v>2952</v>
      </c>
      <c r="DD892" t="s">
        <v>1899</v>
      </c>
      <c r="DE892" t="s">
        <v>1986</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1971</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1960</v>
      </c>
      <c r="E893">
        <v>8</v>
      </c>
      <c r="F893">
        <v>16</v>
      </c>
      <c r="G893" t="s">
        <v>1953</v>
      </c>
      <c r="H893">
        <v>512</v>
      </c>
      <c r="I893">
        <v>1</v>
      </c>
      <c r="J893" t="s">
        <v>2954</v>
      </c>
      <c r="DD893" t="s">
        <v>1899</v>
      </c>
      <c r="DE893" t="s">
        <v>1989</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1971</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1960</v>
      </c>
      <c r="E894">
        <v>8</v>
      </c>
      <c r="F894">
        <v>32</v>
      </c>
      <c r="G894" t="s">
        <v>1934</v>
      </c>
      <c r="H894">
        <v>768</v>
      </c>
      <c r="I894">
        <v>1</v>
      </c>
      <c r="J894" t="s">
        <v>2953</v>
      </c>
      <c r="DD894" t="s">
        <v>1899</v>
      </c>
      <c r="DE894" t="s">
        <v>1991</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1971</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1960</v>
      </c>
      <c r="E895">
        <v>16</v>
      </c>
      <c r="F895">
        <v>32</v>
      </c>
      <c r="G895" t="s">
        <v>1958</v>
      </c>
      <c r="H895">
        <v>1024</v>
      </c>
      <c r="I895">
        <v>1</v>
      </c>
      <c r="J895" t="s">
        <v>2955</v>
      </c>
      <c r="DD895" t="s">
        <v>1899</v>
      </c>
      <c r="DE895" t="s">
        <v>1993</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1971</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1960</v>
      </c>
      <c r="E896">
        <v>16</v>
      </c>
      <c r="F896">
        <v>64</v>
      </c>
      <c r="G896" t="s">
        <v>1920</v>
      </c>
      <c r="H896">
        <v>1536</v>
      </c>
      <c r="I896">
        <v>1</v>
      </c>
      <c r="J896" t="s">
        <v>2956</v>
      </c>
      <c r="DD896" t="s">
        <v>1899</v>
      </c>
      <c r="DE896" t="s">
        <v>1995</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1971</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1960</v>
      </c>
      <c r="E897">
        <v>32</v>
      </c>
      <c r="F897">
        <v>64</v>
      </c>
      <c r="G897" t="s">
        <v>1963</v>
      </c>
      <c r="H897">
        <v>2048</v>
      </c>
      <c r="I897">
        <v>1</v>
      </c>
      <c r="J897" t="s">
        <v>2958</v>
      </c>
      <c r="DD897" t="s">
        <v>1899</v>
      </c>
      <c r="DE897" t="s">
        <v>1997</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2044</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1960</v>
      </c>
      <c r="E898">
        <v>32</v>
      </c>
      <c r="F898">
        <v>128</v>
      </c>
      <c r="G898" t="s">
        <v>1922</v>
      </c>
      <c r="H898">
        <v>3072</v>
      </c>
      <c r="I898">
        <v>1</v>
      </c>
      <c r="J898" t="s">
        <v>2957</v>
      </c>
      <c r="DD898" t="s">
        <v>1899</v>
      </c>
      <c r="DE898" t="s">
        <v>1999</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1975</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1960</v>
      </c>
      <c r="E899">
        <v>64</v>
      </c>
      <c r="F899">
        <v>128</v>
      </c>
      <c r="G899" t="s">
        <v>2015</v>
      </c>
      <c r="H899">
        <v>4096</v>
      </c>
      <c r="I899">
        <v>1</v>
      </c>
      <c r="J899" t="s">
        <v>2959</v>
      </c>
      <c r="DD899" t="s">
        <v>1899</v>
      </c>
      <c r="DE899" t="s">
        <v>2001</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1977</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1960</v>
      </c>
      <c r="E900">
        <v>64</v>
      </c>
      <c r="F900">
        <v>256</v>
      </c>
      <c r="G900" t="s">
        <v>1924</v>
      </c>
      <c r="H900">
        <v>6144</v>
      </c>
      <c r="I900">
        <v>1</v>
      </c>
      <c r="J900" t="s">
        <v>2960</v>
      </c>
      <c r="DD900" t="s">
        <v>1899</v>
      </c>
      <c r="DE900" t="s">
        <v>2003</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1977</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1960</v>
      </c>
      <c r="E901">
        <v>128</v>
      </c>
      <c r="F901">
        <v>448</v>
      </c>
      <c r="G901" t="s">
        <v>2166</v>
      </c>
      <c r="H901">
        <v>11264</v>
      </c>
      <c r="I901">
        <v>1</v>
      </c>
      <c r="J901" t="s">
        <v>2961</v>
      </c>
      <c r="DD901" t="s">
        <v>1899</v>
      </c>
      <c r="DE901" t="s">
        <v>2005</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1977</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1962</v>
      </c>
      <c r="E902">
        <v>1</v>
      </c>
      <c r="F902">
        <v>1</v>
      </c>
      <c r="G902" t="s">
        <v>2086</v>
      </c>
      <c r="H902">
        <v>33</v>
      </c>
      <c r="I902">
        <v>1</v>
      </c>
      <c r="J902" t="s">
        <v>2964</v>
      </c>
      <c r="DD902" t="s">
        <v>1899</v>
      </c>
      <c r="DE902" t="s">
        <v>2008</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1977</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1962</v>
      </c>
      <c r="E903">
        <v>1</v>
      </c>
      <c r="F903">
        <v>2</v>
      </c>
      <c r="G903" t="s">
        <v>2049</v>
      </c>
      <c r="H903">
        <v>39</v>
      </c>
      <c r="I903">
        <v>1</v>
      </c>
      <c r="J903" t="s">
        <v>2962</v>
      </c>
      <c r="DD903" t="s">
        <v>1899</v>
      </c>
      <c r="DE903" t="s">
        <v>2011</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1977</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1962</v>
      </c>
      <c r="E904">
        <v>1</v>
      </c>
      <c r="F904">
        <v>4</v>
      </c>
      <c r="G904" t="s">
        <v>2088</v>
      </c>
      <c r="H904">
        <v>151.80000000000001</v>
      </c>
      <c r="I904">
        <v>1</v>
      </c>
      <c r="J904" t="s">
        <v>2963</v>
      </c>
      <c r="DD904" t="s">
        <v>1899</v>
      </c>
      <c r="DE904" t="s">
        <v>2014</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1979</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1962</v>
      </c>
      <c r="E905">
        <v>2</v>
      </c>
      <c r="F905">
        <v>4</v>
      </c>
      <c r="G905" t="s">
        <v>2052</v>
      </c>
      <c r="H905">
        <v>147</v>
      </c>
      <c r="I905">
        <v>1</v>
      </c>
      <c r="J905" t="s">
        <v>2965</v>
      </c>
      <c r="DD905" t="s">
        <v>1899</v>
      </c>
      <c r="DE905" t="s">
        <v>2017</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1979</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1962</v>
      </c>
      <c r="E906">
        <v>2</v>
      </c>
      <c r="F906">
        <v>8</v>
      </c>
      <c r="G906" t="s">
        <v>2092</v>
      </c>
      <c r="H906">
        <v>303.60000000000002</v>
      </c>
      <c r="I906">
        <v>1</v>
      </c>
      <c r="J906" t="s">
        <v>2966</v>
      </c>
      <c r="DD906" t="s">
        <v>1902</v>
      </c>
      <c r="DE906" t="s">
        <v>1916</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1979</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1962</v>
      </c>
      <c r="E907">
        <v>4</v>
      </c>
      <c r="F907">
        <v>8</v>
      </c>
      <c r="G907" t="s">
        <v>1948</v>
      </c>
      <c r="H907">
        <v>404.8</v>
      </c>
      <c r="I907">
        <v>1</v>
      </c>
      <c r="J907" t="s">
        <v>2968</v>
      </c>
      <c r="DD907" t="s">
        <v>1902</v>
      </c>
      <c r="DE907" t="s">
        <v>1919</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1979</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1962</v>
      </c>
      <c r="E908">
        <v>4</v>
      </c>
      <c r="F908">
        <v>16</v>
      </c>
      <c r="G908" t="s">
        <v>1945</v>
      </c>
      <c r="H908">
        <v>607.20000000000005</v>
      </c>
      <c r="I908">
        <v>1</v>
      </c>
      <c r="J908" t="s">
        <v>2967</v>
      </c>
      <c r="DD908" t="s">
        <v>1902</v>
      </c>
      <c r="DE908" t="s">
        <v>1928</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1979</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1962</v>
      </c>
      <c r="E909">
        <v>8</v>
      </c>
      <c r="F909">
        <v>16</v>
      </c>
      <c r="G909" t="s">
        <v>1953</v>
      </c>
      <c r="H909">
        <v>809.6</v>
      </c>
      <c r="I909">
        <v>1</v>
      </c>
      <c r="J909" t="s">
        <v>2970</v>
      </c>
      <c r="DD909" t="s">
        <v>1902</v>
      </c>
      <c r="DE909" t="s">
        <v>1931</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1979</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1962</v>
      </c>
      <c r="E910">
        <v>8</v>
      </c>
      <c r="F910">
        <v>32</v>
      </c>
      <c r="G910" t="s">
        <v>1934</v>
      </c>
      <c r="H910">
        <v>1214.4000000000001</v>
      </c>
      <c r="I910">
        <v>1</v>
      </c>
      <c r="J910" t="s">
        <v>2969</v>
      </c>
      <c r="DD910" t="s">
        <v>1902</v>
      </c>
      <c r="DE910" t="s">
        <v>1933</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1979</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1962</v>
      </c>
      <c r="E911">
        <v>16</v>
      </c>
      <c r="F911">
        <v>32</v>
      </c>
      <c r="G911" t="s">
        <v>1958</v>
      </c>
      <c r="H911">
        <v>1619.2</v>
      </c>
      <c r="I911">
        <v>1</v>
      </c>
      <c r="J911" t="s">
        <v>2971</v>
      </c>
      <c r="DD911" t="s">
        <v>1902</v>
      </c>
      <c r="DE911" t="s">
        <v>1936</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2051</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1962</v>
      </c>
      <c r="E912">
        <v>16</v>
      </c>
      <c r="F912">
        <v>64</v>
      </c>
      <c r="G912" t="s">
        <v>1920</v>
      </c>
      <c r="H912">
        <v>2428.8000000000002</v>
      </c>
      <c r="I912">
        <v>1</v>
      </c>
      <c r="J912" t="s">
        <v>2972</v>
      </c>
      <c r="DD912" t="s">
        <v>1902</v>
      </c>
      <c r="DE912" t="s">
        <v>1938</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2051</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1962</v>
      </c>
      <c r="E913">
        <v>32</v>
      </c>
      <c r="F913">
        <v>64</v>
      </c>
      <c r="G913" t="s">
        <v>1963</v>
      </c>
      <c r="H913">
        <v>3238.4</v>
      </c>
      <c r="I913">
        <v>1</v>
      </c>
      <c r="J913" t="s">
        <v>2974</v>
      </c>
      <c r="DD913" t="s">
        <v>1902</v>
      </c>
      <c r="DE913" t="s">
        <v>1941</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2051</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1962</v>
      </c>
      <c r="E914">
        <v>32</v>
      </c>
      <c r="F914">
        <v>128</v>
      </c>
      <c r="G914" t="s">
        <v>1922</v>
      </c>
      <c r="H914">
        <v>4857.6000000000004</v>
      </c>
      <c r="I914">
        <v>1</v>
      </c>
      <c r="J914" t="s">
        <v>2973</v>
      </c>
      <c r="DD914" t="s">
        <v>1902</v>
      </c>
      <c r="DE914" t="s">
        <v>1942</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2051</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1962</v>
      </c>
      <c r="E915">
        <v>48</v>
      </c>
      <c r="F915">
        <v>96</v>
      </c>
      <c r="G915" t="s">
        <v>2006</v>
      </c>
      <c r="H915">
        <v>4857.6000000000004</v>
      </c>
      <c r="I915">
        <v>1</v>
      </c>
      <c r="J915" t="s">
        <v>2976</v>
      </c>
      <c r="DD915" t="s">
        <v>1902</v>
      </c>
      <c r="DE915" t="s">
        <v>1944</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2051</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1962</v>
      </c>
      <c r="E916">
        <v>48</v>
      </c>
      <c r="F916">
        <v>192</v>
      </c>
      <c r="G916" t="s">
        <v>2009</v>
      </c>
      <c r="H916">
        <v>7286.4</v>
      </c>
      <c r="I916">
        <v>1</v>
      </c>
      <c r="J916" t="s">
        <v>2975</v>
      </c>
      <c r="DD916" t="s">
        <v>1902</v>
      </c>
      <c r="DE916" t="s">
        <v>1947</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1982</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1962</v>
      </c>
      <c r="E917">
        <v>62</v>
      </c>
      <c r="F917">
        <v>216</v>
      </c>
      <c r="G917" t="s">
        <v>2183</v>
      </c>
      <c r="H917">
        <v>8602</v>
      </c>
      <c r="I917">
        <v>1</v>
      </c>
      <c r="J917" t="s">
        <v>2977</v>
      </c>
      <c r="DD917" t="s">
        <v>1902</v>
      </c>
      <c r="DE917" t="s">
        <v>1950</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1982</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1962</v>
      </c>
      <c r="E918">
        <v>64</v>
      </c>
      <c r="F918">
        <v>256</v>
      </c>
      <c r="G918" t="s">
        <v>1924</v>
      </c>
      <c r="H918">
        <v>9715.2000000000007</v>
      </c>
      <c r="I918">
        <v>1</v>
      </c>
      <c r="J918" t="s">
        <v>2978</v>
      </c>
      <c r="DD918" t="s">
        <v>1902</v>
      </c>
      <c r="DE918" t="s">
        <v>1952</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1982</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1962</v>
      </c>
      <c r="E919">
        <v>124</v>
      </c>
      <c r="F919">
        <v>432</v>
      </c>
      <c r="G919" t="s">
        <v>2186</v>
      </c>
      <c r="H919">
        <v>17204</v>
      </c>
      <c r="I919">
        <v>1</v>
      </c>
      <c r="J919" t="s">
        <v>2979</v>
      </c>
      <c r="DD919" t="s">
        <v>1902</v>
      </c>
      <c r="DE919" t="s">
        <v>1955</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1982</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1965</v>
      </c>
      <c r="E920">
        <v>1</v>
      </c>
      <c r="F920">
        <v>2</v>
      </c>
      <c r="G920" t="s">
        <v>2049</v>
      </c>
      <c r="H920">
        <v>45</v>
      </c>
      <c r="I920">
        <v>1</v>
      </c>
      <c r="J920" t="s">
        <v>2980</v>
      </c>
      <c r="DD920" t="s">
        <v>1902</v>
      </c>
      <c r="DE920" t="s">
        <v>1957</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1982</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1965</v>
      </c>
      <c r="E921">
        <v>1</v>
      </c>
      <c r="F921">
        <v>4</v>
      </c>
      <c r="G921" t="s">
        <v>2088</v>
      </c>
      <c r="H921">
        <v>138</v>
      </c>
      <c r="I921">
        <v>1</v>
      </c>
      <c r="J921" t="s">
        <v>2981</v>
      </c>
      <c r="DD921" t="s">
        <v>1902</v>
      </c>
      <c r="DE921" t="s">
        <v>1960</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1982</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1965</v>
      </c>
      <c r="E922">
        <v>2</v>
      </c>
      <c r="F922">
        <v>4</v>
      </c>
      <c r="G922" t="s">
        <v>2052</v>
      </c>
      <c r="H922">
        <v>170</v>
      </c>
      <c r="I922">
        <v>1</v>
      </c>
      <c r="J922" t="s">
        <v>2983</v>
      </c>
      <c r="DD922" t="s">
        <v>1902</v>
      </c>
      <c r="DE922" t="s">
        <v>1962</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46</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1965</v>
      </c>
      <c r="E923">
        <v>2</v>
      </c>
      <c r="F923">
        <v>8</v>
      </c>
      <c r="G923" t="s">
        <v>2092</v>
      </c>
      <c r="H923">
        <v>276</v>
      </c>
      <c r="I923">
        <v>1</v>
      </c>
      <c r="J923" t="s">
        <v>2982</v>
      </c>
      <c r="DD923" t="s">
        <v>1902</v>
      </c>
      <c r="DE923" t="s">
        <v>1965</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46</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1965</v>
      </c>
      <c r="E924">
        <v>4</v>
      </c>
      <c r="F924">
        <v>8</v>
      </c>
      <c r="G924" t="s">
        <v>1948</v>
      </c>
      <c r="H924">
        <v>368</v>
      </c>
      <c r="I924">
        <v>1</v>
      </c>
      <c r="J924" t="s">
        <v>2984</v>
      </c>
      <c r="DD924" t="s">
        <v>1902</v>
      </c>
      <c r="DE924" t="s">
        <v>1967</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46</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1965</v>
      </c>
      <c r="E925">
        <v>4</v>
      </c>
      <c r="F925">
        <v>16</v>
      </c>
      <c r="G925" t="s">
        <v>1945</v>
      </c>
      <c r="H925">
        <v>552</v>
      </c>
      <c r="I925">
        <v>1</v>
      </c>
      <c r="J925" t="s">
        <v>2985</v>
      </c>
      <c r="DD925" t="s">
        <v>1902</v>
      </c>
      <c r="DE925" t="s">
        <v>1969</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46</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1965</v>
      </c>
      <c r="E926">
        <v>8</v>
      </c>
      <c r="F926">
        <v>16</v>
      </c>
      <c r="G926" t="s">
        <v>1953</v>
      </c>
      <c r="H926">
        <v>736</v>
      </c>
      <c r="I926">
        <v>1</v>
      </c>
      <c r="J926" t="s">
        <v>2986</v>
      </c>
      <c r="DD926" t="s">
        <v>1902</v>
      </c>
      <c r="DE926" t="s">
        <v>1971</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46</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1965</v>
      </c>
      <c r="E927">
        <v>8</v>
      </c>
      <c r="F927">
        <v>32</v>
      </c>
      <c r="G927" t="s">
        <v>1934</v>
      </c>
      <c r="H927">
        <v>1104</v>
      </c>
      <c r="I927">
        <v>1</v>
      </c>
      <c r="J927" t="s">
        <v>2987</v>
      </c>
      <c r="DD927" t="s">
        <v>1902</v>
      </c>
      <c r="DE927" t="s">
        <v>1973</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46</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1965</v>
      </c>
      <c r="E928">
        <v>16</v>
      </c>
      <c r="F928">
        <v>32</v>
      </c>
      <c r="G928" t="s">
        <v>1958</v>
      </c>
      <c r="H928">
        <v>1472</v>
      </c>
      <c r="I928">
        <v>1</v>
      </c>
      <c r="J928" t="s">
        <v>2989</v>
      </c>
      <c r="DD928" t="s">
        <v>1902</v>
      </c>
      <c r="DE928" t="s">
        <v>2044</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46</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1965</v>
      </c>
      <c r="E929">
        <v>16</v>
      </c>
      <c r="F929">
        <v>64</v>
      </c>
      <c r="G929" t="s">
        <v>1920</v>
      </c>
      <c r="H929">
        <v>2208</v>
      </c>
      <c r="I929">
        <v>1</v>
      </c>
      <c r="J929" t="s">
        <v>2988</v>
      </c>
      <c r="DD929" t="s">
        <v>1902</v>
      </c>
      <c r="DE929" t="s">
        <v>1975</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46</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1965</v>
      </c>
      <c r="E930">
        <v>24</v>
      </c>
      <c r="F930">
        <v>48</v>
      </c>
      <c r="G930" t="s">
        <v>2062</v>
      </c>
      <c r="H930">
        <v>2208</v>
      </c>
      <c r="I930">
        <v>1</v>
      </c>
      <c r="J930" t="s">
        <v>2990</v>
      </c>
      <c r="DD930" t="s">
        <v>1902</v>
      </c>
      <c r="DE930" t="s">
        <v>1977</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46</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1965</v>
      </c>
      <c r="E931">
        <v>24</v>
      </c>
      <c r="F931">
        <v>96</v>
      </c>
      <c r="G931" t="s">
        <v>1939</v>
      </c>
      <c r="H931">
        <v>3312</v>
      </c>
      <c r="I931">
        <v>1</v>
      </c>
      <c r="J931" t="s">
        <v>2991</v>
      </c>
      <c r="DD931" t="s">
        <v>1902</v>
      </c>
      <c r="DE931" t="s">
        <v>1979</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1986</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1965</v>
      </c>
      <c r="E932">
        <v>32</v>
      </c>
      <c r="F932">
        <v>64</v>
      </c>
      <c r="G932" t="s">
        <v>1963</v>
      </c>
      <c r="H932">
        <v>2944</v>
      </c>
      <c r="I932">
        <v>1</v>
      </c>
      <c r="J932" t="s">
        <v>2992</v>
      </c>
      <c r="DD932" t="s">
        <v>1902</v>
      </c>
      <c r="DE932" t="s">
        <v>2051</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1986</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1965</v>
      </c>
      <c r="E933">
        <v>32</v>
      </c>
      <c r="F933">
        <v>128</v>
      </c>
      <c r="G933" t="s">
        <v>1922</v>
      </c>
      <c r="H933">
        <v>4416</v>
      </c>
      <c r="I933">
        <v>1</v>
      </c>
      <c r="J933" t="s">
        <v>2993</v>
      </c>
      <c r="DD933" t="s">
        <v>1902</v>
      </c>
      <c r="DE933" t="s">
        <v>1982</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1986</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1965</v>
      </c>
      <c r="E934">
        <v>48</v>
      </c>
      <c r="F934">
        <v>96</v>
      </c>
      <c r="G934" t="s">
        <v>2006</v>
      </c>
      <c r="H934">
        <v>4416</v>
      </c>
      <c r="I934">
        <v>1</v>
      </c>
      <c r="J934" t="s">
        <v>2995</v>
      </c>
      <c r="DD934" t="s">
        <v>1902</v>
      </c>
      <c r="DE934" t="s">
        <v>46</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1986</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1965</v>
      </c>
      <c r="E935">
        <v>48</v>
      </c>
      <c r="F935">
        <v>192</v>
      </c>
      <c r="G935" t="s">
        <v>2009</v>
      </c>
      <c r="H935">
        <v>6624</v>
      </c>
      <c r="I935">
        <v>1</v>
      </c>
      <c r="J935" t="s">
        <v>2994</v>
      </c>
      <c r="DD935" t="s">
        <v>1902</v>
      </c>
      <c r="DE935" t="s">
        <v>1986</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1986</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1965</v>
      </c>
      <c r="E936">
        <v>64</v>
      </c>
      <c r="F936">
        <v>256</v>
      </c>
      <c r="G936" t="s">
        <v>1924</v>
      </c>
      <c r="H936">
        <v>8832</v>
      </c>
      <c r="I936">
        <v>1</v>
      </c>
      <c r="J936" t="s">
        <v>2996</v>
      </c>
      <c r="DD936" t="s">
        <v>1902</v>
      </c>
      <c r="DE936" t="s">
        <v>1989</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1986</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1967</v>
      </c>
      <c r="E937">
        <v>1</v>
      </c>
      <c r="F937">
        <v>1</v>
      </c>
      <c r="G937" t="s">
        <v>2086</v>
      </c>
      <c r="H937">
        <v>60</v>
      </c>
      <c r="I937">
        <v>1</v>
      </c>
      <c r="J937" t="s">
        <v>2998</v>
      </c>
      <c r="DD937" t="s">
        <v>1902</v>
      </c>
      <c r="DE937" t="s">
        <v>1993</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1986</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1967</v>
      </c>
      <c r="E938">
        <v>1</v>
      </c>
      <c r="F938">
        <v>2</v>
      </c>
      <c r="G938" t="s">
        <v>2049</v>
      </c>
      <c r="H938">
        <v>88</v>
      </c>
      <c r="I938">
        <v>1</v>
      </c>
      <c r="J938" t="s">
        <v>2999</v>
      </c>
      <c r="DD938" t="s">
        <v>1902</v>
      </c>
      <c r="DE938" t="s">
        <v>1995</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1986</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1967</v>
      </c>
      <c r="E939">
        <v>1</v>
      </c>
      <c r="F939">
        <v>4</v>
      </c>
      <c r="G939" t="s">
        <v>2088</v>
      </c>
      <c r="H939">
        <v>138</v>
      </c>
      <c r="I939">
        <v>1</v>
      </c>
      <c r="J939" t="s">
        <v>2997</v>
      </c>
      <c r="DD939" t="s">
        <v>1902</v>
      </c>
      <c r="DE939" t="s">
        <v>1997</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1989</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1967</v>
      </c>
      <c r="E940">
        <v>2</v>
      </c>
      <c r="F940">
        <v>4</v>
      </c>
      <c r="G940" t="s">
        <v>2052</v>
      </c>
      <c r="H940">
        <v>184</v>
      </c>
      <c r="I940">
        <v>1</v>
      </c>
      <c r="J940" t="s">
        <v>3001</v>
      </c>
      <c r="DD940" t="s">
        <v>1902</v>
      </c>
      <c r="DE940" t="s">
        <v>1999</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1989</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1967</v>
      </c>
      <c r="E941">
        <v>2</v>
      </c>
      <c r="F941">
        <v>8</v>
      </c>
      <c r="G941" t="s">
        <v>2092</v>
      </c>
      <c r="H941">
        <v>276</v>
      </c>
      <c r="I941">
        <v>1</v>
      </c>
      <c r="J941" t="s">
        <v>3000</v>
      </c>
      <c r="DD941" t="s">
        <v>1902</v>
      </c>
      <c r="DE941" t="s">
        <v>2001</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1989</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1967</v>
      </c>
      <c r="E942">
        <v>4</v>
      </c>
      <c r="F942">
        <v>8</v>
      </c>
      <c r="G942" t="s">
        <v>1948</v>
      </c>
      <c r="H942">
        <v>368</v>
      </c>
      <c r="I942">
        <v>1</v>
      </c>
      <c r="J942" t="s">
        <v>3003</v>
      </c>
      <c r="DD942" t="s">
        <v>1902</v>
      </c>
      <c r="DE942" t="s">
        <v>2003</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1989</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1967</v>
      </c>
      <c r="E943">
        <v>4</v>
      </c>
      <c r="F943">
        <v>16</v>
      </c>
      <c r="G943" t="s">
        <v>1945</v>
      </c>
      <c r="H943">
        <v>552</v>
      </c>
      <c r="I943">
        <v>1</v>
      </c>
      <c r="J943" t="s">
        <v>3002</v>
      </c>
      <c r="DD943" t="s">
        <v>1902</v>
      </c>
      <c r="DE943" t="s">
        <v>2066</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1989</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1967</v>
      </c>
      <c r="E944">
        <v>8</v>
      </c>
      <c r="F944">
        <v>16</v>
      </c>
      <c r="G944" t="s">
        <v>1953</v>
      </c>
      <c r="H944">
        <v>736</v>
      </c>
      <c r="I944">
        <v>1</v>
      </c>
      <c r="J944" t="s">
        <v>3004</v>
      </c>
      <c r="DD944" t="s">
        <v>1902</v>
      </c>
      <c r="DE944" t="s">
        <v>2005</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1989</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1967</v>
      </c>
      <c r="E945">
        <v>8</v>
      </c>
      <c r="F945">
        <v>32</v>
      </c>
      <c r="G945" t="s">
        <v>1934</v>
      </c>
      <c r="H945">
        <v>1104</v>
      </c>
      <c r="I945">
        <v>1</v>
      </c>
      <c r="J945" t="s">
        <v>3005</v>
      </c>
      <c r="DD945" t="s">
        <v>1902</v>
      </c>
      <c r="DE945" t="s">
        <v>2008</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1989</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1967</v>
      </c>
      <c r="E946">
        <v>16</v>
      </c>
      <c r="F946">
        <v>32</v>
      </c>
      <c r="G946" t="s">
        <v>1958</v>
      </c>
      <c r="H946">
        <v>1472</v>
      </c>
      <c r="I946">
        <v>1</v>
      </c>
      <c r="J946" t="s">
        <v>3006</v>
      </c>
      <c r="DD946" t="s">
        <v>1902</v>
      </c>
      <c r="DE946" t="s">
        <v>2011</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1989</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1967</v>
      </c>
      <c r="E947">
        <v>16</v>
      </c>
      <c r="F947">
        <v>64</v>
      </c>
      <c r="G947" t="s">
        <v>1920</v>
      </c>
      <c r="H947">
        <v>2208</v>
      </c>
      <c r="I947">
        <v>1</v>
      </c>
      <c r="J947" t="s">
        <v>3007</v>
      </c>
      <c r="DD947" t="s">
        <v>1902</v>
      </c>
      <c r="DE947" t="s">
        <v>2071</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1989</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1967</v>
      </c>
      <c r="E948">
        <v>24</v>
      </c>
      <c r="F948">
        <v>48</v>
      </c>
      <c r="G948" t="s">
        <v>2062</v>
      </c>
      <c r="H948">
        <v>2208</v>
      </c>
      <c r="I948">
        <v>1</v>
      </c>
      <c r="J948" t="s">
        <v>3010</v>
      </c>
      <c r="DD948" t="s">
        <v>1902</v>
      </c>
      <c r="DE948" t="s">
        <v>2014</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1989</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1967</v>
      </c>
      <c r="E949">
        <v>24</v>
      </c>
      <c r="F949">
        <v>96</v>
      </c>
      <c r="G949" t="s">
        <v>1939</v>
      </c>
      <c r="H949">
        <v>3312</v>
      </c>
      <c r="I949">
        <v>1</v>
      </c>
      <c r="J949" t="s">
        <v>3011</v>
      </c>
      <c r="DD949" t="s">
        <v>1902</v>
      </c>
      <c r="DE949" t="s">
        <v>2017</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1991</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1967</v>
      </c>
      <c r="E950">
        <v>24</v>
      </c>
      <c r="F950">
        <v>128</v>
      </c>
      <c r="G950" t="s">
        <v>3008</v>
      </c>
      <c r="H950">
        <v>4048</v>
      </c>
      <c r="I950">
        <v>1</v>
      </c>
      <c r="J950" t="s">
        <v>3009</v>
      </c>
      <c r="DD950" t="s">
        <v>11</v>
      </c>
      <c r="DE950" t="s">
        <v>1916</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1991</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1967</v>
      </c>
      <c r="E951">
        <v>32</v>
      </c>
      <c r="F951">
        <v>64</v>
      </c>
      <c r="G951" t="s">
        <v>1963</v>
      </c>
      <c r="H951">
        <v>2944</v>
      </c>
      <c r="I951">
        <v>1</v>
      </c>
      <c r="J951" t="s">
        <v>3012</v>
      </c>
      <c r="DD951" t="s">
        <v>11</v>
      </c>
      <c r="DE951" t="s">
        <v>1919</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1991</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1967</v>
      </c>
      <c r="E952">
        <v>32</v>
      </c>
      <c r="F952">
        <v>128</v>
      </c>
      <c r="G952" t="s">
        <v>1922</v>
      </c>
      <c r="H952">
        <v>4416</v>
      </c>
      <c r="I952">
        <v>1</v>
      </c>
      <c r="J952" t="s">
        <v>3013</v>
      </c>
      <c r="DD952" t="s">
        <v>11</v>
      </c>
      <c r="DE952" t="s">
        <v>1928</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1991</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1967</v>
      </c>
      <c r="E953">
        <v>48</v>
      </c>
      <c r="F953">
        <v>96</v>
      </c>
      <c r="G953" t="s">
        <v>2006</v>
      </c>
      <c r="H953">
        <v>4416</v>
      </c>
      <c r="I953">
        <v>1</v>
      </c>
      <c r="J953" t="s">
        <v>3014</v>
      </c>
      <c r="DD953" t="s">
        <v>11</v>
      </c>
      <c r="DE953" t="s">
        <v>1931</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1991</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1967</v>
      </c>
      <c r="E954">
        <v>48</v>
      </c>
      <c r="F954">
        <v>192</v>
      </c>
      <c r="G954" t="s">
        <v>2009</v>
      </c>
      <c r="H954">
        <v>6624</v>
      </c>
      <c r="I954">
        <v>1</v>
      </c>
      <c r="J954" t="s">
        <v>3015</v>
      </c>
      <c r="DD954" t="s">
        <v>11</v>
      </c>
      <c r="DE954" t="s">
        <v>1933</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1991</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1967</v>
      </c>
      <c r="E955">
        <v>64</v>
      </c>
      <c r="F955">
        <v>256</v>
      </c>
      <c r="G955" t="s">
        <v>1924</v>
      </c>
      <c r="H955">
        <v>8832</v>
      </c>
      <c r="I955">
        <v>1</v>
      </c>
      <c r="J955" t="s">
        <v>3016</v>
      </c>
      <c r="DD955" t="s">
        <v>11</v>
      </c>
      <c r="DE955" t="s">
        <v>1938</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1991</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1967</v>
      </c>
      <c r="E956">
        <v>72</v>
      </c>
      <c r="F956">
        <v>288</v>
      </c>
      <c r="G956" t="s">
        <v>2073</v>
      </c>
      <c r="H956">
        <v>9936</v>
      </c>
      <c r="I956">
        <v>1</v>
      </c>
      <c r="J956" t="s">
        <v>3017</v>
      </c>
      <c r="DD956" t="s">
        <v>11</v>
      </c>
      <c r="DE956" t="s">
        <v>1941</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1991</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1967</v>
      </c>
      <c r="E957">
        <v>76</v>
      </c>
      <c r="F957">
        <v>320</v>
      </c>
      <c r="G957" t="s">
        <v>2300</v>
      </c>
      <c r="H957">
        <v>10856</v>
      </c>
      <c r="I957">
        <v>1</v>
      </c>
      <c r="J957" t="s">
        <v>3018</v>
      </c>
      <c r="DD957" t="s">
        <v>11</v>
      </c>
      <c r="DE957" t="s">
        <v>1942</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1993</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1969</v>
      </c>
      <c r="E958">
        <v>1</v>
      </c>
      <c r="F958">
        <v>1</v>
      </c>
      <c r="G958" t="s">
        <v>2086</v>
      </c>
      <c r="H958">
        <v>57</v>
      </c>
      <c r="I958">
        <v>1</v>
      </c>
      <c r="J958" t="s">
        <v>3021</v>
      </c>
      <c r="DD958" t="s">
        <v>11</v>
      </c>
      <c r="DE958" t="s">
        <v>1944</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1993</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1969</v>
      </c>
      <c r="E959">
        <v>1</v>
      </c>
      <c r="F959">
        <v>2</v>
      </c>
      <c r="G959" t="s">
        <v>2049</v>
      </c>
      <c r="H959">
        <v>83.6</v>
      </c>
      <c r="I959">
        <v>1</v>
      </c>
      <c r="J959" t="s">
        <v>3020</v>
      </c>
      <c r="DD959" t="s">
        <v>11</v>
      </c>
      <c r="DE959" t="s">
        <v>1947</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1993</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1969</v>
      </c>
      <c r="E960">
        <v>1</v>
      </c>
      <c r="F960">
        <v>4</v>
      </c>
      <c r="G960" t="s">
        <v>2088</v>
      </c>
      <c r="H960">
        <v>136.5</v>
      </c>
      <c r="I960">
        <v>1</v>
      </c>
      <c r="J960" t="s">
        <v>3019</v>
      </c>
      <c r="DD960" t="s">
        <v>11</v>
      </c>
      <c r="DE960" t="s">
        <v>1950</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1993</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1969</v>
      </c>
      <c r="E961">
        <v>2</v>
      </c>
      <c r="F961">
        <v>4</v>
      </c>
      <c r="G961" t="s">
        <v>2052</v>
      </c>
      <c r="H961">
        <v>180</v>
      </c>
      <c r="I961">
        <v>1</v>
      </c>
      <c r="J961" t="s">
        <v>3023</v>
      </c>
      <c r="DD961" t="s">
        <v>11</v>
      </c>
      <c r="DE961" t="s">
        <v>1952</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1993</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1969</v>
      </c>
      <c r="E962">
        <v>2</v>
      </c>
      <c r="F962">
        <v>8</v>
      </c>
      <c r="G962" t="s">
        <v>2092</v>
      </c>
      <c r="H962">
        <v>273</v>
      </c>
      <c r="I962">
        <v>1</v>
      </c>
      <c r="J962" t="s">
        <v>3022</v>
      </c>
      <c r="DD962" t="s">
        <v>11</v>
      </c>
      <c r="DE962" t="s">
        <v>1955</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1993</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1969</v>
      </c>
      <c r="E963">
        <v>4</v>
      </c>
      <c r="F963">
        <v>8</v>
      </c>
      <c r="G963" t="s">
        <v>1948</v>
      </c>
      <c r="H963">
        <v>364</v>
      </c>
      <c r="I963">
        <v>1</v>
      </c>
      <c r="J963" t="s">
        <v>3025</v>
      </c>
      <c r="DD963" t="s">
        <v>11</v>
      </c>
      <c r="DE963" t="s">
        <v>1957</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1993</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1969</v>
      </c>
      <c r="E964">
        <v>4</v>
      </c>
      <c r="F964">
        <v>16</v>
      </c>
      <c r="G964" t="s">
        <v>1945</v>
      </c>
      <c r="H964">
        <v>546</v>
      </c>
      <c r="I964">
        <v>1</v>
      </c>
      <c r="J964" t="s">
        <v>3024</v>
      </c>
      <c r="DD964" t="s">
        <v>11</v>
      </c>
      <c r="DE964" t="s">
        <v>1960</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1993</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1969</v>
      </c>
      <c r="E965">
        <v>8</v>
      </c>
      <c r="F965">
        <v>16</v>
      </c>
      <c r="G965" t="s">
        <v>1953</v>
      </c>
      <c r="H965">
        <v>728</v>
      </c>
      <c r="I965">
        <v>1</v>
      </c>
      <c r="J965" t="s">
        <v>3027</v>
      </c>
      <c r="DD965" t="s">
        <v>11</v>
      </c>
      <c r="DE965" t="s">
        <v>1962</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1993</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1969</v>
      </c>
      <c r="E966">
        <v>8</v>
      </c>
      <c r="F966">
        <v>32</v>
      </c>
      <c r="G966" t="s">
        <v>1934</v>
      </c>
      <c r="H966">
        <v>1092</v>
      </c>
      <c r="I966">
        <v>1</v>
      </c>
      <c r="J966" t="s">
        <v>3026</v>
      </c>
      <c r="DD966" t="s">
        <v>11</v>
      </c>
      <c r="DE966" t="s">
        <v>1965</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1993</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1969</v>
      </c>
      <c r="E967">
        <v>12</v>
      </c>
      <c r="F967">
        <v>24</v>
      </c>
      <c r="G967" t="s">
        <v>2058</v>
      </c>
      <c r="H967">
        <v>1092</v>
      </c>
      <c r="I967">
        <v>1</v>
      </c>
      <c r="J967" t="s">
        <v>3029</v>
      </c>
      <c r="DD967" t="s">
        <v>11</v>
      </c>
      <c r="DE967" t="s">
        <v>1967</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1997</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1969</v>
      </c>
      <c r="E968">
        <v>12</v>
      </c>
      <c r="F968">
        <v>48</v>
      </c>
      <c r="G968" t="s">
        <v>2235</v>
      </c>
      <c r="H968">
        <v>1638</v>
      </c>
      <c r="I968">
        <v>1</v>
      </c>
      <c r="J968" t="s">
        <v>3028</v>
      </c>
      <c r="DD968" t="s">
        <v>11</v>
      </c>
      <c r="DE968" t="s">
        <v>1969</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1997</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1969</v>
      </c>
      <c r="E969">
        <v>16</v>
      </c>
      <c r="F969">
        <v>32</v>
      </c>
      <c r="G969" t="s">
        <v>1958</v>
      </c>
      <c r="H969">
        <v>1456</v>
      </c>
      <c r="I969">
        <v>1</v>
      </c>
      <c r="J969" t="s">
        <v>3030</v>
      </c>
      <c r="DD969" t="s">
        <v>11</v>
      </c>
      <c r="DE969" t="s">
        <v>1971</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1997</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1969</v>
      </c>
      <c r="E970">
        <v>16</v>
      </c>
      <c r="F970">
        <v>64</v>
      </c>
      <c r="G970" t="s">
        <v>1920</v>
      </c>
      <c r="H970">
        <v>2184</v>
      </c>
      <c r="I970">
        <v>1</v>
      </c>
      <c r="J970" t="s">
        <v>3031</v>
      </c>
      <c r="DD970" t="s">
        <v>11</v>
      </c>
      <c r="DE970" t="s">
        <v>2044</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1997</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1969</v>
      </c>
      <c r="E971">
        <v>24</v>
      </c>
      <c r="F971">
        <v>48</v>
      </c>
      <c r="G971" t="s">
        <v>2062</v>
      </c>
      <c r="H971">
        <v>2184</v>
      </c>
      <c r="I971">
        <v>1</v>
      </c>
      <c r="J971" t="s">
        <v>3033</v>
      </c>
      <c r="DD971" t="s">
        <v>11</v>
      </c>
      <c r="DE971" t="s">
        <v>1975</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1999</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1969</v>
      </c>
      <c r="E972">
        <v>24</v>
      </c>
      <c r="F972">
        <v>96</v>
      </c>
      <c r="G972" t="s">
        <v>1939</v>
      </c>
      <c r="H972">
        <v>3276</v>
      </c>
      <c r="I972">
        <v>1</v>
      </c>
      <c r="J972" t="s">
        <v>3034</v>
      </c>
      <c r="DD972" t="s">
        <v>11</v>
      </c>
      <c r="DE972" t="s">
        <v>1977</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1999</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1969</v>
      </c>
      <c r="E973">
        <v>24</v>
      </c>
      <c r="F973">
        <v>128</v>
      </c>
      <c r="G973" t="s">
        <v>3008</v>
      </c>
      <c r="H973">
        <v>4004</v>
      </c>
      <c r="I973">
        <v>1</v>
      </c>
      <c r="J973" t="s">
        <v>3032</v>
      </c>
      <c r="DD973" t="s">
        <v>11</v>
      </c>
      <c r="DE973" t="s">
        <v>1979</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1999</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1969</v>
      </c>
      <c r="E974">
        <v>32</v>
      </c>
      <c r="F974">
        <v>64</v>
      </c>
      <c r="G974" t="s">
        <v>1963</v>
      </c>
      <c r="H974">
        <v>2912</v>
      </c>
      <c r="I974">
        <v>1</v>
      </c>
      <c r="J974" t="s">
        <v>3035</v>
      </c>
      <c r="DD974" t="s">
        <v>11</v>
      </c>
      <c r="DE974" t="s">
        <v>2051</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1999</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1969</v>
      </c>
      <c r="E975">
        <v>32</v>
      </c>
      <c r="F975">
        <v>128</v>
      </c>
      <c r="G975" t="s">
        <v>1922</v>
      </c>
      <c r="H975">
        <v>4368</v>
      </c>
      <c r="I975">
        <v>1</v>
      </c>
      <c r="J975" t="s">
        <v>3036</v>
      </c>
      <c r="DD975" t="s">
        <v>11</v>
      </c>
      <c r="DE975" t="s">
        <v>1982</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2001</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1969</v>
      </c>
      <c r="E976">
        <v>40</v>
      </c>
      <c r="F976">
        <v>160</v>
      </c>
      <c r="G976" t="s">
        <v>2407</v>
      </c>
      <c r="H976">
        <v>5460</v>
      </c>
      <c r="I976">
        <v>1</v>
      </c>
      <c r="J976" t="s">
        <v>3037</v>
      </c>
      <c r="DD976" t="s">
        <v>11</v>
      </c>
      <c r="DE976" t="s">
        <v>46</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2001</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1969</v>
      </c>
      <c r="E977">
        <v>48</v>
      </c>
      <c r="F977">
        <v>96</v>
      </c>
      <c r="G977" t="s">
        <v>2006</v>
      </c>
      <c r="H977">
        <v>4368</v>
      </c>
      <c r="I977">
        <v>1</v>
      </c>
      <c r="J977" t="s">
        <v>3039</v>
      </c>
      <c r="DD977" t="s">
        <v>11</v>
      </c>
      <c r="DE977" t="s">
        <v>1986</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2001</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1969</v>
      </c>
      <c r="E978">
        <v>48</v>
      </c>
      <c r="F978">
        <v>192</v>
      </c>
      <c r="G978" t="s">
        <v>2009</v>
      </c>
      <c r="H978">
        <v>6552</v>
      </c>
      <c r="I978">
        <v>1</v>
      </c>
      <c r="J978" t="s">
        <v>3038</v>
      </c>
      <c r="DD978" t="s">
        <v>11</v>
      </c>
      <c r="DE978" t="s">
        <v>1989</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2001</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1969</v>
      </c>
      <c r="E979">
        <v>64</v>
      </c>
      <c r="F979">
        <v>256</v>
      </c>
      <c r="G979" t="s">
        <v>1924</v>
      </c>
      <c r="H979">
        <v>8736</v>
      </c>
      <c r="I979">
        <v>1</v>
      </c>
      <c r="J979" t="s">
        <v>3040</v>
      </c>
      <c r="DD979" t="s">
        <v>11</v>
      </c>
      <c r="DE979" t="s">
        <v>1991</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2001</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1969</v>
      </c>
      <c r="E980">
        <v>80</v>
      </c>
      <c r="F980">
        <v>320</v>
      </c>
      <c r="G980" t="s">
        <v>1984</v>
      </c>
      <c r="H980">
        <v>10920</v>
      </c>
      <c r="I980">
        <v>1</v>
      </c>
      <c r="J980" t="s">
        <v>3041</v>
      </c>
      <c r="DD980" t="s">
        <v>11</v>
      </c>
      <c r="DE980" t="s">
        <v>1993</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2001</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1971</v>
      </c>
      <c r="E981">
        <v>1</v>
      </c>
      <c r="F981">
        <v>1</v>
      </c>
      <c r="G981" t="s">
        <v>2086</v>
      </c>
      <c r="H981">
        <v>42</v>
      </c>
      <c r="I981">
        <v>1</v>
      </c>
      <c r="J981" t="s">
        <v>3042</v>
      </c>
      <c r="DD981" t="s">
        <v>11</v>
      </c>
      <c r="DE981" t="s">
        <v>1997</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2001</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1971</v>
      </c>
      <c r="E982">
        <v>1</v>
      </c>
      <c r="F982">
        <v>2</v>
      </c>
      <c r="G982" t="s">
        <v>2049</v>
      </c>
      <c r="H982">
        <v>79</v>
      </c>
      <c r="I982">
        <v>1</v>
      </c>
      <c r="J982" t="s">
        <v>3044</v>
      </c>
      <c r="DD982" t="s">
        <v>11</v>
      </c>
      <c r="DE982" t="s">
        <v>1999</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2003</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1971</v>
      </c>
      <c r="E983">
        <v>1</v>
      </c>
      <c r="F983">
        <v>4</v>
      </c>
      <c r="G983" t="s">
        <v>2088</v>
      </c>
      <c r="H983">
        <v>135</v>
      </c>
      <c r="I983">
        <v>1</v>
      </c>
      <c r="J983" t="s">
        <v>3043</v>
      </c>
      <c r="DD983" t="s">
        <v>11</v>
      </c>
      <c r="DE983" t="s">
        <v>2001</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2003</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1971</v>
      </c>
      <c r="E984">
        <v>2</v>
      </c>
      <c r="F984">
        <v>2</v>
      </c>
      <c r="G984" t="s">
        <v>2253</v>
      </c>
      <c r="H984">
        <v>135</v>
      </c>
      <c r="I984">
        <v>1</v>
      </c>
      <c r="J984" t="s">
        <v>3047</v>
      </c>
      <c r="DD984" t="s">
        <v>11</v>
      </c>
      <c r="DE984" t="s">
        <v>2003</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2005</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1971</v>
      </c>
      <c r="E985">
        <v>2</v>
      </c>
      <c r="F985">
        <v>4</v>
      </c>
      <c r="G985" t="s">
        <v>2052</v>
      </c>
      <c r="H985">
        <v>179</v>
      </c>
      <c r="I985">
        <v>1</v>
      </c>
      <c r="J985" t="s">
        <v>3046</v>
      </c>
      <c r="DD985" t="s">
        <v>11</v>
      </c>
      <c r="DE985" t="s">
        <v>2005</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2005</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1971</v>
      </c>
      <c r="E986">
        <v>2</v>
      </c>
      <c r="F986">
        <v>8</v>
      </c>
      <c r="G986" t="s">
        <v>2092</v>
      </c>
      <c r="H986">
        <v>270</v>
      </c>
      <c r="I986">
        <v>1</v>
      </c>
      <c r="J986" t="s">
        <v>3045</v>
      </c>
      <c r="DD986" t="s">
        <v>11</v>
      </c>
      <c r="DE986" t="s">
        <v>2008</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2005</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1971</v>
      </c>
      <c r="E987">
        <v>4</v>
      </c>
      <c r="F987">
        <v>8</v>
      </c>
      <c r="G987" t="s">
        <v>1948</v>
      </c>
      <c r="H987">
        <v>360</v>
      </c>
      <c r="I987">
        <v>1</v>
      </c>
      <c r="J987" t="s">
        <v>3049</v>
      </c>
      <c r="DD987" t="s">
        <v>11</v>
      </c>
      <c r="DE987" t="s">
        <v>2011</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2005</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1971</v>
      </c>
      <c r="E988">
        <v>4</v>
      </c>
      <c r="F988">
        <v>16</v>
      </c>
      <c r="G988" t="s">
        <v>1945</v>
      </c>
      <c r="H988">
        <v>540</v>
      </c>
      <c r="I988">
        <v>1</v>
      </c>
      <c r="J988" t="s">
        <v>3048</v>
      </c>
      <c r="DD988" t="s">
        <v>11</v>
      </c>
      <c r="DE988" t="s">
        <v>2014</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2008</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1971</v>
      </c>
      <c r="E989">
        <v>8</v>
      </c>
      <c r="F989">
        <v>16</v>
      </c>
      <c r="G989" t="s">
        <v>1953</v>
      </c>
      <c r="H989">
        <v>720</v>
      </c>
      <c r="I989">
        <v>1</v>
      </c>
      <c r="J989" t="s">
        <v>3051</v>
      </c>
      <c r="DD989" t="s">
        <v>11</v>
      </c>
      <c r="DE989" t="s">
        <v>2017</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2008</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1971</v>
      </c>
      <c r="E990">
        <v>8</v>
      </c>
      <c r="F990">
        <v>32</v>
      </c>
      <c r="G990" t="s">
        <v>1934</v>
      </c>
      <c r="H990">
        <v>1080</v>
      </c>
      <c r="I990">
        <v>1</v>
      </c>
      <c r="J990" t="s">
        <v>3050</v>
      </c>
      <c r="DD990" t="s">
        <v>1899</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2008</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1971</v>
      </c>
      <c r="E991">
        <v>12</v>
      </c>
      <c r="F991">
        <v>24</v>
      </c>
      <c r="G991" t="s">
        <v>2058</v>
      </c>
      <c r="H991">
        <v>1080</v>
      </c>
      <c r="I991">
        <v>1</v>
      </c>
      <c r="J991" t="s">
        <v>3053</v>
      </c>
      <c r="DD991" t="s">
        <v>1899</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2011</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1971</v>
      </c>
      <c r="E992">
        <v>12</v>
      </c>
      <c r="F992">
        <v>48</v>
      </c>
      <c r="G992" t="s">
        <v>2235</v>
      </c>
      <c r="H992">
        <v>1620</v>
      </c>
      <c r="I992">
        <v>1</v>
      </c>
      <c r="J992" t="s">
        <v>3052</v>
      </c>
      <c r="DD992" t="s">
        <v>1899</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2011</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1971</v>
      </c>
      <c r="E993">
        <v>16</v>
      </c>
      <c r="F993">
        <v>32</v>
      </c>
      <c r="G993" t="s">
        <v>1958</v>
      </c>
      <c r="H993">
        <v>1440</v>
      </c>
      <c r="I993">
        <v>1</v>
      </c>
      <c r="J993" t="s">
        <v>3057</v>
      </c>
      <c r="DD993" t="s">
        <v>1899</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2011</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1971</v>
      </c>
      <c r="E994">
        <v>16</v>
      </c>
      <c r="F994">
        <v>48</v>
      </c>
      <c r="G994" t="s">
        <v>3055</v>
      </c>
      <c r="H994">
        <v>1800</v>
      </c>
      <c r="I994">
        <v>1</v>
      </c>
      <c r="J994" t="s">
        <v>3056</v>
      </c>
      <c r="DD994" t="s">
        <v>1899</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2014</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1971</v>
      </c>
      <c r="E995">
        <v>16</v>
      </c>
      <c r="F995">
        <v>64</v>
      </c>
      <c r="G995" t="s">
        <v>1920</v>
      </c>
      <c r="H995">
        <v>2160</v>
      </c>
      <c r="I995">
        <v>1</v>
      </c>
      <c r="J995" t="s">
        <v>3054</v>
      </c>
      <c r="DD995" t="s">
        <v>1899</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2017</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1971</v>
      </c>
      <c r="E996">
        <v>24</v>
      </c>
      <c r="F996">
        <v>48</v>
      </c>
      <c r="G996" t="s">
        <v>2062</v>
      </c>
      <c r="H996">
        <v>2160</v>
      </c>
      <c r="I996">
        <v>1</v>
      </c>
      <c r="J996" t="s">
        <v>3059</v>
      </c>
      <c r="DD996" t="s">
        <v>1899</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2017</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1971</v>
      </c>
      <c r="E997">
        <v>24</v>
      </c>
      <c r="F997">
        <v>96</v>
      </c>
      <c r="G997" t="s">
        <v>1939</v>
      </c>
      <c r="H997">
        <v>3240</v>
      </c>
      <c r="I997">
        <v>1</v>
      </c>
      <c r="J997" t="s">
        <v>3058</v>
      </c>
      <c r="DD997" t="s">
        <v>1899</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2017</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1971</v>
      </c>
      <c r="E998">
        <v>32</v>
      </c>
      <c r="F998">
        <v>64</v>
      </c>
      <c r="G998" t="s">
        <v>1963</v>
      </c>
      <c r="H998">
        <v>2880</v>
      </c>
      <c r="I998">
        <v>1</v>
      </c>
      <c r="J998" t="s">
        <v>3061</v>
      </c>
      <c r="DD998" t="s">
        <v>1899</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1971</v>
      </c>
      <c r="E999">
        <v>32</v>
      </c>
      <c r="F999">
        <v>128</v>
      </c>
      <c r="G999" t="s">
        <v>1922</v>
      </c>
      <c r="H999">
        <v>4320</v>
      </c>
      <c r="I999">
        <v>1</v>
      </c>
      <c r="J999" t="s">
        <v>3060</v>
      </c>
      <c r="DD999" t="s">
        <v>1899</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1971</v>
      </c>
      <c r="E1000">
        <v>56</v>
      </c>
      <c r="F1000">
        <v>224</v>
      </c>
      <c r="G1000" t="s">
        <v>2267</v>
      </c>
      <c r="H1000">
        <v>7560</v>
      </c>
      <c r="I1000">
        <v>1</v>
      </c>
      <c r="J1000" t="s">
        <v>3062</v>
      </c>
      <c r="DD1000" t="s">
        <v>1899</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2044</v>
      </c>
      <c r="E1001">
        <v>96</v>
      </c>
      <c r="F1001">
        <v>192</v>
      </c>
      <c r="G1001" t="s">
        <v>2109</v>
      </c>
      <c r="H1001">
        <v>18500</v>
      </c>
      <c r="I1001">
        <v>1</v>
      </c>
      <c r="J1001" t="s">
        <v>3063</v>
      </c>
      <c r="DD1001" t="s">
        <v>1899</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1975</v>
      </c>
      <c r="E1002">
        <v>80</v>
      </c>
      <c r="F1002">
        <v>384</v>
      </c>
      <c r="G1002" t="s">
        <v>2084</v>
      </c>
      <c r="H1002">
        <v>16376</v>
      </c>
      <c r="I1002">
        <v>1</v>
      </c>
      <c r="J1002" t="s">
        <v>3064</v>
      </c>
      <c r="DD1002" t="s">
        <v>1899</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1977</v>
      </c>
      <c r="E1003">
        <v>8</v>
      </c>
      <c r="F1003">
        <v>32</v>
      </c>
      <c r="G1003" t="s">
        <v>1934</v>
      </c>
      <c r="H1003">
        <v>1584</v>
      </c>
      <c r="I1003">
        <v>1</v>
      </c>
      <c r="J1003" t="s">
        <v>3065</v>
      </c>
      <c r="DD1003" t="s">
        <v>1899</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1977</v>
      </c>
      <c r="E1004">
        <v>16</v>
      </c>
      <c r="F1004">
        <v>64</v>
      </c>
      <c r="G1004" t="s">
        <v>1920</v>
      </c>
      <c r="H1004">
        <v>3168</v>
      </c>
      <c r="I1004">
        <v>1</v>
      </c>
      <c r="J1004" t="s">
        <v>3066</v>
      </c>
      <c r="DD1004" t="s">
        <v>1899</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1977</v>
      </c>
      <c r="E1005">
        <v>32</v>
      </c>
      <c r="F1005">
        <v>128</v>
      </c>
      <c r="G1005" t="s">
        <v>1922</v>
      </c>
      <c r="H1005">
        <v>5856</v>
      </c>
      <c r="I1005">
        <v>1</v>
      </c>
      <c r="J1005" t="s">
        <v>3067</v>
      </c>
      <c r="DD1005" t="s">
        <v>1899</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1977</v>
      </c>
      <c r="E1006">
        <v>64</v>
      </c>
      <c r="F1006">
        <v>256</v>
      </c>
      <c r="G1006" t="s">
        <v>1924</v>
      </c>
      <c r="H1006">
        <v>11712</v>
      </c>
      <c r="I1006">
        <v>1</v>
      </c>
      <c r="J1006" t="s">
        <v>3068</v>
      </c>
      <c r="DD1006" t="s">
        <v>1899</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1977</v>
      </c>
      <c r="E1007">
        <v>84</v>
      </c>
      <c r="F1007">
        <v>320</v>
      </c>
      <c r="G1007" t="s">
        <v>1926</v>
      </c>
      <c r="H1007">
        <v>14104</v>
      </c>
      <c r="I1007">
        <v>1</v>
      </c>
      <c r="J1007" t="s">
        <v>3069</v>
      </c>
      <c r="DD1007" t="s">
        <v>1899</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1979</v>
      </c>
      <c r="E1008">
        <v>8</v>
      </c>
      <c r="F1008">
        <v>32</v>
      </c>
      <c r="G1008" t="s">
        <v>1934</v>
      </c>
      <c r="H1008">
        <v>1404</v>
      </c>
      <c r="I1008">
        <v>1</v>
      </c>
      <c r="J1008" t="s">
        <v>3070</v>
      </c>
      <c r="DD1008" t="s">
        <v>1899</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1979</v>
      </c>
      <c r="E1009">
        <v>16</v>
      </c>
      <c r="F1009">
        <v>64</v>
      </c>
      <c r="G1009" t="s">
        <v>1920</v>
      </c>
      <c r="H1009">
        <v>2808</v>
      </c>
      <c r="I1009">
        <v>1</v>
      </c>
      <c r="J1009" t="s">
        <v>3071</v>
      </c>
      <c r="DD1009" t="s">
        <v>1899</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1979</v>
      </c>
      <c r="E1010">
        <v>24</v>
      </c>
      <c r="F1010">
        <v>96</v>
      </c>
      <c r="G1010" t="s">
        <v>1939</v>
      </c>
      <c r="H1010">
        <v>4212</v>
      </c>
      <c r="I1010">
        <v>1</v>
      </c>
      <c r="J1010" t="s">
        <v>3072</v>
      </c>
      <c r="DD1010" t="s">
        <v>1899</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1979</v>
      </c>
      <c r="E1011">
        <v>32</v>
      </c>
      <c r="F1011">
        <v>128</v>
      </c>
      <c r="G1011" t="s">
        <v>1922</v>
      </c>
      <c r="H1011">
        <v>5616</v>
      </c>
      <c r="I1011">
        <v>1</v>
      </c>
      <c r="J1011" t="s">
        <v>3073</v>
      </c>
      <c r="DD1011" t="s">
        <v>1899</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1979</v>
      </c>
      <c r="E1012">
        <v>48</v>
      </c>
      <c r="F1012">
        <v>192</v>
      </c>
      <c r="G1012" t="s">
        <v>2009</v>
      </c>
      <c r="H1012">
        <v>10224</v>
      </c>
      <c r="I1012">
        <v>1</v>
      </c>
      <c r="J1012" t="s">
        <v>3074</v>
      </c>
      <c r="DD1012" t="s">
        <v>1899</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1979</v>
      </c>
      <c r="E1013">
        <v>64</v>
      </c>
      <c r="F1013">
        <v>256</v>
      </c>
      <c r="G1013" t="s">
        <v>1924</v>
      </c>
      <c r="H1013">
        <v>11232</v>
      </c>
      <c r="I1013">
        <v>1</v>
      </c>
      <c r="J1013" t="s">
        <v>3075</v>
      </c>
      <c r="DD1013" t="s">
        <v>1899</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1979</v>
      </c>
      <c r="E1014">
        <v>76</v>
      </c>
      <c r="F1014">
        <v>320</v>
      </c>
      <c r="G1014" t="s">
        <v>2300</v>
      </c>
      <c r="H1014">
        <v>14456</v>
      </c>
      <c r="I1014">
        <v>1</v>
      </c>
      <c r="J1014" t="s">
        <v>3076</v>
      </c>
      <c r="DD1014" t="s">
        <v>1899</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2051</v>
      </c>
      <c r="E1015">
        <v>8</v>
      </c>
      <c r="F1015">
        <v>32</v>
      </c>
      <c r="G1015" t="s">
        <v>1934</v>
      </c>
      <c r="H1015">
        <v>1200</v>
      </c>
      <c r="I1015">
        <v>1</v>
      </c>
      <c r="J1015" t="s">
        <v>3077</v>
      </c>
      <c r="DD1015" t="s">
        <v>1899</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2051</v>
      </c>
      <c r="E1016">
        <v>16</v>
      </c>
      <c r="F1016">
        <v>64</v>
      </c>
      <c r="G1016" t="s">
        <v>1920</v>
      </c>
      <c r="H1016">
        <v>2400</v>
      </c>
      <c r="I1016">
        <v>1</v>
      </c>
      <c r="J1016" t="s">
        <v>3078</v>
      </c>
      <c r="DD1016" t="s">
        <v>1899</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2051</v>
      </c>
      <c r="E1017">
        <v>24</v>
      </c>
      <c r="F1017">
        <v>96</v>
      </c>
      <c r="G1017" t="s">
        <v>1939</v>
      </c>
      <c r="H1017">
        <v>3600</v>
      </c>
      <c r="I1017">
        <v>1</v>
      </c>
      <c r="J1017" t="s">
        <v>3079</v>
      </c>
      <c r="DD1017" t="s">
        <v>1899</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2051</v>
      </c>
      <c r="E1018">
        <v>32</v>
      </c>
      <c r="F1018">
        <v>128</v>
      </c>
      <c r="G1018" t="s">
        <v>1922</v>
      </c>
      <c r="H1018">
        <v>4800</v>
      </c>
      <c r="I1018">
        <v>1</v>
      </c>
      <c r="J1018" t="s">
        <v>3080</v>
      </c>
      <c r="DD1018" t="s">
        <v>1899</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2051</v>
      </c>
      <c r="E1019">
        <v>56</v>
      </c>
      <c r="F1019">
        <v>224</v>
      </c>
      <c r="G1019" t="s">
        <v>2267</v>
      </c>
      <c r="H1019">
        <v>8160</v>
      </c>
      <c r="I1019">
        <v>1</v>
      </c>
      <c r="J1019" t="s">
        <v>3081</v>
      </c>
      <c r="DD1019" t="s">
        <v>1899</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1982</v>
      </c>
      <c r="E1020">
        <v>1</v>
      </c>
      <c r="F1020">
        <v>8</v>
      </c>
      <c r="G1020" t="s">
        <v>2302</v>
      </c>
      <c r="H1020">
        <v>123.2</v>
      </c>
      <c r="I1020">
        <v>1</v>
      </c>
      <c r="J1020" t="s">
        <v>3082</v>
      </c>
      <c r="DD1020" t="s">
        <v>1899</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1982</v>
      </c>
      <c r="E1021">
        <v>4</v>
      </c>
      <c r="F1021">
        <v>32</v>
      </c>
      <c r="G1021" t="s">
        <v>2304</v>
      </c>
      <c r="H1021">
        <v>492.8</v>
      </c>
      <c r="I1021">
        <v>1</v>
      </c>
      <c r="J1021" t="s">
        <v>3083</v>
      </c>
      <c r="DD1021" t="s">
        <v>1899</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1982</v>
      </c>
      <c r="E1022">
        <v>8</v>
      </c>
      <c r="F1022">
        <v>64</v>
      </c>
      <c r="G1022" t="s">
        <v>2306</v>
      </c>
      <c r="H1022">
        <v>985.6</v>
      </c>
      <c r="I1022">
        <v>1</v>
      </c>
      <c r="J1022" t="s">
        <v>3084</v>
      </c>
      <c r="DD1022" t="s">
        <v>1899</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1982</v>
      </c>
      <c r="E1023">
        <v>16</v>
      </c>
      <c r="F1023">
        <v>128</v>
      </c>
      <c r="G1023" t="s">
        <v>2308</v>
      </c>
      <c r="H1023">
        <v>1971.2</v>
      </c>
      <c r="I1023">
        <v>1</v>
      </c>
      <c r="J1023" t="s">
        <v>3085</v>
      </c>
      <c r="DD1023" t="s">
        <v>1899</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1982</v>
      </c>
      <c r="E1024">
        <v>32</v>
      </c>
      <c r="F1024">
        <v>256</v>
      </c>
      <c r="G1024" t="s">
        <v>2310</v>
      </c>
      <c r="H1024">
        <v>3942.4</v>
      </c>
      <c r="I1024">
        <v>1</v>
      </c>
      <c r="J1024" t="s">
        <v>3086</v>
      </c>
      <c r="DD1024" t="s">
        <v>1899</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1982</v>
      </c>
      <c r="E1025">
        <v>48</v>
      </c>
      <c r="F1025">
        <v>384</v>
      </c>
      <c r="G1025" t="s">
        <v>2312</v>
      </c>
      <c r="H1025">
        <v>5913.6</v>
      </c>
      <c r="I1025">
        <v>1</v>
      </c>
      <c r="J1025" t="s">
        <v>3087</v>
      </c>
      <c r="DD1025" t="s">
        <v>1899</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46</v>
      </c>
      <c r="E1026">
        <v>1</v>
      </c>
      <c r="F1026">
        <v>8</v>
      </c>
      <c r="G1026" t="s">
        <v>2302</v>
      </c>
      <c r="H1026">
        <v>193.6</v>
      </c>
      <c r="I1026">
        <v>1</v>
      </c>
      <c r="J1026" t="s">
        <v>3088</v>
      </c>
      <c r="DD1026" t="s">
        <v>1899</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46</v>
      </c>
      <c r="E1027">
        <v>2</v>
      </c>
      <c r="F1027">
        <v>12</v>
      </c>
      <c r="G1027" t="s">
        <v>2315</v>
      </c>
      <c r="H1027">
        <v>316.8</v>
      </c>
      <c r="I1027">
        <v>1</v>
      </c>
      <c r="J1027" t="s">
        <v>3089</v>
      </c>
      <c r="DD1027" t="s">
        <v>1899</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46</v>
      </c>
      <c r="E1028">
        <v>4</v>
      </c>
      <c r="F1028">
        <v>32</v>
      </c>
      <c r="G1028" t="s">
        <v>2304</v>
      </c>
      <c r="H1028">
        <v>774.4</v>
      </c>
      <c r="I1028">
        <v>1</v>
      </c>
      <c r="J1028" t="s">
        <v>3090</v>
      </c>
      <c r="DD1028" t="s">
        <v>1899</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46</v>
      </c>
      <c r="E1029">
        <v>8</v>
      </c>
      <c r="F1029">
        <v>64</v>
      </c>
      <c r="G1029" t="s">
        <v>2306</v>
      </c>
      <c r="H1029">
        <v>1548.8</v>
      </c>
      <c r="I1029">
        <v>1</v>
      </c>
      <c r="J1029" t="s">
        <v>3091</v>
      </c>
      <c r="DD1029" t="s">
        <v>1899</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46</v>
      </c>
      <c r="E1030">
        <v>16</v>
      </c>
      <c r="F1030">
        <v>128</v>
      </c>
      <c r="G1030" t="s">
        <v>2308</v>
      </c>
      <c r="H1030">
        <v>3097.6</v>
      </c>
      <c r="I1030">
        <v>1</v>
      </c>
      <c r="J1030" t="s">
        <v>3092</v>
      </c>
      <c r="DD1030" t="s">
        <v>1899</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46</v>
      </c>
      <c r="E1031">
        <v>32</v>
      </c>
      <c r="F1031">
        <v>256</v>
      </c>
      <c r="G1031" t="s">
        <v>2310</v>
      </c>
      <c r="H1031">
        <v>6195.2</v>
      </c>
      <c r="I1031">
        <v>1</v>
      </c>
      <c r="J1031" t="s">
        <v>3093</v>
      </c>
      <c r="DD1031" t="s">
        <v>1899</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46</v>
      </c>
      <c r="E1032">
        <v>62</v>
      </c>
      <c r="F1032">
        <v>470</v>
      </c>
      <c r="G1032" t="s">
        <v>2321</v>
      </c>
      <c r="H1032">
        <v>11545.6</v>
      </c>
      <c r="I1032">
        <v>1</v>
      </c>
      <c r="J1032" t="s">
        <v>3094</v>
      </c>
      <c r="DD1032" t="s">
        <v>1899</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46</v>
      </c>
      <c r="E1033">
        <v>64</v>
      </c>
      <c r="F1033">
        <v>512</v>
      </c>
      <c r="G1033" t="s">
        <v>2323</v>
      </c>
      <c r="H1033">
        <v>12390.4</v>
      </c>
      <c r="I1033">
        <v>1</v>
      </c>
      <c r="J1033" t="s">
        <v>3095</v>
      </c>
      <c r="DD1033" t="s">
        <v>1899</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46</v>
      </c>
      <c r="E1034">
        <v>124</v>
      </c>
      <c r="F1034">
        <v>940</v>
      </c>
      <c r="G1034" t="s">
        <v>2325</v>
      </c>
      <c r="H1034">
        <v>23091.200000000001</v>
      </c>
      <c r="I1034">
        <v>1</v>
      </c>
      <c r="J1034" t="s">
        <v>3096</v>
      </c>
      <c r="DD1034" t="s">
        <v>1899</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1986</v>
      </c>
      <c r="E1035">
        <v>1</v>
      </c>
      <c r="F1035">
        <v>8</v>
      </c>
      <c r="G1035" t="s">
        <v>2302</v>
      </c>
      <c r="H1035">
        <v>176</v>
      </c>
      <c r="I1035">
        <v>1</v>
      </c>
      <c r="J1035" t="s">
        <v>3097</v>
      </c>
      <c r="DD1035" t="s">
        <v>1899</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1986</v>
      </c>
      <c r="E1036">
        <v>2</v>
      </c>
      <c r="F1036">
        <v>16</v>
      </c>
      <c r="G1036" t="s">
        <v>2328</v>
      </c>
      <c r="H1036">
        <v>352</v>
      </c>
      <c r="I1036">
        <v>1</v>
      </c>
      <c r="J1036" t="s">
        <v>3098</v>
      </c>
      <c r="DD1036" t="s">
        <v>1899</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1986</v>
      </c>
      <c r="E1037">
        <v>4</v>
      </c>
      <c r="F1037">
        <v>32</v>
      </c>
      <c r="G1037" t="s">
        <v>2304</v>
      </c>
      <c r="H1037">
        <v>704</v>
      </c>
      <c r="I1037">
        <v>1</v>
      </c>
      <c r="J1037" t="s">
        <v>3099</v>
      </c>
      <c r="DD1037" t="s">
        <v>1902</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1986</v>
      </c>
      <c r="E1038">
        <v>8</v>
      </c>
      <c r="F1038">
        <v>64</v>
      </c>
      <c r="G1038" t="s">
        <v>2306</v>
      </c>
      <c r="H1038">
        <v>1408</v>
      </c>
      <c r="I1038">
        <v>1</v>
      </c>
      <c r="J1038" t="s">
        <v>3100</v>
      </c>
      <c r="DD1038" t="s">
        <v>1902</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1986</v>
      </c>
      <c r="E1039">
        <v>12</v>
      </c>
      <c r="F1039">
        <v>96</v>
      </c>
      <c r="G1039" t="s">
        <v>2332</v>
      </c>
      <c r="H1039">
        <v>2112</v>
      </c>
      <c r="I1039">
        <v>1</v>
      </c>
      <c r="J1039" t="s">
        <v>3101</v>
      </c>
      <c r="DD1039" t="s">
        <v>1902</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1986</v>
      </c>
      <c r="E1040">
        <v>16</v>
      </c>
      <c r="F1040">
        <v>128</v>
      </c>
      <c r="G1040" t="s">
        <v>2308</v>
      </c>
      <c r="H1040">
        <v>2816</v>
      </c>
      <c r="I1040">
        <v>1</v>
      </c>
      <c r="J1040" t="s">
        <v>3102</v>
      </c>
      <c r="DD1040" t="s">
        <v>1902</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1986</v>
      </c>
      <c r="E1041">
        <v>32</v>
      </c>
      <c r="F1041">
        <v>256</v>
      </c>
      <c r="G1041" t="s">
        <v>2310</v>
      </c>
      <c r="H1041">
        <v>5632</v>
      </c>
      <c r="I1041">
        <v>1</v>
      </c>
      <c r="J1041" t="s">
        <v>3103</v>
      </c>
      <c r="DD1041" t="s">
        <v>1902</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1986</v>
      </c>
      <c r="E1042">
        <v>64</v>
      </c>
      <c r="F1042">
        <v>512</v>
      </c>
      <c r="G1042" t="s">
        <v>2323</v>
      </c>
      <c r="H1042">
        <v>11264</v>
      </c>
      <c r="I1042">
        <v>1</v>
      </c>
      <c r="J1042" t="s">
        <v>3104</v>
      </c>
      <c r="DD1042" t="s">
        <v>1902</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1989</v>
      </c>
      <c r="E1043">
        <v>1</v>
      </c>
      <c r="F1043">
        <v>8</v>
      </c>
      <c r="G1043" t="s">
        <v>2302</v>
      </c>
      <c r="H1043">
        <v>176</v>
      </c>
      <c r="I1043">
        <v>1</v>
      </c>
      <c r="J1043" t="s">
        <v>3105</v>
      </c>
      <c r="DD1043" t="s">
        <v>1902</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1989</v>
      </c>
      <c r="E1044">
        <v>2</v>
      </c>
      <c r="F1044">
        <v>16</v>
      </c>
      <c r="G1044" t="s">
        <v>2328</v>
      </c>
      <c r="H1044">
        <v>352</v>
      </c>
      <c r="I1044">
        <v>1</v>
      </c>
      <c r="J1044" t="s">
        <v>3106</v>
      </c>
      <c r="DD1044" t="s">
        <v>1902</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1989</v>
      </c>
      <c r="E1045">
        <v>4</v>
      </c>
      <c r="F1045">
        <v>32</v>
      </c>
      <c r="G1045" t="s">
        <v>2304</v>
      </c>
      <c r="H1045">
        <v>704</v>
      </c>
      <c r="I1045">
        <v>1</v>
      </c>
      <c r="J1045" t="s">
        <v>3107</v>
      </c>
      <c r="DD1045" t="s">
        <v>1902</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1989</v>
      </c>
      <c r="E1046">
        <v>8</v>
      </c>
      <c r="F1046">
        <v>64</v>
      </c>
      <c r="G1046" t="s">
        <v>2306</v>
      </c>
      <c r="H1046">
        <v>1408</v>
      </c>
      <c r="I1046">
        <v>1</v>
      </c>
      <c r="J1046" t="s">
        <v>3108</v>
      </c>
      <c r="DD1046" t="s">
        <v>1902</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1989</v>
      </c>
      <c r="E1047">
        <v>12</v>
      </c>
      <c r="F1047">
        <v>96</v>
      </c>
      <c r="G1047" t="s">
        <v>2332</v>
      </c>
      <c r="H1047">
        <v>2112</v>
      </c>
      <c r="I1047">
        <v>1</v>
      </c>
      <c r="J1047" t="s">
        <v>3110</v>
      </c>
      <c r="DD1047" t="s">
        <v>1902</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1989</v>
      </c>
      <c r="E1048">
        <v>12</v>
      </c>
      <c r="F1048">
        <v>144</v>
      </c>
      <c r="G1048" t="s">
        <v>2342</v>
      </c>
      <c r="H1048">
        <v>2880</v>
      </c>
      <c r="I1048">
        <v>1</v>
      </c>
      <c r="J1048" t="s">
        <v>3109</v>
      </c>
      <c r="DD1048" t="s">
        <v>1902</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1989</v>
      </c>
      <c r="E1049">
        <v>16</v>
      </c>
      <c r="F1049">
        <v>128</v>
      </c>
      <c r="G1049" t="s">
        <v>2308</v>
      </c>
      <c r="H1049">
        <v>2816</v>
      </c>
      <c r="I1049">
        <v>1</v>
      </c>
      <c r="J1049" t="s">
        <v>3111</v>
      </c>
      <c r="DD1049" t="s">
        <v>1902</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1989</v>
      </c>
      <c r="E1050">
        <v>16</v>
      </c>
      <c r="F1050">
        <v>192</v>
      </c>
      <c r="G1050" t="s">
        <v>2344</v>
      </c>
      <c r="H1050">
        <v>3840</v>
      </c>
      <c r="I1050">
        <v>1</v>
      </c>
      <c r="J1050" t="s">
        <v>3112</v>
      </c>
      <c r="DD1050" t="s">
        <v>1902</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1989</v>
      </c>
      <c r="E1051">
        <v>24</v>
      </c>
      <c r="F1051">
        <v>192</v>
      </c>
      <c r="G1051" t="s">
        <v>2370</v>
      </c>
      <c r="H1051">
        <v>4224</v>
      </c>
      <c r="I1051">
        <v>1</v>
      </c>
      <c r="J1051" t="s">
        <v>3113</v>
      </c>
      <c r="DD1051" t="s">
        <v>1902</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1989</v>
      </c>
      <c r="E1052">
        <v>32</v>
      </c>
      <c r="F1052">
        <v>256</v>
      </c>
      <c r="G1052" t="s">
        <v>2310</v>
      </c>
      <c r="H1052">
        <v>5632</v>
      </c>
      <c r="I1052">
        <v>1</v>
      </c>
      <c r="J1052" t="s">
        <v>3115</v>
      </c>
      <c r="DD1052" t="s">
        <v>1902</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1989</v>
      </c>
      <c r="E1053">
        <v>32</v>
      </c>
      <c r="F1053">
        <v>384</v>
      </c>
      <c r="G1053" t="s">
        <v>2348</v>
      </c>
      <c r="H1053">
        <v>7680</v>
      </c>
      <c r="I1053">
        <v>1</v>
      </c>
      <c r="J1053" t="s">
        <v>3114</v>
      </c>
      <c r="DD1053" t="s">
        <v>1902</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1989</v>
      </c>
      <c r="E1054">
        <v>64</v>
      </c>
      <c r="F1054">
        <v>512</v>
      </c>
      <c r="G1054" t="s">
        <v>2323</v>
      </c>
      <c r="H1054">
        <v>11264</v>
      </c>
      <c r="I1054">
        <v>1</v>
      </c>
      <c r="J1054" t="s">
        <v>3116</v>
      </c>
      <c r="DD1054" t="s">
        <v>1902</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1989</v>
      </c>
      <c r="E1055">
        <v>72</v>
      </c>
      <c r="F1055">
        <v>648</v>
      </c>
      <c r="G1055" t="s">
        <v>2351</v>
      </c>
      <c r="H1055">
        <v>13824</v>
      </c>
      <c r="I1055">
        <v>1</v>
      </c>
      <c r="J1055" t="s">
        <v>3117</v>
      </c>
      <c r="DD1055" t="s">
        <v>1902</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1991</v>
      </c>
      <c r="E1056">
        <v>1</v>
      </c>
      <c r="F1056">
        <v>8</v>
      </c>
      <c r="G1056" t="s">
        <v>2302</v>
      </c>
      <c r="H1056">
        <v>176</v>
      </c>
      <c r="I1056">
        <v>1</v>
      </c>
      <c r="J1056" t="s">
        <v>3118</v>
      </c>
      <c r="DD1056" t="s">
        <v>1902</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1991</v>
      </c>
      <c r="E1057">
        <v>2</v>
      </c>
      <c r="F1057">
        <v>16</v>
      </c>
      <c r="G1057" t="s">
        <v>2328</v>
      </c>
      <c r="H1057">
        <v>352</v>
      </c>
      <c r="I1057">
        <v>1</v>
      </c>
      <c r="J1057" t="s">
        <v>3119</v>
      </c>
      <c r="DD1057" t="s">
        <v>1902</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1991</v>
      </c>
      <c r="E1058">
        <v>4</v>
      </c>
      <c r="F1058">
        <v>32</v>
      </c>
      <c r="G1058" t="s">
        <v>2304</v>
      </c>
      <c r="H1058">
        <v>704</v>
      </c>
      <c r="I1058">
        <v>1</v>
      </c>
      <c r="J1058" t="s">
        <v>3120</v>
      </c>
      <c r="DD1058" t="s">
        <v>1902</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1991</v>
      </c>
      <c r="E1059">
        <v>8</v>
      </c>
      <c r="F1059">
        <v>64</v>
      </c>
      <c r="G1059" t="s">
        <v>2306</v>
      </c>
      <c r="H1059">
        <v>1408</v>
      </c>
      <c r="I1059">
        <v>1</v>
      </c>
      <c r="J1059" t="s">
        <v>3121</v>
      </c>
      <c r="DD1059" t="s">
        <v>1902</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1991</v>
      </c>
      <c r="E1060">
        <v>12</v>
      </c>
      <c r="F1060">
        <v>96</v>
      </c>
      <c r="G1060" t="s">
        <v>2332</v>
      </c>
      <c r="H1060">
        <v>2112</v>
      </c>
      <c r="I1060">
        <v>1</v>
      </c>
      <c r="J1060" t="s">
        <v>3122</v>
      </c>
      <c r="DD1060" t="s">
        <v>1902</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1991</v>
      </c>
      <c r="E1061">
        <v>12</v>
      </c>
      <c r="F1061">
        <v>144</v>
      </c>
      <c r="G1061" t="s">
        <v>2342</v>
      </c>
      <c r="H1061">
        <v>2880</v>
      </c>
      <c r="I1061">
        <v>1</v>
      </c>
      <c r="J1061" t="s">
        <v>3123</v>
      </c>
      <c r="DD1061" t="s">
        <v>1902</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1991</v>
      </c>
      <c r="E1062">
        <v>16</v>
      </c>
      <c r="F1062">
        <v>128</v>
      </c>
      <c r="G1062" t="s">
        <v>2308</v>
      </c>
      <c r="H1062">
        <v>2816</v>
      </c>
      <c r="I1062">
        <v>1</v>
      </c>
      <c r="J1062" t="s">
        <v>3125</v>
      </c>
      <c r="DD1062" t="s">
        <v>1902</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1991</v>
      </c>
      <c r="E1063">
        <v>16</v>
      </c>
      <c r="F1063">
        <v>192</v>
      </c>
      <c r="G1063" t="s">
        <v>2344</v>
      </c>
      <c r="H1063">
        <v>3840</v>
      </c>
      <c r="I1063">
        <v>1</v>
      </c>
      <c r="J1063" t="s">
        <v>3124</v>
      </c>
      <c r="DD1063" t="s">
        <v>1902</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1991</v>
      </c>
      <c r="E1064">
        <v>32</v>
      </c>
      <c r="F1064">
        <v>256</v>
      </c>
      <c r="G1064" t="s">
        <v>2310</v>
      </c>
      <c r="H1064">
        <v>5632</v>
      </c>
      <c r="I1064">
        <v>1</v>
      </c>
      <c r="J1064" t="s">
        <v>3126</v>
      </c>
      <c r="DD1064" t="s">
        <v>1902</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1991</v>
      </c>
      <c r="E1065">
        <v>32</v>
      </c>
      <c r="F1065">
        <v>384</v>
      </c>
      <c r="G1065" t="s">
        <v>2348</v>
      </c>
      <c r="H1065">
        <v>7680</v>
      </c>
      <c r="I1065">
        <v>1</v>
      </c>
      <c r="J1065" t="s">
        <v>3127</v>
      </c>
      <c r="DD1065" t="s">
        <v>1902</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1991</v>
      </c>
      <c r="E1066">
        <v>64</v>
      </c>
      <c r="F1066">
        <v>512</v>
      </c>
      <c r="G1066" t="s">
        <v>2323</v>
      </c>
      <c r="H1066">
        <v>11264</v>
      </c>
      <c r="I1066">
        <v>1</v>
      </c>
      <c r="J1066" t="s">
        <v>3128</v>
      </c>
      <c r="DD1066" t="s">
        <v>1902</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1993</v>
      </c>
      <c r="E1067">
        <v>1</v>
      </c>
      <c r="F1067">
        <v>8</v>
      </c>
      <c r="G1067" t="s">
        <v>2302</v>
      </c>
      <c r="H1067">
        <v>176</v>
      </c>
      <c r="I1067">
        <v>1</v>
      </c>
      <c r="J1067" t="s">
        <v>3129</v>
      </c>
      <c r="DD1067" t="s">
        <v>1902</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1993</v>
      </c>
      <c r="E1068">
        <v>2</v>
      </c>
      <c r="F1068">
        <v>16</v>
      </c>
      <c r="G1068" t="s">
        <v>2328</v>
      </c>
      <c r="H1068">
        <v>352</v>
      </c>
      <c r="I1068">
        <v>1</v>
      </c>
      <c r="J1068" t="s">
        <v>3130</v>
      </c>
      <c r="DD1068" t="s">
        <v>1902</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1993</v>
      </c>
      <c r="E1069">
        <v>4</v>
      </c>
      <c r="F1069">
        <v>32</v>
      </c>
      <c r="G1069" t="s">
        <v>2304</v>
      </c>
      <c r="H1069">
        <v>704</v>
      </c>
      <c r="I1069">
        <v>1</v>
      </c>
      <c r="J1069" t="s">
        <v>3131</v>
      </c>
      <c r="DD1069" t="s">
        <v>1902</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1993</v>
      </c>
      <c r="E1070">
        <v>8</v>
      </c>
      <c r="F1070">
        <v>64</v>
      </c>
      <c r="G1070" t="s">
        <v>2306</v>
      </c>
      <c r="H1070">
        <v>1408</v>
      </c>
      <c r="I1070">
        <v>1</v>
      </c>
      <c r="J1070" t="s">
        <v>3132</v>
      </c>
      <c r="DD1070" t="s">
        <v>1902</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1993</v>
      </c>
      <c r="E1071">
        <v>12</v>
      </c>
      <c r="F1071">
        <v>96</v>
      </c>
      <c r="G1071" t="s">
        <v>2332</v>
      </c>
      <c r="H1071">
        <v>2112</v>
      </c>
      <c r="I1071">
        <v>1</v>
      </c>
      <c r="J1071" t="s">
        <v>3133</v>
      </c>
      <c r="DD1071" t="s">
        <v>1902</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1993</v>
      </c>
      <c r="E1072">
        <v>16</v>
      </c>
      <c r="F1072">
        <v>128</v>
      </c>
      <c r="G1072" t="s">
        <v>2308</v>
      </c>
      <c r="H1072">
        <v>2816</v>
      </c>
      <c r="I1072">
        <v>1</v>
      </c>
      <c r="J1072" t="s">
        <v>3134</v>
      </c>
      <c r="DD1072" t="s">
        <v>1902</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1993</v>
      </c>
      <c r="E1073">
        <v>24</v>
      </c>
      <c r="F1073">
        <v>192</v>
      </c>
      <c r="G1073" t="s">
        <v>2370</v>
      </c>
      <c r="H1073">
        <v>4224</v>
      </c>
      <c r="I1073">
        <v>1</v>
      </c>
      <c r="J1073" t="s">
        <v>3135</v>
      </c>
      <c r="DD1073" t="s">
        <v>1902</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1993</v>
      </c>
      <c r="E1074">
        <v>32</v>
      </c>
      <c r="F1074">
        <v>256</v>
      </c>
      <c r="G1074" t="s">
        <v>2310</v>
      </c>
      <c r="H1074">
        <v>5632</v>
      </c>
      <c r="I1074">
        <v>1</v>
      </c>
      <c r="J1074" t="s">
        <v>3136</v>
      </c>
      <c r="DD1074" t="s">
        <v>1902</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1993</v>
      </c>
      <c r="E1075">
        <v>48</v>
      </c>
      <c r="F1075">
        <v>384</v>
      </c>
      <c r="G1075" t="s">
        <v>2312</v>
      </c>
      <c r="H1075">
        <v>8448</v>
      </c>
      <c r="I1075">
        <v>1</v>
      </c>
      <c r="J1075" t="s">
        <v>3137</v>
      </c>
      <c r="DD1075" t="s">
        <v>1902</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1993</v>
      </c>
      <c r="E1076">
        <v>56</v>
      </c>
      <c r="F1076">
        <v>448</v>
      </c>
      <c r="G1076" t="s">
        <v>2374</v>
      </c>
      <c r="H1076">
        <v>9856</v>
      </c>
      <c r="I1076">
        <v>1</v>
      </c>
      <c r="J1076" t="s">
        <v>3138</v>
      </c>
      <c r="DD1076" t="s">
        <v>1902</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1997</v>
      </c>
      <c r="E1077">
        <v>16</v>
      </c>
      <c r="F1077">
        <v>96</v>
      </c>
      <c r="G1077" t="s">
        <v>2384</v>
      </c>
      <c r="H1077">
        <v>13748</v>
      </c>
      <c r="I1077">
        <v>1</v>
      </c>
      <c r="J1077" t="s">
        <v>3139</v>
      </c>
      <c r="DD1077" t="s">
        <v>1902</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1997</v>
      </c>
      <c r="E1078">
        <v>32</v>
      </c>
      <c r="F1078">
        <v>192</v>
      </c>
      <c r="G1078" t="s">
        <v>2386</v>
      </c>
      <c r="H1078">
        <v>27496</v>
      </c>
      <c r="I1078">
        <v>1</v>
      </c>
      <c r="J1078" t="s">
        <v>3140</v>
      </c>
      <c r="DD1078" t="s">
        <v>1902</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1997</v>
      </c>
      <c r="E1079">
        <v>82</v>
      </c>
      <c r="F1079">
        <v>474</v>
      </c>
      <c r="G1079" t="s">
        <v>2388</v>
      </c>
      <c r="H1079">
        <v>57008</v>
      </c>
      <c r="I1079">
        <v>1</v>
      </c>
      <c r="J1079" t="s">
        <v>3141</v>
      </c>
      <c r="DD1079" t="s">
        <v>1902</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1997</v>
      </c>
      <c r="E1080">
        <v>164</v>
      </c>
      <c r="F1080">
        <v>948</v>
      </c>
      <c r="G1080" t="s">
        <v>2390</v>
      </c>
      <c r="H1080">
        <v>114016</v>
      </c>
      <c r="I1080">
        <v>1</v>
      </c>
      <c r="J1080" t="s">
        <v>3142</v>
      </c>
      <c r="DD1080" t="s">
        <v>1902</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1999</v>
      </c>
      <c r="E1081">
        <v>6</v>
      </c>
      <c r="F1081">
        <v>56</v>
      </c>
      <c r="G1081" t="s">
        <v>2392</v>
      </c>
      <c r="H1081">
        <v>4400</v>
      </c>
      <c r="I1081">
        <v>1</v>
      </c>
      <c r="J1081" t="s">
        <v>3143</v>
      </c>
      <c r="DD1081" t="s">
        <v>1902</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1999</v>
      </c>
      <c r="E1082">
        <v>14</v>
      </c>
      <c r="F1082">
        <v>112</v>
      </c>
      <c r="G1082" t="s">
        <v>2394</v>
      </c>
      <c r="H1082">
        <v>9000</v>
      </c>
      <c r="I1082">
        <v>1</v>
      </c>
      <c r="J1082" t="s">
        <v>3144</v>
      </c>
      <c r="DD1082" t="s">
        <v>1902</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1999</v>
      </c>
      <c r="E1083">
        <v>28</v>
      </c>
      <c r="F1083">
        <v>224</v>
      </c>
      <c r="G1083" t="s">
        <v>2396</v>
      </c>
      <c r="H1083">
        <v>18000</v>
      </c>
      <c r="I1083">
        <v>1</v>
      </c>
      <c r="J1083" t="s">
        <v>3145</v>
      </c>
      <c r="DD1083" t="s">
        <v>1902</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1999</v>
      </c>
      <c r="E1084">
        <v>56</v>
      </c>
      <c r="F1084">
        <v>448</v>
      </c>
      <c r="G1084" t="s">
        <v>2374</v>
      </c>
      <c r="H1084">
        <v>36000</v>
      </c>
      <c r="I1084">
        <v>1</v>
      </c>
      <c r="J1084" t="s">
        <v>3146</v>
      </c>
      <c r="DD1084" t="s">
        <v>1902</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2001</v>
      </c>
      <c r="E1085">
        <v>4</v>
      </c>
      <c r="F1085">
        <v>20</v>
      </c>
      <c r="G1085" t="s">
        <v>2399</v>
      </c>
      <c r="H1085">
        <v>975</v>
      </c>
      <c r="I1085">
        <v>1</v>
      </c>
      <c r="J1085" t="s">
        <v>3147</v>
      </c>
      <c r="DD1085" t="s">
        <v>1902</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2001</v>
      </c>
      <c r="E1086">
        <v>8</v>
      </c>
      <c r="F1086">
        <v>32</v>
      </c>
      <c r="G1086" t="s">
        <v>1934</v>
      </c>
      <c r="H1086">
        <v>2500</v>
      </c>
      <c r="I1086">
        <v>1</v>
      </c>
      <c r="J1086" t="s">
        <v>3148</v>
      </c>
      <c r="DD1086" t="s">
        <v>1902</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2001</v>
      </c>
      <c r="E1087">
        <v>10</v>
      </c>
      <c r="F1087">
        <v>40</v>
      </c>
      <c r="G1087" t="s">
        <v>2402</v>
      </c>
      <c r="H1087">
        <v>2000</v>
      </c>
      <c r="I1087">
        <v>1</v>
      </c>
      <c r="J1087" t="s">
        <v>3149</v>
      </c>
      <c r="DD1087" t="s">
        <v>1902</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2001</v>
      </c>
      <c r="E1088">
        <v>20</v>
      </c>
      <c r="F1088">
        <v>80</v>
      </c>
      <c r="G1088" t="s">
        <v>2404</v>
      </c>
      <c r="H1088">
        <v>4000</v>
      </c>
      <c r="I1088">
        <v>1</v>
      </c>
      <c r="J1088" t="s">
        <v>3150</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2001</v>
      </c>
      <c r="E1089">
        <v>32</v>
      </c>
      <c r="F1089">
        <v>128</v>
      </c>
      <c r="G1089" t="s">
        <v>1922</v>
      </c>
      <c r="H1089">
        <v>5500</v>
      </c>
      <c r="I1089">
        <v>1</v>
      </c>
      <c r="J1089" t="s">
        <v>3151</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2001</v>
      </c>
      <c r="E1090">
        <v>40</v>
      </c>
      <c r="F1090">
        <v>160</v>
      </c>
      <c r="G1090" t="s">
        <v>2407</v>
      </c>
      <c r="H1090">
        <v>8000</v>
      </c>
      <c r="I1090">
        <v>1</v>
      </c>
      <c r="J1090" t="s">
        <v>3152</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2001</v>
      </c>
      <c r="E1091">
        <v>80</v>
      </c>
      <c r="F1091">
        <v>320</v>
      </c>
      <c r="G1091" t="s">
        <v>1984</v>
      </c>
      <c r="H1091">
        <v>16000</v>
      </c>
      <c r="I1091">
        <v>1</v>
      </c>
      <c r="J1091" t="s">
        <v>3153</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2003</v>
      </c>
      <c r="E1092">
        <v>4</v>
      </c>
      <c r="F1092">
        <v>20</v>
      </c>
      <c r="G1092" t="s">
        <v>2399</v>
      </c>
      <c r="H1092">
        <v>2000</v>
      </c>
      <c r="I1092">
        <v>1</v>
      </c>
      <c r="J1092" t="s">
        <v>3154</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2003</v>
      </c>
      <c r="E1093">
        <v>8</v>
      </c>
      <c r="F1093">
        <v>40</v>
      </c>
      <c r="G1093" t="s">
        <v>2411</v>
      </c>
      <c r="H1093">
        <v>4000</v>
      </c>
      <c r="I1093">
        <v>1</v>
      </c>
      <c r="J1093" t="s">
        <v>3155</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2005</v>
      </c>
      <c r="E1094">
        <v>10</v>
      </c>
      <c r="F1094">
        <v>40</v>
      </c>
      <c r="G1094" t="s">
        <v>2402</v>
      </c>
      <c r="H1094">
        <v>5750</v>
      </c>
      <c r="I1094">
        <v>1</v>
      </c>
      <c r="J1094" t="s">
        <v>3156</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2005</v>
      </c>
      <c r="E1095">
        <v>20</v>
      </c>
      <c r="F1095">
        <v>80</v>
      </c>
      <c r="G1095" t="s">
        <v>2404</v>
      </c>
      <c r="H1095">
        <v>11500</v>
      </c>
      <c r="I1095">
        <v>1</v>
      </c>
      <c r="J1095" t="s">
        <v>3157</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2005</v>
      </c>
      <c r="E1096">
        <v>40</v>
      </c>
      <c r="F1096">
        <v>160</v>
      </c>
      <c r="G1096" t="s">
        <v>2407</v>
      </c>
      <c r="H1096">
        <v>23000</v>
      </c>
      <c r="I1096">
        <v>1</v>
      </c>
      <c r="J1096" t="s">
        <v>3158</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2005</v>
      </c>
      <c r="E1097">
        <v>80</v>
      </c>
      <c r="F1097">
        <v>320</v>
      </c>
      <c r="G1097" t="s">
        <v>1984</v>
      </c>
      <c r="H1097">
        <v>46000</v>
      </c>
      <c r="I1097">
        <v>1</v>
      </c>
      <c r="J1097" t="s">
        <v>3159</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2008</v>
      </c>
      <c r="E1098">
        <v>8</v>
      </c>
      <c r="F1098">
        <v>40</v>
      </c>
      <c r="G1098" t="s">
        <v>2411</v>
      </c>
      <c r="H1098">
        <v>5190</v>
      </c>
      <c r="I1098">
        <v>1</v>
      </c>
      <c r="J1098" t="s">
        <v>3160</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2008</v>
      </c>
      <c r="E1099">
        <v>36</v>
      </c>
      <c r="F1099">
        <v>160</v>
      </c>
      <c r="G1099" t="s">
        <v>2420</v>
      </c>
      <c r="H1099">
        <v>21000</v>
      </c>
      <c r="I1099">
        <v>1</v>
      </c>
      <c r="J1099" t="s">
        <v>3161</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2008</v>
      </c>
      <c r="E1100">
        <v>72</v>
      </c>
      <c r="F1100">
        <v>320</v>
      </c>
      <c r="G1100" t="s">
        <v>2422</v>
      </c>
      <c r="H1100">
        <v>42000</v>
      </c>
      <c r="I1100">
        <v>1</v>
      </c>
      <c r="J1100" t="s">
        <v>3162</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2011</v>
      </c>
      <c r="E1101">
        <v>32</v>
      </c>
      <c r="F1101">
        <v>64</v>
      </c>
      <c r="G1101" t="s">
        <v>1963</v>
      </c>
      <c r="H1101">
        <v>4600</v>
      </c>
      <c r="I1101">
        <v>1</v>
      </c>
      <c r="J1101" t="s">
        <v>3163</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2011</v>
      </c>
      <c r="E1102">
        <v>90</v>
      </c>
      <c r="F1102">
        <v>226</v>
      </c>
      <c r="G1102" t="s">
        <v>2425</v>
      </c>
      <c r="H1102">
        <v>9200</v>
      </c>
      <c r="I1102">
        <v>1</v>
      </c>
      <c r="J1102" t="s">
        <v>3164</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2011</v>
      </c>
      <c r="E1103">
        <v>180</v>
      </c>
      <c r="F1103">
        <v>452</v>
      </c>
      <c r="G1103" t="s">
        <v>2427</v>
      </c>
      <c r="H1103">
        <v>18400</v>
      </c>
      <c r="I1103">
        <v>1</v>
      </c>
      <c r="J1103" t="s">
        <v>3165</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2014</v>
      </c>
      <c r="E1104">
        <v>96</v>
      </c>
      <c r="F1104">
        <v>384</v>
      </c>
      <c r="G1104" t="s">
        <v>1917</v>
      </c>
      <c r="H1104">
        <v>25248</v>
      </c>
      <c r="I1104">
        <v>1</v>
      </c>
      <c r="J1104" t="s">
        <v>3166</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2017</v>
      </c>
      <c r="E1105">
        <v>10</v>
      </c>
      <c r="F1105">
        <v>88</v>
      </c>
      <c r="G1105" t="s">
        <v>2430</v>
      </c>
      <c r="H1105">
        <v>5225</v>
      </c>
      <c r="I1105">
        <v>1</v>
      </c>
      <c r="J1105" t="s">
        <v>3167</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2017</v>
      </c>
      <c r="E1106">
        <v>22</v>
      </c>
      <c r="F1106">
        <v>176</v>
      </c>
      <c r="G1106" t="s">
        <v>2432</v>
      </c>
      <c r="H1106">
        <v>10500</v>
      </c>
      <c r="I1106">
        <v>1</v>
      </c>
      <c r="J1106" t="s">
        <v>3168</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2017</v>
      </c>
      <c r="E1107">
        <v>44</v>
      </c>
      <c r="F1107">
        <v>352</v>
      </c>
      <c r="G1107" t="s">
        <v>2434</v>
      </c>
      <c r="H1107">
        <v>21000</v>
      </c>
      <c r="I1107">
        <v>1</v>
      </c>
      <c r="J1107" t="s">
        <v>3169</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3170</v>
      </c>
      <c r="B1" t="s">
        <v>3171</v>
      </c>
      <c r="C1" t="s">
        <v>3172</v>
      </c>
      <c r="D1" t="s">
        <v>3173</v>
      </c>
      <c r="E1" t="s">
        <v>3174</v>
      </c>
      <c r="F1" t="s">
        <v>3175</v>
      </c>
      <c r="G1" t="s">
        <v>3176</v>
      </c>
      <c r="H1" t="s">
        <v>3177</v>
      </c>
      <c r="I1" t="s">
        <v>3178</v>
      </c>
      <c r="J1" t="s">
        <v>1897</v>
      </c>
      <c r="O1" t="str">
        <f>"cdb!"&amp;ADDRESS(ROW(O2),COLUMN(O2)) &amp; "#"</f>
        <v>cdb!$O$2#</v>
      </c>
    </row>
    <row r="2" spans="1:15">
      <c r="A2" t="s">
        <v>3179</v>
      </c>
      <c r="B2" t="s">
        <v>3180</v>
      </c>
      <c r="C2" t="s">
        <v>3181</v>
      </c>
      <c r="D2">
        <v>0.14000000000000001</v>
      </c>
      <c r="E2">
        <v>0.11</v>
      </c>
      <c r="F2">
        <v>7.0000000000000007E-2</v>
      </c>
      <c r="G2">
        <v>51</v>
      </c>
      <c r="H2">
        <v>507.96</v>
      </c>
      <c r="I2">
        <v>918</v>
      </c>
      <c r="J2" t="s">
        <v>11</v>
      </c>
      <c r="O2" t="str" cm="1">
        <f t="array" ref="O2:O14">cdb实例规格列表</f>
        <v>1核1000MB内存</v>
      </c>
    </row>
    <row r="3" spans="1:15">
      <c r="A3" t="s">
        <v>3179</v>
      </c>
      <c r="B3" t="s">
        <v>3180</v>
      </c>
      <c r="C3" t="s">
        <v>3182</v>
      </c>
      <c r="D3">
        <v>0.28000000000000003</v>
      </c>
      <c r="E3">
        <v>0.21</v>
      </c>
      <c r="F3">
        <v>0.14000000000000001</v>
      </c>
      <c r="G3">
        <v>102</v>
      </c>
      <c r="H3">
        <v>1015.92</v>
      </c>
      <c r="I3">
        <v>1836</v>
      </c>
      <c r="J3" t="s">
        <v>11</v>
      </c>
      <c r="O3" t="str">
        <v>1核2000MB内存</v>
      </c>
    </row>
    <row r="4" spans="1:15">
      <c r="A4" t="s">
        <v>3179</v>
      </c>
      <c r="B4" t="s">
        <v>3180</v>
      </c>
      <c r="C4" t="s">
        <v>3183</v>
      </c>
      <c r="D4">
        <v>0.56999999999999995</v>
      </c>
      <c r="E4">
        <v>0.43</v>
      </c>
      <c r="F4">
        <v>0.28000000000000003</v>
      </c>
      <c r="G4">
        <v>204</v>
      </c>
      <c r="H4">
        <v>2031.84</v>
      </c>
      <c r="I4">
        <v>3672</v>
      </c>
      <c r="J4" t="s">
        <v>11</v>
      </c>
      <c r="O4" t="str">
        <v>2核4000MB内存</v>
      </c>
    </row>
    <row r="5" spans="1:15">
      <c r="A5" t="s">
        <v>3179</v>
      </c>
      <c r="B5" t="s">
        <v>3180</v>
      </c>
      <c r="C5" t="s">
        <v>3184</v>
      </c>
      <c r="D5">
        <v>1.1299999999999999</v>
      </c>
      <c r="E5">
        <v>0.85</v>
      </c>
      <c r="F5">
        <v>0.56999999999999995</v>
      </c>
      <c r="G5">
        <v>408</v>
      </c>
      <c r="H5">
        <v>4063.68</v>
      </c>
      <c r="I5">
        <v>7344</v>
      </c>
      <c r="J5" t="s">
        <v>11</v>
      </c>
      <c r="O5" t="str">
        <v>4核8000MB内存</v>
      </c>
    </row>
    <row r="6" spans="1:15">
      <c r="A6" t="s">
        <v>3179</v>
      </c>
      <c r="B6" t="s">
        <v>3180</v>
      </c>
      <c r="C6" t="s">
        <v>3185</v>
      </c>
      <c r="D6">
        <v>2.71</v>
      </c>
      <c r="E6">
        <v>1.8</v>
      </c>
      <c r="F6">
        <v>1.35</v>
      </c>
      <c r="G6">
        <v>974</v>
      </c>
      <c r="H6">
        <v>9701.0400000000009</v>
      </c>
      <c r="I6">
        <v>17532</v>
      </c>
      <c r="J6" t="s">
        <v>11</v>
      </c>
      <c r="O6" t="str">
        <v>8核16000MB内存</v>
      </c>
    </row>
    <row r="7" spans="1:15">
      <c r="A7" t="s">
        <v>3179</v>
      </c>
      <c r="B7" t="s">
        <v>3180</v>
      </c>
      <c r="C7" t="s">
        <v>3186</v>
      </c>
      <c r="D7">
        <v>2.27</v>
      </c>
      <c r="E7">
        <v>1.7</v>
      </c>
      <c r="F7">
        <v>1.1299999999999999</v>
      </c>
      <c r="G7">
        <v>816</v>
      </c>
      <c r="H7">
        <v>8127.36</v>
      </c>
      <c r="I7">
        <v>14688</v>
      </c>
      <c r="J7" t="s">
        <v>11</v>
      </c>
      <c r="O7" t="str">
        <v>4核16000MB内存</v>
      </c>
    </row>
    <row r="8" spans="1:15">
      <c r="A8" t="s">
        <v>3179</v>
      </c>
      <c r="B8" t="s">
        <v>3180</v>
      </c>
      <c r="C8" t="s">
        <v>49</v>
      </c>
      <c r="D8">
        <v>4.53</v>
      </c>
      <c r="E8">
        <v>3.4</v>
      </c>
      <c r="F8">
        <v>2.27</v>
      </c>
      <c r="G8">
        <v>1632</v>
      </c>
      <c r="H8">
        <v>16254.72</v>
      </c>
      <c r="I8">
        <v>29376</v>
      </c>
      <c r="J8" t="s">
        <v>11</v>
      </c>
      <c r="O8" t="str">
        <v>8核32000MB内存</v>
      </c>
    </row>
    <row r="9" spans="1:15">
      <c r="A9" t="s">
        <v>3179</v>
      </c>
      <c r="B9" t="s">
        <v>3180</v>
      </c>
      <c r="C9" t="s">
        <v>3187</v>
      </c>
      <c r="D9">
        <v>5.97</v>
      </c>
      <c r="E9">
        <v>3.98</v>
      </c>
      <c r="F9">
        <v>2.98</v>
      </c>
      <c r="G9">
        <v>2148</v>
      </c>
      <c r="H9">
        <v>21394.080000000002</v>
      </c>
      <c r="I9">
        <v>38664</v>
      </c>
      <c r="J9" t="s">
        <v>11</v>
      </c>
      <c r="O9" t="str">
        <v>16核32000MB内存</v>
      </c>
    </row>
    <row r="10" spans="1:15">
      <c r="A10" t="s">
        <v>3179</v>
      </c>
      <c r="B10" t="s">
        <v>3180</v>
      </c>
      <c r="C10" t="s">
        <v>3188</v>
      </c>
      <c r="D10">
        <v>9.07</v>
      </c>
      <c r="E10">
        <v>6.8</v>
      </c>
      <c r="F10">
        <v>4.53</v>
      </c>
      <c r="G10">
        <v>3264</v>
      </c>
      <c r="H10">
        <v>32509.439999999999</v>
      </c>
      <c r="I10">
        <v>58752</v>
      </c>
      <c r="J10" t="s">
        <v>11</v>
      </c>
      <c r="O10" t="str">
        <v>16核64000MB内存</v>
      </c>
    </row>
    <row r="11" spans="1:15">
      <c r="A11" t="s">
        <v>3179</v>
      </c>
      <c r="B11" t="s">
        <v>3180</v>
      </c>
      <c r="C11" t="s">
        <v>3189</v>
      </c>
      <c r="D11">
        <v>13.6</v>
      </c>
      <c r="E11">
        <v>10.199999999999999</v>
      </c>
      <c r="F11">
        <v>6.8</v>
      </c>
      <c r="G11">
        <v>4342</v>
      </c>
      <c r="H11">
        <v>43246.32</v>
      </c>
      <c r="I11">
        <v>78156</v>
      </c>
      <c r="J11" t="s">
        <v>11</v>
      </c>
      <c r="O11" t="str">
        <v>16核96000MB内存</v>
      </c>
    </row>
    <row r="12" spans="1:15">
      <c r="A12" t="s">
        <v>3179</v>
      </c>
      <c r="B12" t="s">
        <v>3180</v>
      </c>
      <c r="C12" t="s">
        <v>3190</v>
      </c>
      <c r="D12">
        <v>18.13</v>
      </c>
      <c r="E12">
        <v>13.6</v>
      </c>
      <c r="F12">
        <v>9.07</v>
      </c>
      <c r="G12">
        <v>6528</v>
      </c>
      <c r="H12">
        <v>65018.879999999997</v>
      </c>
      <c r="I12">
        <v>117504</v>
      </c>
      <c r="J12" t="s">
        <v>11</v>
      </c>
      <c r="O12" t="str">
        <v>16核128000MB内存</v>
      </c>
    </row>
    <row r="13" spans="1:15">
      <c r="A13" t="s">
        <v>3179</v>
      </c>
      <c r="B13" t="s">
        <v>3180</v>
      </c>
      <c r="C13" t="s">
        <v>3191</v>
      </c>
      <c r="D13">
        <v>34.57</v>
      </c>
      <c r="E13">
        <v>25.93</v>
      </c>
      <c r="F13">
        <v>17.28</v>
      </c>
      <c r="G13">
        <v>12444</v>
      </c>
      <c r="H13">
        <v>123942.24</v>
      </c>
      <c r="I13">
        <v>223992</v>
      </c>
      <c r="J13" t="s">
        <v>11</v>
      </c>
      <c r="O13" t="str">
        <v>24核244000MB内存</v>
      </c>
    </row>
    <row r="14" spans="1:15">
      <c r="A14" t="s">
        <v>3179</v>
      </c>
      <c r="B14" t="s">
        <v>3180</v>
      </c>
      <c r="C14" t="s">
        <v>3192</v>
      </c>
      <c r="D14">
        <v>69.13</v>
      </c>
      <c r="E14">
        <v>51.85</v>
      </c>
      <c r="F14">
        <v>34.57</v>
      </c>
      <c r="G14">
        <v>24888</v>
      </c>
      <c r="H14">
        <v>247884.48</v>
      </c>
      <c r="I14">
        <v>447984</v>
      </c>
      <c r="J14" t="s">
        <v>11</v>
      </c>
      <c r="O14" t="str">
        <v>48核488000MB内存</v>
      </c>
    </row>
    <row r="31" spans="1:3">
      <c r="A31" t="s">
        <v>3171</v>
      </c>
      <c r="B31" t="s">
        <v>3193</v>
      </c>
      <c r="C31" t="s">
        <v>3194</v>
      </c>
    </row>
    <row r="32" spans="1:3">
      <c r="A32" t="s">
        <v>3195</v>
      </c>
      <c r="B32">
        <v>1.5E-3</v>
      </c>
      <c r="C32">
        <v>0.72</v>
      </c>
    </row>
    <row r="33" spans="1:5">
      <c r="A33" t="s">
        <v>3196</v>
      </c>
      <c r="B33">
        <v>2.3E-3</v>
      </c>
      <c r="C33">
        <v>1.08</v>
      </c>
    </row>
    <row r="34" spans="1:5">
      <c r="A34" t="s">
        <v>3180</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3197</v>
      </c>
      <c r="L1" s="5"/>
      <c r="M1" s="5"/>
      <c r="N1" s="5"/>
      <c r="O1" s="5"/>
      <c r="Q1" t="str">
        <f>"crs!"&amp;ADDRESS(ROW(Q2),COLUMN(Q2)) &amp; "#"</f>
        <v>crs!$Q$2#</v>
      </c>
    </row>
    <row r="2" spans="1:49">
      <c r="A2" t="s">
        <v>3198</v>
      </c>
      <c r="B2" t="s">
        <v>3199</v>
      </c>
      <c r="C2" t="s">
        <v>3200</v>
      </c>
      <c r="D2" t="s">
        <v>3201</v>
      </c>
      <c r="E2" t="s">
        <v>1897</v>
      </c>
      <c r="F2" t="s">
        <v>3202</v>
      </c>
      <c r="K2" t="s">
        <v>3202</v>
      </c>
      <c r="L2" t="s">
        <v>3203</v>
      </c>
      <c r="M2" t="s">
        <v>3204</v>
      </c>
      <c r="Q2" t="str" cm="1">
        <f t="array" ref="Q2:Q3">crs架构列表</f>
        <v>内存版（标准架构）</v>
      </c>
      <c r="S2" s="6" t="s">
        <v>3205</v>
      </c>
      <c r="AJ2" s="6" t="s">
        <v>3206</v>
      </c>
    </row>
    <row r="3" spans="1:49">
      <c r="A3">
        <v>0.1167</v>
      </c>
      <c r="B3">
        <v>8.7499999999999994E-2</v>
      </c>
      <c r="C3">
        <v>5.8299999999999998E-2</v>
      </c>
      <c r="D3">
        <v>42</v>
      </c>
      <c r="E3" t="s">
        <v>1902</v>
      </c>
      <c r="F3" t="s">
        <v>3207</v>
      </c>
      <c r="K3" t="s">
        <v>51</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3207</v>
      </c>
      <c r="K4" t="s">
        <v>3207</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1899</v>
      </c>
      <c r="F5" t="s">
        <v>3207</v>
      </c>
    </row>
    <row r="6" spans="1:49">
      <c r="A6">
        <v>0.1056</v>
      </c>
      <c r="B6">
        <v>7.9200000000000007E-2</v>
      </c>
      <c r="C6">
        <v>5.28E-2</v>
      </c>
      <c r="D6">
        <v>38</v>
      </c>
      <c r="E6" t="s">
        <v>1902</v>
      </c>
      <c r="F6" t="s">
        <v>51</v>
      </c>
    </row>
    <row r="7" spans="1:49">
      <c r="A7">
        <v>0.1056</v>
      </c>
      <c r="B7">
        <v>7.9200000000000007E-2</v>
      </c>
      <c r="C7">
        <v>5.28E-2</v>
      </c>
      <c r="D7">
        <v>38</v>
      </c>
      <c r="E7" t="s">
        <v>11</v>
      </c>
      <c r="F7" t="s">
        <v>51</v>
      </c>
    </row>
    <row r="8" spans="1:49">
      <c r="A8">
        <v>0.1056</v>
      </c>
      <c r="B8">
        <v>7.9200000000000007E-2</v>
      </c>
      <c r="C8">
        <v>5.28E-2</v>
      </c>
      <c r="D8">
        <v>38</v>
      </c>
      <c r="E8" t="s">
        <v>1899</v>
      </c>
      <c r="F8" t="s">
        <v>51</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3208</v>
      </c>
      <c r="B1" t="s">
        <v>3209</v>
      </c>
      <c r="H1" t="str">
        <f>"dc_cas!"&amp;ADDRESS(ROW(H2),COLUMN(H2)) &amp; "#"</f>
        <v>dc_cas!$H$2#</v>
      </c>
    </row>
    <row r="2" spans="1:8">
      <c r="A2" t="s">
        <v>3210</v>
      </c>
      <c r="B2">
        <v>1800</v>
      </c>
      <c r="H2" t="str" cm="1">
        <f t="array" ref="H2:H59">dc_cas表[带宽]</f>
        <v>同城 2M</v>
      </c>
    </row>
    <row r="3" spans="1:8">
      <c r="A3" t="s">
        <v>3211</v>
      </c>
      <c r="B3">
        <v>2800</v>
      </c>
      <c r="H3" t="str">
        <v>同城 4M</v>
      </c>
    </row>
    <row r="4" spans="1:8">
      <c r="A4" t="s">
        <v>3212</v>
      </c>
      <c r="B4">
        <v>3800</v>
      </c>
      <c r="H4" t="str">
        <v>同城 6M</v>
      </c>
    </row>
    <row r="5" spans="1:8">
      <c r="A5" t="s">
        <v>3213</v>
      </c>
      <c r="B5">
        <v>4800</v>
      </c>
      <c r="H5" t="str">
        <v>同城 8M</v>
      </c>
    </row>
    <row r="6" spans="1:8">
      <c r="A6" t="s">
        <v>3214</v>
      </c>
      <c r="B6">
        <v>5800</v>
      </c>
      <c r="H6" t="str">
        <v>同城 10M</v>
      </c>
    </row>
    <row r="7" spans="1:8">
      <c r="A7" t="s">
        <v>3215</v>
      </c>
      <c r="B7">
        <v>7800</v>
      </c>
      <c r="H7" t="str">
        <v>同城 20M</v>
      </c>
    </row>
    <row r="8" spans="1:8">
      <c r="A8" t="s">
        <v>59</v>
      </c>
      <c r="B8">
        <v>9800</v>
      </c>
      <c r="H8" t="str">
        <v>同城 30M</v>
      </c>
    </row>
    <row r="9" spans="1:8">
      <c r="A9" t="s">
        <v>3216</v>
      </c>
      <c r="B9">
        <v>11800</v>
      </c>
      <c r="H9" t="str">
        <v>同城 40M</v>
      </c>
    </row>
    <row r="10" spans="1:8">
      <c r="A10" t="s">
        <v>3217</v>
      </c>
      <c r="B10">
        <v>13800</v>
      </c>
      <c r="H10" t="str">
        <v>同城 50M</v>
      </c>
    </row>
    <row r="11" spans="1:8">
      <c r="A11" t="s">
        <v>3218</v>
      </c>
      <c r="B11">
        <v>15800</v>
      </c>
      <c r="H11" t="str">
        <v>同城 60M</v>
      </c>
    </row>
    <row r="12" spans="1:8">
      <c r="A12" t="s">
        <v>3219</v>
      </c>
      <c r="B12">
        <v>17800</v>
      </c>
      <c r="H12" t="str">
        <v>同城 70M</v>
      </c>
    </row>
    <row r="13" spans="1:8">
      <c r="A13" t="s">
        <v>3220</v>
      </c>
      <c r="B13">
        <v>18800</v>
      </c>
      <c r="H13" t="str">
        <v>同城 80M</v>
      </c>
    </row>
    <row r="14" spans="1:8">
      <c r="A14" t="s">
        <v>3221</v>
      </c>
      <c r="B14">
        <v>19800</v>
      </c>
      <c r="H14" t="str">
        <v>同城 90M</v>
      </c>
    </row>
    <row r="15" spans="1:8">
      <c r="A15" t="s">
        <v>3222</v>
      </c>
      <c r="B15">
        <v>20800</v>
      </c>
      <c r="H15" t="str">
        <v>同城 100M</v>
      </c>
    </row>
    <row r="16" spans="1:8">
      <c r="A16" t="s">
        <v>3223</v>
      </c>
      <c r="B16">
        <v>28800</v>
      </c>
      <c r="H16" t="str">
        <v>同城 200M</v>
      </c>
    </row>
    <row r="17" spans="1:8">
      <c r="A17" t="s">
        <v>3224</v>
      </c>
      <c r="B17">
        <v>36800</v>
      </c>
      <c r="H17" t="str">
        <v>同城 300M</v>
      </c>
    </row>
    <row r="18" spans="1:8">
      <c r="A18" t="s">
        <v>3225</v>
      </c>
      <c r="B18">
        <v>43800</v>
      </c>
      <c r="H18" t="str">
        <v>同城 400M</v>
      </c>
    </row>
    <row r="19" spans="1:8">
      <c r="A19" t="s">
        <v>3226</v>
      </c>
      <c r="B19">
        <v>50800</v>
      </c>
      <c r="H19" t="str">
        <v>同城 500M</v>
      </c>
    </row>
    <row r="20" spans="1:8">
      <c r="A20" t="s">
        <v>3227</v>
      </c>
      <c r="B20">
        <v>56800</v>
      </c>
      <c r="H20" t="str">
        <v>同城 600M</v>
      </c>
    </row>
    <row r="21" spans="1:8">
      <c r="A21" t="s">
        <v>3228</v>
      </c>
      <c r="B21">
        <v>62800</v>
      </c>
      <c r="H21" t="str">
        <v>同城 700M</v>
      </c>
    </row>
    <row r="22" spans="1:8">
      <c r="A22" t="s">
        <v>3229</v>
      </c>
      <c r="B22">
        <v>68800</v>
      </c>
      <c r="H22" t="str">
        <v>同城 800M</v>
      </c>
    </row>
    <row r="23" spans="1:8">
      <c r="A23" t="s">
        <v>3230</v>
      </c>
      <c r="B23">
        <v>74800</v>
      </c>
      <c r="H23" t="str">
        <v>同城 900M</v>
      </c>
    </row>
    <row r="24" spans="1:8">
      <c r="A24" t="s">
        <v>3231</v>
      </c>
      <c r="B24">
        <v>80800</v>
      </c>
      <c r="H24" t="str">
        <v>同城 1G</v>
      </c>
    </row>
    <row r="25" spans="1:8">
      <c r="A25" t="s">
        <v>3232</v>
      </c>
      <c r="B25">
        <v>93000</v>
      </c>
      <c r="H25" t="str">
        <v>同城 2G</v>
      </c>
    </row>
    <row r="26" spans="1:8">
      <c r="A26" t="s">
        <v>3233</v>
      </c>
      <c r="B26">
        <v>108000</v>
      </c>
      <c r="H26" t="str">
        <v>同城 3G</v>
      </c>
    </row>
    <row r="27" spans="1:8">
      <c r="A27" t="s">
        <v>3234</v>
      </c>
      <c r="B27">
        <v>123000</v>
      </c>
      <c r="H27" t="str">
        <v>同城 4G</v>
      </c>
    </row>
    <row r="28" spans="1:8">
      <c r="A28" t="s">
        <v>3235</v>
      </c>
      <c r="B28">
        <v>138000</v>
      </c>
      <c r="H28" t="str">
        <v>同城 5G</v>
      </c>
    </row>
    <row r="29" spans="1:8">
      <c r="A29" t="s">
        <v>3236</v>
      </c>
      <c r="B29">
        <v>188000</v>
      </c>
      <c r="H29" t="str">
        <v>同城 10G</v>
      </c>
    </row>
    <row r="30" spans="1:8">
      <c r="A30" t="s">
        <v>3237</v>
      </c>
      <c r="B30">
        <v>938000</v>
      </c>
      <c r="H30" t="str">
        <v>同城 100G</v>
      </c>
    </row>
    <row r="31" spans="1:8">
      <c r="A31" t="s">
        <v>3238</v>
      </c>
      <c r="B31">
        <v>8600</v>
      </c>
      <c r="H31" t="str">
        <v>跨城 2M</v>
      </c>
    </row>
    <row r="32" spans="1:8">
      <c r="A32" t="s">
        <v>3239</v>
      </c>
      <c r="B32">
        <v>14600</v>
      </c>
      <c r="H32" t="str">
        <v>跨城 4M</v>
      </c>
    </row>
    <row r="33" spans="1:8">
      <c r="A33" t="s">
        <v>3240</v>
      </c>
      <c r="B33">
        <v>20600</v>
      </c>
      <c r="H33" t="str">
        <v>跨城 6M</v>
      </c>
    </row>
    <row r="34" spans="1:8">
      <c r="A34" t="s">
        <v>3241</v>
      </c>
      <c r="B34">
        <v>26600</v>
      </c>
      <c r="H34" t="str">
        <v>跨城 8M</v>
      </c>
    </row>
    <row r="35" spans="1:8">
      <c r="A35" t="s">
        <v>3242</v>
      </c>
      <c r="B35">
        <v>32600</v>
      </c>
      <c r="H35" t="str">
        <v>跨城 10M</v>
      </c>
    </row>
    <row r="36" spans="1:8">
      <c r="A36" t="s">
        <v>3243</v>
      </c>
      <c r="B36">
        <v>38600</v>
      </c>
      <c r="H36" t="str">
        <v>跨城 20M</v>
      </c>
    </row>
    <row r="37" spans="1:8">
      <c r="A37" t="s">
        <v>3244</v>
      </c>
      <c r="B37">
        <v>44600</v>
      </c>
      <c r="H37" t="str">
        <v>跨城 30M</v>
      </c>
    </row>
    <row r="38" spans="1:8">
      <c r="A38" t="s">
        <v>3245</v>
      </c>
      <c r="B38">
        <v>50600</v>
      </c>
      <c r="H38" t="str">
        <v>跨城 40M</v>
      </c>
    </row>
    <row r="39" spans="1:8">
      <c r="A39" t="s">
        <v>3246</v>
      </c>
      <c r="B39">
        <v>56600</v>
      </c>
      <c r="H39" t="str">
        <v>跨城 50M</v>
      </c>
    </row>
    <row r="40" spans="1:8">
      <c r="A40" t="s">
        <v>3247</v>
      </c>
      <c r="B40">
        <v>62600</v>
      </c>
      <c r="H40" t="str">
        <v>跨城 60M</v>
      </c>
    </row>
    <row r="41" spans="1:8">
      <c r="A41" t="s">
        <v>3248</v>
      </c>
      <c r="B41">
        <v>68600</v>
      </c>
      <c r="H41" t="str">
        <v>跨城 70M</v>
      </c>
    </row>
    <row r="42" spans="1:8">
      <c r="A42" t="s">
        <v>3249</v>
      </c>
      <c r="B42">
        <v>74600</v>
      </c>
      <c r="H42" t="str">
        <v>跨城 80M</v>
      </c>
    </row>
    <row r="43" spans="1:8">
      <c r="A43" t="s">
        <v>3250</v>
      </c>
      <c r="B43">
        <v>80600</v>
      </c>
      <c r="H43" t="str">
        <v>跨城 90M</v>
      </c>
    </row>
    <row r="44" spans="1:8">
      <c r="A44" t="s">
        <v>3251</v>
      </c>
      <c r="B44">
        <v>86600</v>
      </c>
      <c r="H44" t="str">
        <v>跨城 100M</v>
      </c>
    </row>
    <row r="45" spans="1:8">
      <c r="A45" t="s">
        <v>3252</v>
      </c>
      <c r="B45">
        <v>136000</v>
      </c>
      <c r="H45" t="str">
        <v>跨城 200M</v>
      </c>
    </row>
    <row r="46" spans="1:8">
      <c r="A46" t="s">
        <v>3253</v>
      </c>
      <c r="B46">
        <v>166000</v>
      </c>
      <c r="H46" t="str">
        <v>跨城 300M</v>
      </c>
    </row>
    <row r="47" spans="1:8">
      <c r="A47" t="s">
        <v>3254</v>
      </c>
      <c r="B47">
        <v>196000</v>
      </c>
      <c r="H47" t="str">
        <v>跨城 400M</v>
      </c>
    </row>
    <row r="48" spans="1:8">
      <c r="A48" t="s">
        <v>3255</v>
      </c>
      <c r="B48">
        <v>236000</v>
      </c>
      <c r="H48" t="str">
        <v>跨城 500M</v>
      </c>
    </row>
    <row r="49" spans="1:8">
      <c r="A49" t="s">
        <v>3256</v>
      </c>
      <c r="B49">
        <v>266000</v>
      </c>
      <c r="H49" t="str">
        <v>跨城 600M</v>
      </c>
    </row>
    <row r="50" spans="1:8">
      <c r="A50" t="s">
        <v>3257</v>
      </c>
      <c r="B50">
        <v>296000</v>
      </c>
      <c r="H50" t="str">
        <v>跨城 700M</v>
      </c>
    </row>
    <row r="51" spans="1:8">
      <c r="A51" t="s">
        <v>3258</v>
      </c>
      <c r="B51">
        <v>306000</v>
      </c>
      <c r="H51" t="str">
        <v>跨城 800M</v>
      </c>
    </row>
    <row r="52" spans="1:8">
      <c r="A52" t="s">
        <v>3259</v>
      </c>
      <c r="B52">
        <v>316000</v>
      </c>
      <c r="H52" t="str">
        <v>跨城 900M</v>
      </c>
    </row>
    <row r="53" spans="1:8">
      <c r="A53" t="s">
        <v>3260</v>
      </c>
      <c r="B53">
        <v>326000</v>
      </c>
      <c r="H53" t="str">
        <v>跨城 1G</v>
      </c>
    </row>
    <row r="54" spans="1:8">
      <c r="A54" t="s">
        <v>3261</v>
      </c>
      <c r="B54">
        <v>486000</v>
      </c>
      <c r="H54" t="str">
        <v>跨城 2G</v>
      </c>
    </row>
    <row r="55" spans="1:8">
      <c r="A55" t="s">
        <v>3262</v>
      </c>
      <c r="B55">
        <v>586000</v>
      </c>
      <c r="H55" t="str">
        <v>跨城 3G</v>
      </c>
    </row>
    <row r="56" spans="1:8">
      <c r="A56" t="s">
        <v>3263</v>
      </c>
      <c r="B56">
        <v>686000</v>
      </c>
      <c r="H56" t="str">
        <v>跨城 4G</v>
      </c>
    </row>
    <row r="57" spans="1:8">
      <c r="A57" t="s">
        <v>3264</v>
      </c>
      <c r="B57">
        <v>786000</v>
      </c>
      <c r="H57" t="str">
        <v>跨城 5G</v>
      </c>
    </row>
    <row r="58" spans="1:8">
      <c r="A58" t="s">
        <v>3265</v>
      </c>
      <c r="B58">
        <v>1086000</v>
      </c>
      <c r="H58" t="str">
        <v>跨城 10G</v>
      </c>
    </row>
    <row r="59" spans="1:8">
      <c r="A59" t="s">
        <v>3266</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3267</v>
      </c>
      <c r="B1" t="s">
        <v>3268</v>
      </c>
      <c r="C1" t="s">
        <v>3269</v>
      </c>
      <c r="D1" t="s">
        <v>3270</v>
      </c>
      <c r="E1" t="s">
        <v>3271</v>
      </c>
      <c r="F1" t="s">
        <v>3272</v>
      </c>
      <c r="G1" t="s">
        <v>3273</v>
      </c>
      <c r="L1" t="str">
        <f>"nat!"&amp;ADDRESS(ROW(L2),COLUMN(L2)) &amp; "#"</f>
        <v>nat!$L$2#</v>
      </c>
    </row>
    <row r="2" spans="1:12">
      <c r="A2" t="s">
        <v>3274</v>
      </c>
      <c r="B2" t="s">
        <v>3275</v>
      </c>
      <c r="C2" t="s">
        <v>3276</v>
      </c>
      <c r="D2" t="s">
        <v>3277</v>
      </c>
      <c r="E2" t="s">
        <v>3278</v>
      </c>
      <c r="F2">
        <v>0.5</v>
      </c>
      <c r="G2">
        <v>365</v>
      </c>
      <c r="L2" t="str" cm="1">
        <f t="array" ref="L2:L4">nat类型列表</f>
        <v>小型（最大 100 万连接数）</v>
      </c>
    </row>
    <row r="3" spans="1:12">
      <c r="A3" t="s">
        <v>57</v>
      </c>
      <c r="B3" t="s">
        <v>3279</v>
      </c>
      <c r="C3" t="s">
        <v>3280</v>
      </c>
      <c r="D3" t="s">
        <v>3281</v>
      </c>
      <c r="E3" t="s">
        <v>3282</v>
      </c>
      <c r="F3">
        <v>1.5</v>
      </c>
      <c r="G3">
        <v>1095</v>
      </c>
      <c r="L3" t="str">
        <v>中型（最大 300 万连接数）</v>
      </c>
    </row>
    <row r="4" spans="1:12">
      <c r="A4" t="s">
        <v>3283</v>
      </c>
      <c r="B4" t="s">
        <v>3284</v>
      </c>
      <c r="C4" t="s">
        <v>3285</v>
      </c>
      <c r="D4" t="s">
        <v>3286</v>
      </c>
      <c r="E4" t="s">
        <v>3287</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3288</v>
      </c>
      <c r="B1" t="s">
        <v>3289</v>
      </c>
      <c r="H1" t="str">
        <f>"vpn!"&amp;ADDRESS(ROW(H2),COLUMN(H2)) &amp; "#"</f>
        <v>vpn!$H$2#</v>
      </c>
    </row>
    <row r="2" spans="1:8">
      <c r="A2" t="s">
        <v>3290</v>
      </c>
      <c r="B2">
        <v>380</v>
      </c>
      <c r="H2" t="str" cm="1">
        <f t="array" ref="H2:H9">vpn网关规格列表</f>
        <v>5Mbps</v>
      </c>
    </row>
    <row r="3" spans="1:8">
      <c r="A3" t="s">
        <v>3291</v>
      </c>
      <c r="B3">
        <v>880</v>
      </c>
      <c r="H3" t="str">
        <v>10Mbps</v>
      </c>
    </row>
    <row r="4" spans="1:8">
      <c r="A4" t="s">
        <v>55</v>
      </c>
      <c r="B4">
        <v>1880</v>
      </c>
      <c r="H4" t="str">
        <v>20Mbps</v>
      </c>
    </row>
    <row r="5" spans="1:8">
      <c r="A5" t="s">
        <v>3292</v>
      </c>
      <c r="B5">
        <v>4880</v>
      </c>
      <c r="H5" t="str">
        <v>50Mbps</v>
      </c>
    </row>
    <row r="6" spans="1:8">
      <c r="A6" t="s">
        <v>3293</v>
      </c>
      <c r="B6">
        <v>9880</v>
      </c>
      <c r="H6" t="str">
        <v>100Mbps</v>
      </c>
    </row>
    <row r="7" spans="1:8">
      <c r="A7" t="s">
        <v>3294</v>
      </c>
      <c r="B7">
        <v>16880</v>
      </c>
      <c r="H7" t="str">
        <v>200Mbps</v>
      </c>
    </row>
    <row r="8" spans="1:8">
      <c r="A8" t="s">
        <v>3295</v>
      </c>
      <c r="B8">
        <v>41880</v>
      </c>
      <c r="H8" t="str">
        <v>500Mbps</v>
      </c>
    </row>
    <row r="9" spans="1:8">
      <c r="A9" t="s">
        <v>3296</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���N�T�N�T�N�TN�~R{|�N�T�N�~R{|�N�TT9�(usQ�l�N�T�c���N�ThƋ�N�T�N�T	�y�T�N�T�N�TN�~R{|�N�T�N�~R{|�N�TT9�(usQ�l�N�T�c���N�ThƋ�N�T�N�T	�y�T
</file>

<file path=customXml/item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8.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9.xml>���N�T
</file>

<file path=customXml/item10.xml>��
</file>

<file path=customXml/item11.xml>��
</file>

<file path=customXml/item12.xml>��
</file>

<file path=customXml/item13.xml>�����s�Xy��v!jWW	��b�N�Tĉ<hc�[gUS�Nc�[N!k'`9�(u�QX[�|�~�v�|�~�vpenc�vpenc�v���p�S�����plx�vRGr�[ϑRGrpeoR,gpepeϑ�bcb�sǑ-�gpe�N�T���c�N�T�Spe�bMRgUS�N�bMRN!k'`9�(uUS�N�bT�N�N�ThƋ�b�NhV�N�T�N�TTRh��QX[Rh�Gl;`�QX[Gl;`�Nlx�vHDDGl;`�Nlx�vSDDGl;`RGrpeϑRh�RGr�[ϑRh��N�Tĉ<hRh�ggM�n0
Nwm0peϑ*Nggg�N<h��h�N�T�N�T�N�T�N�TN�~R{|�N�T�N�~R{|�N�TT9�(usQ�l�N�T�c���N�ThƋ�N�T�N�T	�y�T
</file>

<file path=customXml/item14.xml>��
</file>

<file path=customXml/item15.xml>���N�T
</file>

<file path=customXml/item16.xml>��
</file>

<file path=customXml/item17.xml>��
</file>

<file path=customXml/item18.xml>��
</file>

<file path=customXml/itemProps1.xml><?xml version="1.0" encoding="utf-8"?>
<ds:datastoreItem xmlns:ds="http://schemas.openxmlformats.org/officeDocument/2006/customXml" ds:itemID="{0839ABF0-1321-44BF-95D2-92C796DAFE86}">
  <ds:schemaRefs/>
</ds:datastoreItem>
</file>

<file path=customXml/itemProps2.xml><?xml version="1.0" encoding="utf-8"?>
<ds:datastoreItem xmlns:ds="http://schemas.openxmlformats.org/officeDocument/2006/customXml" ds:itemID="{F8D1132B-A9A3-41F2-815B-592AE4B7BB07}">
  <ds:schemaRefs/>
</ds:datastoreItem>
</file>

<file path=customXml/itemProps3.xml><?xml version="1.0" encoding="utf-8"?>
<ds:datastoreItem xmlns:ds="http://schemas.openxmlformats.org/officeDocument/2006/customXml" ds:itemID="{4D7C76ED-1CA4-4AFF-8747-5ABF3B63C727}">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51E2DE41-ADBC-4BC3-8E15-A84660D17E4E}">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A7715258-E664-4C59-8C53-A9C486FFD9D8}">
  <ds:schemaRefs/>
</ds:datastoreItem>
</file>

<file path=customXml/itemProps8.xml><?xml version="1.0" encoding="utf-8"?>
<ds:datastoreItem xmlns:ds="http://schemas.openxmlformats.org/officeDocument/2006/customXml" ds:itemID="{47F9533F-7F68-4D4F-A56C-B45630538B95}">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9ED675FF-135B-42F2-A7D8-4EF423359A05}">
  <ds:schemaRefs/>
</ds:datastoreItem>
</file>

<file path=customXml/itemProps11.xml><?xml version="1.0" encoding="utf-8"?>
<ds:datastoreItem xmlns:ds="http://schemas.openxmlformats.org/officeDocument/2006/customXml" ds:itemID="{2C258D44-A808-4487-A6BD-E90BE12706E2}">
  <ds:schemaRefs/>
</ds:datastoreItem>
</file>

<file path=customXml/itemProps12.xml><?xml version="1.0" encoding="utf-8"?>
<ds:datastoreItem xmlns:ds="http://schemas.openxmlformats.org/officeDocument/2006/customXml" ds:itemID="{86205BC2-140B-4062-A950-0E95675ADABD}">
  <ds:schemaRefs/>
</ds:datastoreItem>
</file>

<file path=customXml/itemProps13.xml><?xml version="1.0" encoding="utf-8"?>
<ds:datastoreItem xmlns:ds="http://schemas.openxmlformats.org/officeDocument/2006/customXml" ds:itemID="{7F35CDE7-E527-48E6-89F4-F24F35A94D64}">
  <ds:schemaRefs/>
</ds:datastoreItem>
</file>

<file path=customXml/itemProps14.xml><?xml version="1.0" encoding="utf-8"?>
<ds:datastoreItem xmlns:ds="http://schemas.openxmlformats.org/officeDocument/2006/customXml" ds:itemID="{30CBDDA5-189D-4561-B030-0E6E2F7FC1F9}">
  <ds:schemaRefs/>
</ds:datastoreItem>
</file>

<file path=customXml/itemProps15.xml><?xml version="1.0" encoding="utf-8"?>
<ds:datastoreItem xmlns:ds="http://schemas.openxmlformats.org/officeDocument/2006/customXml" ds:itemID="{BB7CA39A-0305-475E-8C00-A75F3BB1DC79}">
  <ds:schemaRefs/>
</ds:datastoreItem>
</file>

<file path=customXml/itemProps16.xml><?xml version="1.0" encoding="utf-8"?>
<ds:datastoreItem xmlns:ds="http://schemas.openxmlformats.org/officeDocument/2006/customXml" ds:itemID="{83AF1946-F692-4475-99BD-8198904B8747}">
  <ds:schemaRefs>
    <ds:schemaRef ds:uri="http://schemas.microsoft.com/DataMashup"/>
  </ds:schemaRefs>
</ds:datastoreItem>
</file>

<file path=customXml/itemProps17.xml><?xml version="1.0" encoding="utf-8"?>
<ds:datastoreItem xmlns:ds="http://schemas.openxmlformats.org/officeDocument/2006/customXml" ds:itemID="{62437209-3621-4B5B-8F4F-6AE3221BC6E4}">
  <ds:schemaRefs/>
</ds:datastoreItem>
</file>

<file path=customXml/itemProps18.xml><?xml version="1.0" encoding="utf-8"?>
<ds:datastoreItem xmlns:ds="http://schemas.openxmlformats.org/officeDocument/2006/customXml" ds:itemID="{4A785C4E-0AF6-403F-8864-E3B3B52DB6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peng chen</cp:lastModifiedBy>
  <cp:revision/>
  <dcterms:created xsi:type="dcterms:W3CDTF">2015-06-05T18:17:20Z</dcterms:created>
  <dcterms:modified xsi:type="dcterms:W3CDTF">2021-12-03T10:55:31Z</dcterms:modified>
  <cp:category/>
  <cp:contentStatus/>
</cp:coreProperties>
</file>