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60DD847A-6C80-4867-98FD-733437F5C8C4}"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 hidden="1">price[]</definedName>
    <definedName name="_xlcn.WorksheetConnection_price.xlsx产品"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AA60" i="1" a="1"/>
  <c r="AA60" i="1" s="1"/>
  <c r="AA61" i="1" a="1"/>
  <c r="AA61" i="1" s="1"/>
  <c r="AA62" i="1" a="1"/>
  <c r="AA62" i="1" s="1"/>
  <c r="AA63" i="1" a="1"/>
  <c r="AA63" i="1" s="1"/>
  <c r="AA64" i="1" a="1"/>
  <c r="AA64" i="1" s="1"/>
  <c r="AA65" i="1" a="1"/>
  <c r="AA65" i="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B60" i="1" a="1"/>
  <c r="AB60" i="1" s="1"/>
  <c r="AB61" i="1" a="1"/>
  <c r="AB61" i="1" s="1"/>
  <c r="AB62" i="1" a="1"/>
  <c r="AB62" i="1" s="1"/>
  <c r="AB63" i="1" a="1"/>
  <c r="AB63" i="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C60" i="1" a="1"/>
  <c r="AC60" i="1" s="1"/>
  <c r="AC61" i="1" a="1"/>
  <c r="AC61" i="1" s="1"/>
  <c r="AC62" i="1" a="1"/>
  <c r="AC62" i="1" s="1"/>
  <c r="AC63" i="1" a="1"/>
  <c r="AC63" i="1" s="1"/>
  <c r="AC64" i="1" a="1"/>
  <c r="AC64" i="1" s="1"/>
  <c r="AC65" i="1" a="1"/>
  <c r="AC65" i="1" s="1"/>
  <c r="AC66" i="1" a="1"/>
  <c r="AC66" i="1" s="1"/>
  <c r="AC67" i="1" a="1"/>
  <c r="AC67" i="1" s="1"/>
  <c r="AC68" i="1" a="1"/>
  <c r="AC68" i="1" s="1"/>
  <c r="AC69" i="1" a="1"/>
  <c r="AC69" i="1" s="1"/>
  <c r="AC70" i="1" a="1"/>
  <c r="AC70" i="1" s="1"/>
  <c r="AC71" i="1" a="1"/>
  <c r="AC71" i="1" s="1"/>
  <c r="AC72" i="1" a="1"/>
  <c r="AC72" i="1" s="1"/>
  <c r="AC73" i="1" a="1"/>
  <c r="AC73" i="1" s="1"/>
  <c r="AC74" i="1" a="1"/>
  <c r="AC74" i="1" s="1"/>
  <c r="AC75" i="1" a="1"/>
  <c r="AC75" i="1" s="1"/>
  <c r="AC76" i="1" a="1"/>
  <c r="AC76" i="1" s="1"/>
  <c r="AC77" i="1" a="1"/>
  <c r="AC77" i="1" s="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s="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B40" i="1" l="1" a="1"/>
  <c r="AB40" i="1" s="1"/>
  <c r="Y40" i="1" s="1" a="1"/>
  <c r="Y40" i="1" s="1"/>
  <c r="AA40" i="1" a="1"/>
  <c r="AA40" i="1" s="1"/>
  <c r="AE75" i="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<sst xmlns="http://schemas.openxmlformats.org/spreadsheetml/2006/main" count="11952" uniqueCount="3372">
  <si>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</si>
  <si>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</si>
  <si>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</si>
  <si>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</si>
  <si>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</si>
  <si>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</si>
  <si>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</si>
  <si>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</si>
  <si>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</si>
  <si>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</si>
  <si>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</si>
  <si>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</si>
  <si>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</si>
  <si>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</si>
  <si>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</si>
  <si>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</si>
  <si>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</si>
  <si>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</si>
  <si>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</si>
  <si>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</si>
  <si>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</si>
  <si>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</si>
  <si>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</si>
  <si>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</si>
  <si>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</si>
  <si>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</si>
  <si>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</si>
  <si>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</si>
  <si>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</si>
  <si>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</si>
  <si>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</si>
  <si>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</si>
  <si>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</si>
  <si>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</si>
  <si>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</si>
  <si>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</si>
  <si>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</si>
  <si>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</si>
  <si>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</si>
  <si>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</si>
  <si>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</si>
  <si>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</si>
  <si>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</si>
  <si>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</si>
  <si>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</si>
  <si>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</si>
  <si>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</si>
  <si>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</si>
  <si>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</si>
  <si>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</si>
  <si>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</si>
  <si>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</si>
  <si>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</si>
  <si>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</si>
  <si>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</si>
  <si>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</si>
  <si>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</si>
  <si>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</si>
  <si>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</si>
  <si>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</si>
  <si>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</si>
  <si>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</si>
  <si>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</si>
  <si>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</si>
  <si>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</si>
  <si>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</si>
  <si>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</si>
  <si>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</si>
  <si>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</si>
  <si>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</si>
  <si>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</si>
  <si>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</si>
  <si>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</si>
  <si>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</si>
  <si>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</si>
  <si>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</si>
  <si>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</si>
  <si>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</si>
  <si>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</si>
  <si>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</si>
  <si>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</si>
  <si>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</si>
  <si>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</si>
  <si>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</si>
  <si>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</si>
  <si>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</si>
  <si>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</si>
  <si>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</si>
  <si>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</si>
  <si>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</si>
  <si>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</si>
  <si>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</si>
  <si>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</si>
  <si>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</si>
  <si>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</si>
  <si>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</si>
  <si>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</si>
  <si>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</si>
  <si>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</si>
  <si>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</si>
  <si>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</si>
  <si>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</si>
  <si>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</si>
  <si>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</si>
  <si>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</si>
  <si>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</si>
  <si>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</si>
  <si>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</si>
  <si>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</si>
  <si>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</si>
  <si>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</si>
  <si>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</si>
  <si>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</si>
  <si>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</si>
  <si>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</si>
  <si>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</si>
  <si>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</si>
  <si>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</si>
  <si>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</si>
  <si>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</si>
  <si>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</si>
  <si>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</si>
  <si>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</si>
  <si>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</si>
  <si>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</si>
  <si>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</si>
  <si>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</si>
  <si>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</si>
  <si>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</si>
  <si>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</si>
  <si>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</si>
  <si>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</si>
  <si>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</si>
  <si>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</si>
  <si>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</si>
  <si>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</si>
  <si>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</si>
  <si>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</si>
  <si>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</si>
  <si>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</si>
  <si>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</si>
  <si>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</si>
  <si>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</si>
  <si>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</si>
  <si>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</si>
  <si>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</si>
  <si>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</si>
  <si>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</si>
  <si>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</si>
  <si>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</si>
  <si>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</si>
  <si>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</si>
  <si>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</si>
  <si>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</si>
  <si>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</si>
  <si>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</si>
  <si>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</si>
  <si>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</si>
  <si>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</si>
  <si>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</si>
  <si>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</si>
  <si>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</si>
  <si>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</si>
  <si>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</si>
  <si>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</si>
  <si>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</si>
  <si>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</si>
  <si>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</si>
  <si>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</si>
  <si>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</si>
  <si>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</si>
  <si>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</si>
  <si>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</si>
  <si>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</si>
  <si>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</si>
  <si>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</si>
  <si>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</si>
  <si>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</si>
  <si>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</si>
  <si>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</si>
  <si>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</si>
  <si>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</si>
  <si>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</si>
  <si>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</si>
  <si>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</si>
  <si>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</si>
  <si>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</si>
  <si>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</si>
  <si>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</si>
  <si>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</si>
  <si>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</si>
  <si>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</si>
  <si>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</si>
  <si>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</si>
  <si>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</si>
  <si>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</si>
  <si>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</si>
  <si>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</si>
  <si>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</si>
  <si>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</si>
  <si>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</si>
  <si>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</si>
  <si>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</si>
  <si>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</si>
  <si>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</si>
  <si>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</si>
  <si>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</si>
  <si>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</si>
  <si>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</si>
  <si>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</si>
  <si>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</si>
  <si>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</si>
  <si>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</si>
  <si>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</si>
  <si>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</si>
  <si>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</si>
  <si>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</si>
  <si>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</si>
  <si>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</si>
  <si>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</si>
  <si>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</si>
  <si>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</si>
  <si>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</si>
  <si>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</si>
  <si>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</si>
  <si>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</si>
  <si>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</si>
  <si>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</si>
  <si>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</si>
  <si>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</si>
  <si>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</si>
  <si>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</si>
  <si>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</si>
  <si>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</si>
  <si>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</si>
  <si>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</si>
  <si>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</si>
  <si>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</si>
  <si>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</si>
  <si>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</si>
  <si>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</si>
  <si>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</si>
  <si>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</si>
  <si>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</si>
  <si>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</si>
  <si>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</si>
  <si>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</si>
  <si>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</si>
  <si>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</si>
  <si>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</si>
  <si>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</si>
  <si>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</si>
  <si>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</si>
  <si>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</si>
  <si>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</si>
  <si>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</si>
  <si>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</si>
  <si>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</si>
  <si>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</si>
  <si>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</si>
  <si>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</si>
  <si>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</si>
  <si>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</si>
  <si>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</si>
  <si>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</si>
  <si>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</si>
  <si>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</si>
  <si>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</si>
  <si>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</si>
  <si>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</si>
  <si>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</si>
  <si>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</si>
  <si>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</si>
  <si>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</si>
  <si>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</si>
  <si>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</si>
  <si>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</si>
  <si>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</si>
  <si>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</si>
  <si>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</si>
  <si>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</si>
  <si>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</si>
  <si>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</si>
  <si>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</si>
  <si>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</si>
  <si>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</si>
  <si>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</si>
  <si>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</si>
  <si>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</si>
  <si>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</si>
  <si>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</si>
  <si>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</si>
  <si>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</si>
  <si>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</si>
  <si>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</si>
  <si>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</si>
  <si>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</si>
  <si>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</si>
  <si>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</si>
  <si>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</si>
  <si>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</si>
  <si>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</si>
  <si>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</si>
  <si>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</si>
  <si>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</si>
  <si>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</si>
  <si>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</si>
  <si>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</si>
  <si>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</si>
  <si>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</si>
  <si>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</si>
  <si>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</si>
  <si>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</si>
  <si>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</si>
  <si>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</si>
  <si>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</si>
  <si>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</si>
  <si>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</si>
  <si>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</si>
  <si>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</si>
  <si>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</si>
  <si>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</si>
  <si>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</si>
  <si>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</si>
  <si>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</si>
  <si>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</si>
  <si>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</si>
  <si>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</si>
  <si>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</si>
  <si>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</si>
  <si>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</si>
  <si>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</si>
  <si>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</si>
  <si>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</si>
  <si>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</si>
  <si>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</si>
  <si>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</si>
  <si>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</si>
  <si>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</si>
  <si>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</si>
  <si>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</si>
  <si>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</si>
  <si>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</si>
  <si>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</si>
  <si>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</si>
  <si>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</si>
  <si>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</si>
  <si>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</si>
  <si>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</si>
  <si>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</si>
  <si>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</si>
  <si>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</si>
  <si>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</si>
  <si>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</si>
  <si>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</si>
  <si>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</si>
  <si>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</si>
  <si>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</si>
  <si>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</si>
  <si>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</si>
  <si>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</si>
  <si>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</si>
  <si>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</si>
  <si>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</si>
  <si>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</si>
  <si>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</si>
  <si>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</si>
  <si>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</si>
  <si>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</si>
  <si>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</si>
  <si>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</si>
  <si>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</si>
  <si>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</si>
  <si>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</si>
  <si>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</si>
  <si>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</si>
  <si>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</si>
  <si>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</si>
  <si>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</si>
  <si>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</si>
  <si>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</si>
  <si>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</si>
  <si>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</si>
  <si>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</si>
  <si>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</si>
  <si>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</si>
  <si>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</si>
  <si>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</si>
  <si>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</si>
  <si>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</si>
  <si>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</si>
  <si>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</si>
  <si>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</si>
  <si>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</si>
  <si>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</si>
  <si>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</si>
  <si>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</si>
  <si>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</si>
  <si>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</si>
  <si>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</si>
  <si>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</si>
  <si>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</si>
  <si>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</si>
  <si>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</si>
  <si>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</si>
  <si>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</si>
  <si>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</si>
  <si>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</si>
  <si>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</si>
  <si>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</si>
  <si>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</si>
  <si>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</si>
  <si>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</si>
  <si>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</si>
  <si>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</si>
  <si>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</si>
  <si>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</si>
  <si>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</si>
  <si>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</si>
  <si>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</si>
  <si>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</si>
  <si>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</si>
  <si>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</si>
  <si>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</si>
  <si>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</si>
  <si>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</si>
  <si>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</si>
  <si>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</si>
  <si>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</si>
  <si>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</si>
  <si>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</si>
  <si>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</si>
  <si>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</si>
  <si>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</si>
  <si>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</si>
  <si>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</si>
  <si>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</si>
  <si>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</si>
  <si>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</si>
  <si>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</si>
  <si>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</si>
  <si>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</si>
  <si>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</si>
  <si>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</si>
  <si>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</si>
  <si>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</si>
  <si>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</si>
  <si>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</si>
  <si>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</si>
  <si>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</si>
  <si>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</si>
  <si>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</si>
  <si>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</si>
  <si>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</si>
  <si>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</si>
  <si>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</si>
  <si>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</si>
  <si>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</si>
  <si>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</si>
  <si>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</si>
  <si>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</si>
  <si>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</si>
  <si>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</si>
  <si>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</si>
  <si>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</si>
  <si>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</si>
  <si>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</si>
  <si>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</si>
  <si>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</si>
  <si>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</si>
  <si>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</si>
  <si>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</si>
  <si>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</si>
  <si>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</si>
  <si>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</si>
  <si>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</si>
  <si>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</si>
  <si>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</si>
  <si>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</si>
  <si>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</si>
  <si>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</si>
  <si>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</si>
  <si>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</si>
  <si>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</si>
  <si>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</si>
  <si>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</si>
  <si>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</si>
  <si>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</si>
  <si>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</si>
  <si>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</si>
  <si>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</si>
  <si>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</si>
  <si>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</si>
  <si>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</si>
  <si>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</si>
  <si>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</si>
  <si>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</si>
  <si>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</si>
  <si>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</si>
  <si>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</si>
  <si>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</si>
  <si>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</si>
  <si>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</si>
  <si>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</si>
  <si>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</si>
  <si>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</si>
  <si>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</si>
  <si>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</si>
  <si>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</si>
  <si>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</si>
  <si>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</si>
  <si>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</si>
  <si>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</si>
  <si>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</si>
  <si>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</si>
  <si>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</si>
  <si>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</si>
  <si>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</si>
  <si>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</si>
  <si>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</si>
  <si>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</si>
  <si>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</si>
  <si>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</si>
  <si>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</si>
  <si>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</si>
  <si>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</si>
  <si>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</si>
  <si>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</si>
  <si>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</si>
  <si>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</si>
  <si>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</si>
  <si>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</si>
  <si>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</si>
  <si>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</si>
  <si>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</si>
  <si>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</si>
  <si>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</si>
  <si>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</si>
  <si>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</si>
  <si>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</si>
  <si>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</si>
  <si>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</si>
  <si>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</si>
  <si>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</si>
  <si>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</si>
  <si>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</si>
  <si>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</si>
  <si>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</si>
  <si>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</si>
  <si>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</si>
  <si>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</si>
  <si>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</si>
  <si>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</si>
  <si>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</si>
  <si>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</si>
  <si>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</si>
  <si>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</si>
  <si>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</si>
  <si>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</si>
  <si>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</si>
  <si>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</si>
  <si>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</si>
  <si>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</si>
  <si>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</si>
  <si>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</si>
  <si>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</si>
  <si>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</si>
  <si>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</si>
  <si>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</si>
  <si>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</si>
  <si>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</si>
  <si>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</si>
  <si>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</si>
  <si>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</si>
  <si>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</si>
  <si>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</si>
  <si>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</si>
  <si>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</si>
  <si>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</si>
  <si>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</si>
  <si>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</si>
  <si>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</si>
  <si>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</si>
  <si>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</si>
  <si>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</si>
  <si>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</si>
  <si>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</si>
  <si>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</si>
  <si>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</si>
  <si>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</si>
  <si>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</si>
  <si>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</si>
  <si>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</si>
  <si>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</si>
  <si>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</si>
  <si>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</si>
  <si>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</si>
  <si>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</si>
  <si>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</si>
  <si>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</si>
  <si>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</si>
  <si>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</si>
  <si>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</si>
  <si>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</si>
  <si>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</si>
  <si>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</si>
  <si>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</si>
  <si>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</si>
  <si>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</si>
  <si>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</si>
  <si>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</si>
  <si>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</si>
  <si>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</si>
  <si>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</si>
  <si>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</si>
  <si>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</si>
  <si>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</si>
  <si>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</si>
  <si>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</si>
  <si>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</si>
  <si>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</si>
  <si>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</si>
  <si>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</si>
  <si>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</si>
  <si>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</si>
  <si>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</si>
  <si>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</si>
  <si>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</si>
  <si>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</si>
  <si>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</si>
  <si>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</si>
  <si>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</si>
  <si>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</si>
  <si>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</si>
  <si>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</si>
  <si>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</si>
  <si>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</si>
  <si>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</si>
  <si>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</si>
  <si>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</si>
  <si>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</si>
  <si>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</si>
  <si>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</si>
  <si>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</si>
  <si>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</si>
  <si>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</si>
  <si>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</si>
  <si>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</si>
  <si>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</si>
  <si>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</si>
  <si>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</si>
  <si>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</si>
  <si>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</si>
  <si>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</si>
  <si>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</si>
  <si>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</si>
  <si>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</si>
  <si>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</si>
  <si>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</si>
  <si>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</si>
  <si>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</si>
  <si>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</si>
  <si>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</si>
  <si>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</si>
  <si>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</si>
  <si>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</si>
  <si>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</si>
  <si>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</si>
  <si>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</si>
  <si>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</si>
  <si>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</si>
  <si>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</si>
  <si>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</si>
  <si>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</si>
  <si>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</si>
  <si>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</si>
  <si>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</si>
  <si>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</si>
  <si>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</si>
  <si>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</si>
  <si>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</si>
  <si>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</si>
  <si>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</si>
  <si>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</si>
  <si>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</si>
  <si>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</si>
  <si>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</si>
  <si>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</si>
  <si>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</si>
  <si>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</si>
  <si>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</si>
  <si>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</si>
  <si>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</si>
  <si>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</si>
  <si>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</si>
  <si>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</si>
  <si>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</si>
  <si>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</si>
  <si>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</si>
  <si>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</si>
  <si>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</si>
  <si>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</si>
  <si>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</si>
  <si>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</si>
  <si>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</si>
  <si>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</si>
  <si>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</si>
  <si>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</si>
  <si>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</si>
  <si>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</si>
  <si>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</si>
  <si>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</si>
  <si>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</si>
  <si>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</si>
  <si>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</si>
  <si>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</si>
  <si>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</si>
  <si>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</si>
  <si>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</si>
  <si>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</si>
  <si>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</si>
  <si>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</si>
  <si>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</si>
  <si>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</si>
  <si>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</si>
  <si>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</si>
  <si>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</si>
  <si>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</si>
  <si>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</si>
  <si>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</si>
  <si>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</si>
  <si>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</si>
  <si>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</si>
  <si>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</si>
  <si>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</si>
  <si>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</si>
  <si>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</si>
  <si>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</si>
  <si>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</si>
  <si>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</si>
  <si>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</si>
  <si>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</si>
  <si>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</si>
  <si>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</si>
  <si>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</si>
  <si>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</si>
  <si>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</si>
  <si>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</si>
  <si>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</si>
  <si>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</si>
  <si>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</si>
  <si>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</si>
  <si>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</si>
  <si>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</si>
  <si>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</si>
  <si>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</si>
  <si>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</si>
  <si>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</si>
  <si>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</si>
  <si>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</si>
  <si>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</si>
  <si>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</si>
  <si>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</si>
  <si>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</si>
  <si>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</si>
  <si>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</si>
  <si>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</si>
  <si>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</si>
  <si>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</si>
  <si>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</si>
  <si>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</si>
  <si>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</si>
  <si>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</si>
  <si>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</si>
  <si>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</si>
  <si>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</si>
  <si>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</si>
  <si>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</si>
  <si>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</si>
  <si>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</si>
  <si>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</si>
  <si>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</si>
  <si>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</si>
  <si>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</si>
  <si>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</si>
  <si>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</si>
  <si>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</si>
  <si>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</si>
  <si>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</si>
  <si>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</si>
  <si>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</si>
  <si>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</si>
  <si>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</si>
  <si>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</si>
  <si>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</si>
  <si>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</si>
  <si>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</si>
  <si>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</si>
  <si>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</si>
  <si>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</si>
  <si>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</si>
  <si>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</si>
  <si>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</si>
  <si>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</si>
  <si>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</si>
  <si>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</si>
  <si>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</si>
  <si>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</si>
  <si>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</si>
  <si>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</si>
  <si>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</si>
  <si>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</si>
  <si>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</si>
  <si>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</si>
  <si>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</si>
  <si>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</si>
  <si>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</si>
  <si>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</si>
  <si>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</si>
  <si>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</si>
  <si>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</si>
  <si>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</si>
  <si>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</si>
  <si>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</si>
  <si>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</si>
  <si>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</si>
  <si>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</si>
  <si>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</si>
  <si>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</si>
  <si>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</si>
  <si>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</si>
  <si>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</si>
  <si>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</si>
  <si>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</si>
  <si>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</si>
  <si>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</si>
  <si>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</si>
  <si>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</si>
  <si>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</si>
  <si>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</si>
  <si>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</si>
  <si>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</si>
  <si>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</si>
  <si>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</si>
  <si>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</si>
  <si>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</si>
  <si>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</si>
  <si>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</si>
  <si>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</si>
  <si>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</si>
  <si>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</si>
  <si>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</si>
  <si>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</si>
  <si>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</si>
  <si>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</si>
  <si>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</si>
  <si>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</si>
  <si>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</si>
  <si>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</si>
  <si>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</si>
  <si>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</si>
  <si>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</si>
  <si>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</si>
  <si>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</si>
  <si>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</si>
  <si>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</si>
  <si>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</si>
  <si>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</si>
  <si>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</si>
  <si>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</si>
  <si>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</si>
  <si>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</si>
  <si>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</si>
  <si>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</si>
  <si>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</si>
  <si>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</si>
  <si>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</si>
  <si>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</si>
  <si>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</si>
  <si>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</si>
  <si>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</si>
  <si>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</si>
  <si>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</si>
  <si>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</si>
  <si>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</si>
  <si>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</si>
  <si>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</si>
  <si>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</si>
  <si>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</si>
  <si>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</si>
  <si>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</si>
  <si>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</si>
  <si>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</si>
  <si>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</si>
  <si>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</si>
  <si>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</si>
  <si>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</si>
  <si>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</si>
  <si>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</si>
  <si>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</si>
  <si>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</si>
  <si>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</si>
  <si>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</si>
  <si>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</si>
  <si>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</si>
  <si>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</si>
  <si>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</si>
  <si>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</si>
  <si>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</si>
  <si>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</si>
  <si>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</si>
  <si>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</si>
  <si>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</si>
  <si>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</si>
  <si>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</si>
  <si>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</si>
  <si>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</si>
  <si>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</si>
  <si>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</si>
  <si>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</si>
  <si>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</si>
  <si>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</si>
  <si>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</si>
  <si>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</si>
  <si>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</si>
  <si>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</si>
  <si>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</si>
  <si>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</si>
  <si>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</si>
  <si>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</si>
  <si>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</si>
  <si>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</si>
  <si>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</si>
  <si>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</si>
  <si>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</si>
  <si>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</si>
  <si>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</si>
  <si>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</si>
  <si>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</si>
  <si>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</si>
  <si>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</si>
  <si>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</si>
  <si>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</si>
  <si>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</si>
  <si>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</si>
  <si>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</si>
  <si>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</si>
  <si>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</si>
  <si>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</si>
  <si>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</si>
  <si>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</si>
  <si>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</si>
  <si>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</si>
  <si>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</si>
  <si>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</si>
  <si>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</si>
  <si>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</si>
  <si>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</si>
  <si>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</si>
  <si>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</si>
  <si>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</si>
  <si>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</si>
  <si>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</si>
  <si>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</si>
  <si>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</si>
  <si>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</si>
  <si>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</si>
  <si>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</si>
  <si>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</si>
  <si>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</si>
  <si>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</si>
  <si>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</si>
  <si>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</si>
  <si>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</si>
  <si>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</si>
  <si>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</si>
  <si>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</si>
  <si>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</si>
  <si>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</si>
  <si>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</si>
  <si>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</si>
  <si>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</si>
  <si>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</si>
  <si>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</si>
  <si>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</si>
  <si>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</si>
  <si>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</si>
  <si>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</si>
  <si>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</si>
  <si>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</si>
  <si>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</si>
  <si>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</si>
  <si>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</si>
  <si>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</si>
  <si>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</si>
  <si>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</si>
  <si>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</si>
  <si>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</si>
  <si>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</si>
  <si>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</si>
  <si>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</si>
  <si>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</si>
  <si>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</si>
  <si>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</si>
  <si>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</si>
  <si>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</si>
  <si>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</si>
  <si>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</si>
  <si>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</si>
  <si>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</si>
  <si>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</si>
  <si>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</si>
  <si>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</si>
  <si>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</si>
  <si>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</si>
  <si>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</si>
  <si>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</si>
  <si>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</si>
  <si>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</si>
  <si>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</si>
  <si>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</si>
  <si>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</si>
  <si>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</si>
  <si>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</si>
  <si>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</si>
  <si>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</si>
  <si>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</si>
  <si>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</si>
  <si>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</si>
  <si>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</si>
  <si>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</si>
  <si>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</si>
  <si>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</si>
  <si>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</si>
  <si>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</si>
  <si>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</si>
  <si>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</si>
  <si>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</si>
  <si>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</si>
  <si>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</si>
  <si>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</si>
  <si>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</si>
  <si>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</si>
  <si>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</si>
  <si>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</si>
  <si>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</si>
  <si>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</si>
  <si>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</si>
  <si>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</si>
  <si>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</si>
  <si>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</si>
  <si>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</si>
  <si>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</si>
  <si>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</si>
  <si>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</si>
  <si>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</si>
  <si>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</si>
  <si>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</si>
  <si>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</si>
  <si>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</si>
  <si>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</si>
  <si>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</si>
  <si>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</si>
  <si>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</si>
  <si>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</si>
  <si>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</si>
  <si>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</si>
  <si>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</si>
  <si>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</si>
  <si>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</si>
  <si>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</si>
  <si>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</si>
  <si>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</si>
  <si>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</si>
  <si>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</si>
  <si>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</si>
  <si>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</si>
  <si>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</si>
  <si>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</si>
  <si>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</si>
  <si>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</si>
  <si>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</si>
  <si>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</si>
  <si>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</si>
  <si>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</si>
  <si>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</si>
  <si>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</si>
  <si>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</si>
  <si>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</si>
  <si>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</si>
  <si>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</si>
  <si>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</si>
  <si>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</si>
  <si>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</si>
  <si>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</si>
  <si>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</si>
  <si>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</si>
  <si>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</si>
  <si>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</si>
  <si>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</si>
  <si>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</si>
  <si>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</si>
  <si>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</si>
  <si>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</si>
  <si>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</si>
  <si>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</si>
  <si>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</si>
  <si>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</si>
  <si>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</si>
  <si>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</si>
  <si>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</si>
  <si>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</si>
  <si>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</si>
  <si>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</si>
  <si>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</si>
  <si>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</si>
  <si>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</si>
  <si>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</si>
  <si>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</si>
  <si>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</si>
  <si>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</si>
  <si>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</si>
  <si>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</si>
  <si>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</si>
  <si>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</si>
  <si>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</si>
  <si>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</si>
  <si>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</si>
  <si>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</si>
  <si>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</si>
  <si>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</si>
  <si>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</si>
  <si>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</si>
  <si>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</si>
  <si>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</si>
  <si>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</si>
  <si>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</si>
  <si>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</si>
  <si>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</si>
  <si>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</si>
  <si>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</si>
  <si>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</si>
  <si>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</si>
  <si>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</si>
  <si>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</si>
  <si>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</si>
  <si>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</si>
  <si>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</si>
  <si>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</si>
  <si>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</si>
  <si>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</si>
  <si>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</si>
  <si>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</si>
  <si>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</si>
  <si>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</si>
  <si>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</si>
  <si>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</si>
  <si>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</si>
  <si>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</si>
  <si>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</si>
  <si>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</si>
  <si>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</si>
  <si>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</si>
  <si>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</si>
  <si>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</si>
  <si>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</si>
  <si>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</si>
  <si>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</si>
  <si>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</si>
  <si>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</si>
  <si>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</si>
  <si>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</si>
  <si>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</si>
  <si>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</si>
  <si>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</si>
  <si>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</si>
  <si>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</si>
  <si>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</si>
  <si>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</si>
  <si>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</si>
  <si>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</si>
  <si>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</si>
  <si>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</si>
  <si>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</si>
  <si>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</si>
  <si>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</si>
  <si>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</si>
  <si>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</si>
  <si>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</si>
  <si>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</si>
  <si>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</si>
  <si>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</si>
  <si>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</si>
  <si>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</si>
  <si>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</si>
  <si>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</si>
  <si>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</si>
  <si>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</si>
  <si>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</si>
  <si>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</si>
  <si>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</si>
  <si>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</si>
  <si>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</si>
  <si>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</si>
  <si>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</si>
  <si>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</si>
  <si>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</si>
  <si>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</si>
  <si>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</si>
  <si>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</si>
  <si>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</si>
  <si>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</si>
  <si>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</si>
  <si>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</si>
  <si>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</si>
  <si>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</si>
  <si>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</si>
  <si>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</si>
  <si>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</si>
  <si>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</si>
  <si>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</si>
  <si>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</si>
  <si>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</si>
  <si>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</si>
  <si>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</si>
  <si>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</si>
  <si>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</si>
  <si>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</si>
  <si>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</si>
  <si>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</si>
  <si>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</si>
  <si>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</si>
  <si>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</si>
  <si>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</si>
  <si>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</si>
  <si>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</si>
  <si>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</si>
  <si>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</si>
  <si>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</si>
  <si>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</si>
  <si>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</si>
  <si>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</si>
  <si>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</si>
  <si>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</si>
  <si>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</si>
  <si>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</si>
  <si>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</si>
  <si>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</si>
  <si>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</si>
  <si>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</si>
  <si>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</si>
  <si>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</si>
  <si>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</si>
  <si>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</si>
  <si>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</si>
  <si>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</si>
  <si>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</si>
  <si>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</si>
  <si>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</si>
  <si>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</si>
  <si>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</si>
  <si>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</si>
  <si>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</si>
  <si>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</si>
  <si>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</si>
  <si>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</si>
  <si>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</si>
  <si>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</si>
  <si>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</si>
  <si>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</si>
  <si>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</si>
  <si>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</si>
  <si>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</si>
  <si>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</si>
  <si>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</si>
  <si>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</si>
  <si>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</si>
  <si>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</si>
  <si>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</si>
  <si>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</si>
  <si>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</si>
  <si>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</si>
  <si>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</si>
  <si>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</si>
  <si>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</si>
  <si>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</si>
  <si>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</si>
  <si>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</si>
  <si>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</si>
  <si>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</si>
  <si>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</si>
  <si>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</si>
  <si>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</si>
  <si>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</si>
  <si>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</si>
  <si>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</si>
  <si>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</si>
  <si>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</si>
  <si>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</si>
  <si>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</si>
  <si>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</si>
  <si>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</si>
  <si>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</si>
  <si>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</si>
  <si>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</si>
  <si>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</si>
  <si>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</si>
  <si>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</si>
  <si>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</si>
  <si>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</si>
  <si>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</si>
  <si>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</si>
  <si>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</si>
  <si>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</si>
  <si>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</si>
  <si>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</si>
  <si>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</si>
  <si>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</si>
  <si>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</si>
  <si>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</si>
  <si>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</si>
  <si>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</si>
  <si>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</si>
  <si>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</si>
  <si>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</si>
  <si>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</si>
  <si>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</si>
  <si>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</si>
  <si>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</si>
  <si>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</si>
  <si>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</si>
  <si>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</si>
  <si>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</si>
  <si>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</si>
  <si>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</si>
  <si>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</si>
  <si>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</si>
  <si>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</si>
  <si>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</si>
  <si>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</si>
  <si>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</si>
  <si>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</si>
  <si>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</si>
  <si>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</si>
  <si>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</si>
  <si>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</si>
  <si>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</si>
  <si>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</si>
  <si>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</si>
  <si>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</si>
  <si>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</si>
  <si>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</si>
  <si>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</si>
  <si>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</si>
  <si>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</si>
  <si>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</si>
  <si>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</si>
  <si>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</si>
  <si>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</si>
  <si>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</si>
  <si>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</si>
  <si>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</si>
  <si>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</si>
  <si>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</si>
  <si>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</si>
  <si>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</si>
  <si>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</si>
  <si>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</si>
  <si>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</si>
  <si>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</si>
  <si>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</si>
  <si>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</si>
  <si>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</si>
  <si>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</si>
  <si>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</si>
  <si>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</si>
  <si>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</si>
  <si>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</si>
  <si>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</si>
  <si>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</si>
  <si>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</si>
  <si>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</si>
  <si>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</si>
  <si>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</si>
  <si>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</si>
  <si>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</si>
  <si>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</si>
  <si>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</si>
  <si>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</si>
  <si>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</si>
  <si>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</si>
  <si>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</si>
  <si>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</si>
  <si>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</si>
  <si>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</si>
  <si>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</si>
  <si>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</si>
  <si>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</si>
  <si>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</si>
  <si>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</si>
  <si>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</si>
  <si>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</si>
  <si>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</si>
  <si>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</si>
  <si>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</si>
  <si>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</si>
  <si>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</si>
  <si>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</si>
  <si>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</si>
  <si>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</si>
  <si>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</si>
  <si>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</si>
  <si>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</si>
  <si>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</si>
  <si>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</si>
  <si>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</si>
  <si>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</si>
  <si>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</si>
  <si>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</si>
  <si>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</si>
  <si>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</si>
  <si>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</si>
  <si>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</si>
  <si>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</si>
  <si>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</si>
  <si>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</si>
  <si>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</si>
  <si>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</si>
  <si>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</si>
  <si>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</si>
  <si>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</si>
  <si>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</si>
  <si>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</si>
  <si>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</si>
  <si>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</si>
  <si>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</si>
  <si>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</si>
  <si>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</si>
  <si>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</si>
  <si>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</si>
  <si>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</si>
  <si>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</si>
  <si>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</si>
  <si>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</si>
  <si>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</si>
  <si>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</si>
  <si>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</si>
  <si>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</si>
  <si>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</si>
  <si>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</si>
  <si>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</si>
  <si>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</si>
  <si>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</si>
  <si>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</si>
  <si>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</si>
  <si>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</si>
  <si>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</si>
  <si>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</si>
  <si>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</si>
  <si>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</si>
  <si>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</si>
  <si>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</si>
  <si>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</si>
  <si>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</si>
  <si>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</si>
  <si>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</si>
  <si>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</si>
  <si>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</si>
  <si>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</si>
  <si>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</si>
  <si>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</si>
  <si>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</si>
  <si>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</si>
  <si>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</si>
  <si>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</si>
  <si>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</si>
  <si>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</si>
  <si>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</si>
  <si>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</si>
  <si>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</si>
  <si>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</si>
  <si>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</si>
  <si>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</si>
  <si>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</si>
  <si>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</si>
  <si>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</si>
  <si>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</si>
  <si>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</si>
  <si>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</si>
  <si>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</si>
  <si>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</si>
  <si>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</si>
  <si>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</si>
  <si>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</si>
  <si>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</si>
  <si>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</si>
  <si>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</si>
  <si>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</si>
  <si>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</si>
  <si>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</si>
  <si>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</si>
  <si>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</si>
  <si>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</si>
  <si>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</si>
  <si>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</si>
  <si>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</si>
  <si>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</si>
  <si>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</si>
  <si>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</si>
  <si>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</si>
  <si>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</si>
  <si>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</si>
  <si>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</si>
  <si>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</si>
  <si>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</si>
  <si>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</si>
  <si>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</si>
  <si>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</si>
  <si>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</si>
  <si>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</si>
  <si>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</si>
  <si>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</si>
  <si>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</si>
  <si>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</si>
  <si>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</si>
  <si>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</si>
  <si>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</si>
  <si>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</si>
  <si>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</si>
  <si>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</si>
  <si>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</si>
  <si>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</si>
  <si>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</si>
  <si>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</si>
  <si>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</si>
  <si>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</si>
  <si>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</si>
  <si>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</si>
  <si>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</si>
  <si>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</si>
  <si>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</si>
  <si>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</si>
  <si>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</si>
  <si>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</si>
  <si>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</si>
  <si>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</si>
  <si>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</si>
  <si>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</si>
  <si>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</si>
  <si>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</si>
  <si>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</si>
  <si>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</si>
  <si>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</si>
  <si>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</si>
  <si>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</si>
  <si>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</si>
  <si>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</si>
  <si>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</si>
  <si>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</si>
  <si>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</si>
  <si>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</si>
  <si>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</si>
  <si>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</si>
  <si>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</si>
  <si>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</si>
  <si>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</si>
  <si>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</si>
  <si>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</si>
  <si>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</si>
  <si>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</si>
  <si>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</si>
  <si>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</si>
  <si>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</si>
  <si>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</si>
  <si>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</si>
  <si>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</si>
  <si>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</si>
  <si>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</si>
  <si>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</si>
  <si>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</si>
  <si>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</si>
  <si>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</si>
  <si>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</si>
  <si>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</si>
  <si>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</si>
  <si>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</si>
  <si>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</si>
  <si>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</si>
  <si>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</si>
  <si>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</si>
  <si>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</si>
  <si>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</si>
  <si>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</si>
  <si>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</si>
  <si>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</si>
  <si>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</si>
  <si>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</si>
  <si>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</si>
  <si>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</si>
  <si>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</si>
  <si>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</si>
  <si>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</si>
  <si>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</si>
  <si>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</si>
  <si>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</si>
  <si>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</si>
  <si>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</si>
  <si>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</si>
  <si>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</si>
  <si>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</si>
  <si>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</si>
  <si>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</si>
  <si>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</si>
  <si>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</si>
  <si>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</si>
  <si>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</si>
  <si>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</si>
  <si>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</si>
  <si>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</si>
  <si>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</si>
  <si>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</si>
  <si>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</si>
  <si>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</si>
  <si>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</si>
  <si>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</si>
  <si>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</si>
  <si>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</si>
  <si>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</si>
  <si>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</si>
  <si>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</si>
  <si>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</si>
  <si>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</si>
  <si>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</si>
  <si>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</si>
  <si>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</si>
  <si>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</si>
  <si>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</si>
  <si>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</si>
  <si>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</si>
  <si>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</si>
  <si>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</si>
  <si>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</si>
  <si>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</si>
  <si>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</si>
  <si>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</si>
  <si>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</si>
  <si>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</si>
  <si>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</si>
  <si>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</si>
  <si>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</si>
  <si>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</si>
  <si>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</si>
  <si>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</si>
  <si>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</si>
  <si>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</si>
  <si>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</si>
  <si>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</si>
  <si>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</si>
  <si>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</si>
  <si>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</si>
  <si>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</si>
  <si>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</si>
  <si>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</si>
  <si>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</si>
  <si>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</si>
  <si>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</si>
  <si>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</si>
  <si>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</si>
  <si>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</si>
  <si>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</si>
  <si>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</si>
  <si>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</si>
  <si>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</si>
  <si>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</si>
  <si>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</si>
  <si>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</si>
  <si>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</si>
  <si>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</si>
  <si>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</si>
  <si>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</si>
  <si>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</si>
  <si>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</si>
  <si>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</si>
  <si>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</si>
  <si>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</si>
  <si>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</si>
  <si>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</si>
  <si>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</si>
  <si>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</si>
  <si>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</si>
  <si>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</si>
  <si>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</si>
  <si>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</si>
  <si>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</si>
  <si>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</si>
  <si>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</si>
  <si>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</si>
  <si>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</si>
  <si>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</si>
  <si>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</si>
  <si>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</si>
  <si>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</si>
  <si>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</si>
  <si>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</si>
  <si>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</si>
  <si>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</si>
  <si>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</si>
  <si>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</si>
  <si>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</si>
  <si>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</si>
  <si>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</si>
  <si>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</si>
  <si>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</si>
  <si>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</si>
  <si>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</si>
  <si>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</si>
  <si>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</si>
  <si>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</si>
  <si>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</si>
  <si>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</si>
  <si>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</si>
  <si>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</si>
  <si>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</si>
  <si>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</si>
  <si>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</si>
  <si>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</si>
  <si>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</si>
  <si>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</si>
  <si>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</si>
  <si>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</si>
  <si>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</si>
  <si>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</si>
  <si>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</si>
  <si>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</si>
  <si>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</si>
  <si>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</si>
  <si>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</si>
  <si>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</si>
  <si>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</si>
  <si>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</si>
  <si>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</si>
  <si>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</si>
  <si>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</si>
  <si>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</si>
  <si>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</si>
  <si>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</si>
  <si>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</si>
  <si>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</si>
  <si>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</si>
  <si>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</si>
  <si>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</si>
  <si>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</si>
  <si>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</si>
  <si>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</si>
  <si>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</si>
  <si>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</si>
  <si>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</si>
  <si>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</si>
  <si>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</si>
  <si>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</si>
  <si>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</si>
  <si>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</si>
  <si>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</si>
  <si>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</si>
  <si>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</si>
  <si>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</si>
  <si>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</si>
  <si>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</si>
  <si>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</si>
  <si>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</si>
  <si>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</si>
  <si>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</si>
  <si>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</si>
  <si>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</si>
  <si>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</si>
  <si>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</si>
  <si>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</si>
  <si>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</si>
  <si>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</si>
  <si>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</si>
  <si>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</si>
  <si>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</si>
  <si>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</si>
  <si>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</si>
  <si>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</si>
  <si>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</si>
  <si>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</si>
  <si>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</si>
  <si>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</si>
  <si>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</si>
  <si>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</si>
  <si>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</si>
  <si>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</si>
  <si>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</si>
  <si>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</si>
  <si>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</si>
  <si>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</si>
  <si>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</si>
  <si>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</si>
  <si>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</si>
  <si>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</si>
  <si>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</si>
  <si>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</si>
  <si>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</si>
  <si>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</si>
  <si>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</si>
  <si>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</si>
  <si>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</si>
  <si>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</si>
  <si>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</si>
  <si>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</si>
  <si>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</si>
  <si>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</si>
  <si>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</si>
  <si>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</si>
  <si>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</si>
  <si>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</si>
  <si>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</si>
  <si>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</si>
  <si>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</si>
  <si>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</si>
  <si>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</si>
  <si>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</si>
  <si>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</si>
  <si>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</si>
  <si>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</si>
  <si>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</si>
  <si>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</si>
  <si>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</si>
  <si>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</si>
  <si>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</si>
  <si>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</si>
  <si>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</si>
  <si>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</si>
  <si>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</si>
  <si>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</si>
  <si>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</si>
  <si>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</si>
  <si>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</si>
  <si>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</si>
  <si>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</si>
  <si>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</si>
  <si>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</si>
  <si>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</si>
  <si>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</si>
  <si>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</si>
  <si>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</si>
  <si>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</si>
  <si>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</si>
  <si>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</si>
  <si>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</si>
  <si>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</si>
  <si>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</si>
  <si>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</si>
  <si>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</si>
  <si>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</si>
  <si>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</si>
  <si>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</si>
  <si>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</si>
  <si>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</si>
  <si>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</si>
  <si>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</si>
  <si>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</si>
  <si>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</si>
  <si>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</si>
  <si>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</si>
  <si>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</si>
  <si>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</si>
  <si>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</si>
  <si>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</si>
  <si>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</si>
  <si>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</si>
  <si>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</si>
  <si>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</si>
  <si>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</si>
  <si>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</si>
  <si>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</si>
  <si>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</si>
  <si>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</si>
  <si>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</si>
  <si>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</si>
  <si>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</si>
  <si>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</si>
  <si>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</si>
  <si>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</si>
  <si>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</si>
  <si>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</si>
  <si>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</si>
  <si>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</si>
  <si>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</si>
  <si>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</si>
  <si>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</si>
  <si>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</si>
  <si>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</si>
  <si>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</si>
  <si>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</si>
  <si>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</si>
  <si>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</si>
  <si>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</si>
  <si>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</si>
  <si>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</si>
  <si>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</si>
  <si>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</si>
  <si>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</si>
  <si>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</si>
  <si>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</si>
  <si>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</si>
  <si>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</si>
  <si>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</si>
  <si>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</si>
  <si>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</si>
  <si>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</si>
  <si>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</si>
  <si>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</si>
  <si>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</si>
  <si>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</si>
  <si>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</si>
  <si>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</si>
  <si>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</si>
  <si>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</si>
  <si>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</si>
  <si>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</si>
  <si>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</si>
  <si>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</si>
  <si>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</si>
  <si>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</si>
  <si>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</si>
  <si>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</si>
  <si>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</si>
  <si>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</si>
  <si>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</si>
  <si>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</si>
  <si>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</si>
  <si>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</si>
  <si>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</si>
  <si>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</si>
  <si>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</si>
  <si>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</si>
  <si>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</si>
  <si>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</si>
  <si>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</si>
  <si>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</si>
  <si>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</si>
  <si>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</si>
  <si>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</si>
  <si>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</si>
  <si>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</si>
  <si>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</si>
  <si>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</si>
  <si>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</si>
  <si>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</si>
  <si>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</si>
  <si>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</si>
  <si>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</si>
  <si>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</si>
  <si>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</si>
  <si>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</si>
  <si>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</si>
  <si>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</si>
  <si>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</si>
  <si>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</si>
  <si>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</si>
  <si>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</si>
  <si>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</si>
  <si>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</si>
  <si>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</si>
  <si>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</si>
  <si>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</si>
  <si>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</si>
  <si>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</si>
  <si>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</si>
  <si>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</si>
  <si>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</si>
  <si>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</si>
  <si>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</si>
  <si>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</si>
  <si>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</si>
  <si>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</si>
  <si>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</si>
  <si>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</si>
  <si>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</si>
  <si>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</si>
  <si>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</si>
  <si>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</si>
  <si>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</si>
  <si>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</si>
  <si>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</si>
  <si>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</si>
  <si>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</si>
  <si>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</si>
  <si>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</si>
  <si>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</si>
  <si>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</si>
  <si>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</si>
  <si>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</si>
  <si>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</si>
  <si>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</si>
  <si>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</si>
  <si>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</si>
  <si>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</si>
  <si>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</si>
  <si>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</si>
  <si>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</si>
  <si>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</si>
  <si>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</si>
  <si>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</si>
  <si>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</si>
  <si>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</si>
  <si>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</si>
  <si>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</si>
  <si>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</si>
  <si>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</si>
  <si>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</si>
  <si>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</si>
  <si>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</si>
  <si>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</si>
  <si>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</si>
  <si>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</si>
  <si>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</si>
  <si>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</si>
  <si>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</si>
  <si>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</si>
  <si>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</si>
  <si>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</si>
  <si>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</si>
  <si>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</si>
  <si>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</si>
  <si>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</si>
  <si>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</si>
  <si>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</si>
  <si>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</si>
  <si>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</si>
  <si>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</si>
  <si>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</si>
  <si>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</si>
  <si>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</si>
  <si>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</si>
  <si>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</si>
  <si>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</si>
  <si>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</si>
  <si>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</si>
  <si>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</si>
  <si>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</si>
  <si>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</si>
  <si>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</si>
  <si>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</si>
  <si>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</si>
  <si>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</si>
  <si>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</si>
  <si>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</si>
  <si>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</si>
  <si>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</si>
  <si>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</si>
  <si>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</si>
  <si>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</si>
  <si>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</si>
  <si>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</si>
  <si>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</si>
  <si>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</si>
  <si>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</si>
  <si>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</si>
  <si>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</si>
  <si>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</si>
  <si>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</si>
  <si>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</si>
  <si>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</si>
  <si>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</si>
  <si>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</si>
  <si>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</si>
  <si>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</si>
  <si>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</si>
  <si>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</si>
  <si>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</si>
  <si>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</si>
  <si>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</si>
  <si>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</si>
  <si>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</si>
  <si>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</si>
  <si>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</si>
  <si>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</si>
  <si>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</si>
  <si>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</si>
  <si>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</si>
  <si>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</si>
  <si>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</si>
  <si>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</si>
  <si>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</si>
  <si>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</si>
  <si>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</si>
  <si>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</si>
  <si>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</si>
  <si>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</si>
  <si>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</si>
  <si>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</si>
  <si>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</si>
  <si>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</si>
  <si>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</si>
  <si>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</si>
  <si>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</si>
  <si>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</si>
  <si>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</si>
  <si>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</si>
  <si>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</si>
  <si>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</si>
  <si>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</si>
  <si>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</si>
  <si>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</si>
  <si>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</si>
  <si>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</si>
  <si>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</si>
  <si>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</si>
  <si>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</si>
  <si>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</si>
  <si>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</si>
  <si>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</si>
  <si>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</si>
  <si>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</si>
  <si>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</si>
  <si>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</si>
  <si>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</si>
  <si>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</si>
  <si>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</si>
  <si>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</si>
  <si>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</si>
  <si>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</si>
  <si>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</si>
  <si>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</si>
  <si>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</si>
  <si>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</si>
  <si>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</si>
  <si>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</si>
  <si>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</si>
  <si>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</si>
  <si>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</si>
  <si>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</si>
  <si>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</si>
  <si>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</si>
  <si>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</si>
  <si>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</si>
  <si>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</si>
  <si>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</si>
  <si>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</si>
  <si>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</si>
  <si>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</si>
  <si>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</si>
  <si>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</si>
  <si>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</si>
  <si>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</si>
  <si>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</si>
  <si>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</si>
  <si>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</si>
  <si>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</si>
  <si>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</si>
  <si>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</si>
  <si>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</si>
  <si>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</si>
  <si>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</si>
  <si>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</si>
  <si>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</si>
  <si>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</si>
  <si>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</si>
  <si>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</si>
  <si>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</si>
  <si>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</si>
  <si>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</si>
  <si>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</si>
  <si>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</si>
  <si>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</si>
  <si>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</si>
  <si>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</si>
  <si>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</si>
  <si>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</si>
  <si>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</si>
  <si>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</si>
  <si>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</si>
  <si>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</si>
  <si>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</si>
  <si>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</si>
  <si>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</si>
  <si>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</si>
  <si>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</si>
  <si>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</si>
  <si>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</si>
  <si>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</si>
  <si>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</si>
  <si>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</si>
  <si>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</si>
  <si>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</si>
  <si>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</si>
  <si>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</si>
  <si>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</si>
  <si>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</si>
  <si>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</si>
  <si>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</si>
  <si>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</si>
  <si>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</si>
  <si>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</si>
  <si>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</si>
  <si>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</si>
  <si>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</si>
  <si>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</si>
  <si>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</si>
  <si>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</si>
  <si>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</si>
  <si>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</si>
  <si>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</si>
  <si>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</si>
  <si>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</si>
  <si>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</si>
  <si>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</si>
  <si>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</si>
  <si>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</si>
  <si>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</si>
  <si>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</si>
  <si>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</si>
  <si>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</si>
  <si>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</si>
  <si>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</si>
  <si>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</si>
  <si>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</si>
  <si>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</si>
  <si>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</si>
  <si>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</si>
  <si>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</si>
  <si>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</si>
  <si>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</si>
  <si>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</si>
  <si>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</si>
  <si>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</si>
  <si>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</si>
  <si>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</si>
  <si>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</si>
  <si>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</si>
  <si>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</si>
  <si>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</si>
  <si>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</si>
  <si>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</si>
  <si>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</si>
  <si>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</si>
  <si>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</si>
  <si>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</si>
  <si>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</si>
  <si>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</si>
  <si>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</si>
  <si>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</si>
  <si>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</si>
  <si>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</si>
  <si>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</si>
  <si>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</si>
  <si>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</si>
  <si>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</si>
  <si>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</si>
  <si>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</si>
  <si>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</si>
  <si>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</si>
  <si>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</si>
  <si>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</si>
  <si>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</si>
  <si>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</si>
  <si>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</si>
  <si>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</si>
  <si>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</si>
  <si>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</si>
  <si>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</si>
  <si>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</si>
  <si>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</si>
  <si>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</si>
  <si>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</si>
  <si>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</si>
  <si>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</si>
  <si>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</si>
  <si>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</si>
  <si>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</si>
  <si>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</si>
  <si>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</si>
  <si>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</si>
  <si>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</si>
  <si>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</si>
  <si>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</si>
  <si>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</si>
  <si>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</si>
  <si>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</si>
  <si>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</si>
  <si>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</si>
  <si>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</si>
  <si>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</si>
  <si>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</si>
  <si>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</si>
  <si>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</si>
  <si>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</si>
  <si>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</si>
  <si>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</si>
  <si>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</si>
  <si>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</si>
  <si>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</si>
  <si>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</si>
  <si>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</si>
  <si>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</si>
  <si>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</si>
  <si>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</si>
  <si>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</si>
  <si>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</si>
  <si>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</si>
  <si>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</si>
  <si>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</si>
  <si>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</si>
  <si>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</si>
  <si>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</si>
  <si>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</si>
  <si>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</si>
  <si>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</si>
  <si>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</si>
  <si>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</si>
  <si>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</si>
  <si>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</si>
  <si>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</si>
  <si>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</si>
  <si>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</si>
  <si>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</si>
  <si>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</si>
  <si>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</si>
  <si>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</si>
  <si>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</si>
  <si>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</si>
  <si>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</si>
  <si>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</si>
  <si>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</si>
  <si>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</si>
  <si>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</si>
  <si>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</si>
  <si>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</si>
  <si>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</si>
  <si>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</si>
  <si>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</si>
  <si>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</si>
  <si>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</si>
  <si>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</si>
  <si>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</si>
  <si>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</si>
  <si>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</si>
  <si>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</si>
  <si>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</si>
  <si>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</si>
  <si>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</si>
  <si>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</si>
  <si>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</si>
  <si>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</si>
  <si>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</si>
  <si>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</si>
  <si>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</si>
  <si>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</si>
  <si>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</si>
  <si>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</si>
  <si>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</si>
  <si>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</si>
  <si>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</si>
  <si>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</si>
  <si>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</si>
  <si>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</si>
  <si>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</si>
  <si>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</si>
  <si>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</si>
  <si>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</si>
  <si>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</si>
  <si>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</si>
  <si>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</si>
  <si>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</si>
  <si>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</si>
  <si>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</si>
  <si>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</si>
  <si>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</si>
  <si>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</si>
  <si>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</si>
  <si>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</si>
  <si>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</si>
  <si>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</si>
  <si>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</si>
  <si>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</si>
  <si>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</si>
  <si>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</si>
  <si>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</si>
  <si>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</si>
  <si>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</si>
  <si>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</si>
  <si>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</si>
  <si>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</si>
  <si>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</si>
  <si>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</si>
  <si>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</si>
  <si>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</si>
  <si>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</si>
  <si>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</si>
  <si>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</si>
  <si>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</si>
  <si>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</si>
  <si>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</si>
  <si>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</si>
  <si>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</si>
  <si>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</si>
  <si>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</si>
  <si>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</si>
  <si>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</si>
  <si>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</si>
  <si>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</si>
  <si>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</si>
  <si>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</si>
  <si>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</si>
  <si>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</si>
  <si>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</si>
  <si>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</si>
  <si>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</si>
  <si>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</si>
  <si>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</si>
  <si>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</si>
  <si>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</si>
  <si>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</si>
  <si>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</si>
  <si>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</si>
  <si>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</si>
  <si>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</si>
  <si>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</si>
  <si>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</si>
  <si>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</si>
  <si>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</si>
  <si>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</si>
  <si>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</si>
  <si>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</si>
  <si>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</si>
  <si>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</si>
  <si>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</si>
  <si>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</si>
  <si>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</si>
  <si>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</si>
  <si>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</si>
  <si>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</si>
  <si>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</si>
  <si>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</si>
  <si>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</si>
  <si>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</si>
  <si>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</si>
  <si>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</si>
  <si>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</si>
  <si>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</si>
  <si>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</si>
  <si>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</si>
  <si>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</si>
  <si>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</si>
  <si>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</si>
  <si>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</si>
  <si>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</si>
  <si>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</si>
  <si>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</si>
  <si>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</si>
  <si>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</si>
  <si>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</si>
  <si>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</si>
  <si>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</si>
  <si>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</si>
  <si>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</si>
  <si>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</si>
  <si>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</si>
  <si>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</si>
  <si>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</si>
  <si>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</si>
  <si>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</si>
  <si>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</si>
  <si>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</si>
  <si>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</si>
  <si>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</si>
  <si>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</si>
  <si>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</si>
  <si>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</si>
  <si>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</si>
  <si>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</si>
  <si>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</si>
  <si>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</si>
  <si>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</si>
  <si>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</si>
  <si>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</si>
  <si>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</si>
  <si>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</si>
  <si>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</si>
  <si>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</si>
  <si>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</si>
  <si>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</si>
  <si>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</si>
  <si>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</si>
  <si>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</si>
  <si>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</si>
  <si>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</si>
  <si>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</si>
  <si>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</si>
  <si>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</si>
  <si>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</si>
  <si>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</si>
  <si>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</si>
  <si>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</si>
  <si>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</si>
  <si>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</si>
  <si>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</si>
  <si>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</si>
  <si>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</si>
  <si>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</si>
  <si>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</si>
  <si>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</si>
  <si>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</si>
  <si>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</si>
  <si>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</si>
  <si>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</si>
  <si>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</si>
  <si>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</si>
  <si>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</si>
  <si>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</si>
  <si>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</si>
  <si>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</si>
  <si>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</si>
  <si>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</si>
  <si>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</si>
  <si>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</si>
  <si>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</si>
  <si>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</si>
  <si>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</si>
  <si>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</si>
  <si>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</si>
  <si>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</si>
  <si>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</si>
  <si>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</si>
  <si>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</si>
  <si>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</si>
  <si>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</si>
  <si>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</si>
  <si>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</si>
  <si>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</si>
  <si>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</si>
  <si>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</si>
  <si>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</si>
  <si>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</si>
  <si>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</si>
  <si>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</si>
  <si>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</si>
  <si>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</si>
  <si>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</si>
  <si>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</si>
  <si>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</si>
  <si>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</si>
  <si>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</si>
  <si>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</si>
  <si>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</si>
  <si>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</si>
  <si>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</si>
  <si>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</si>
  <si>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</si>
  <si>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</si>
  <si>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</si>
  <si>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</si>
  <si>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</si>
  <si>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</si>
  <si>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</si>
  <si>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</si>
  <si>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</si>
  <si>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</si>
  <si>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</si>
  <si>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</si>
  <si>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</si>
  <si>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</si>
  <si>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</si>
  <si>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</si>
  <si>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</si>
  <si>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</si>
  <si>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</si>
  <si>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</si>
  <si>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</si>
  <si>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</si>
  <si>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</si>
  <si>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</si>
  <si>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</si>
  <si>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</si>
  <si>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</si>
  <si>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</si>
  <si>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</si>
  <si>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</si>
  <si>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</si>
  <si>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</si>
  <si>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</si>
  <si>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</si>
  <si>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</si>
  <si>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</si>
  <si>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</si>
  <si>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</si>
  <si>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</si>
  <si>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</si>
  <si>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</si>
  <si>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</si>
  <si>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</si>
  <si>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</si>
  <si>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</si>
  <si>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</si>
  <si>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</si>
  <si>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</si>
  <si>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</si>
  <si>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</si>
  <si>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</si>
  <si>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</si>
  <si>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</si>
  <si>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</si>
  <si>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</si>
  <si>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</si>
  <si>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</si>
  <si>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</si>
  <si>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</si>
  <si>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</si>
  <si>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</si>
  <si>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</si>
  <si>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</si>
  <si>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</si>
  <si>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</si>
  <si>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</si>
  <si>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</si>
  <si>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</si>
  <si>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</si>
  <si>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</si>
  <si>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</si>
  <si>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</si>
  <si>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</si>
  <si>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</si>
  <si>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</si>
  <si>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</si>
  <si>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</si>
  <si>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</si>
  <si>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</si>
  <si>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</si>
  <si>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</si>
  <si>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</si>
  <si>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</si>
  <si>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</si>
  <si>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</si>
  <si>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</si>
  <si>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</si>
  <si>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</si>
  <si>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</si>
  <si>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</si>
  <si>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</si>
  <si>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</si>
  <si>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</si>
  <si>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</si>
  <si>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</si>
  <si>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</si>
  <si>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</si>
  <si>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</si>
  <si>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</si>
  <si>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</si>
  <si>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</si>
  <si>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</si>
  <si>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</si>
  <si>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</si>
  <si>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</si>
  <si>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</si>
  <si>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</si>
  <si>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</si>
  <si>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</si>
  <si>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</si>
  <si>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</si>
  <si>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</si>
  <si>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</si>
  <si>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</si>
  <si>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</si>
  <si>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</si>
  <si>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</si>
  <si>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</si>
  <si>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</si>
  <si>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</si>
  <si>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</si>
  <si>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</si>
  <si>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</si>
  <si>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</si>
  <si>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</si>
  <si>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</si>
  <si>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</si>
  <si>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</si>
  <si>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</si>
  <si>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</si>
  <si>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</si>
  <si>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</si>
  <si>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</si>
  <si>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</si>
  <si>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</si>
  <si>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</si>
  <si>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</si>
  <si>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</si>
  <si>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</si>
  <si>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</si>
  <si>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</si>
  <si>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</si>
  <si>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</si>
  <si>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</si>
  <si>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</si>
  <si>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</si>
  <si>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</si>
  <si>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</si>
  <si>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</si>
  <si>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</si>
  <si>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</si>
  <si>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</si>
  <si>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</si>
  <si>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</si>
  <si>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</si>
  <si>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</si>
  <si>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</si>
  <si>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</si>
  <si>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</si>
  <si>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</si>
  <si>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</si>
  <si>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</si>
  <si>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</si>
  <si>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</si>
  <si>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</si>
  <si>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</si>
  <si>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</si>
  <si>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</si>
  <si>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</si>
  <si>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</si>
  <si>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</si>
  <si>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</si>
  <si>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</si>
  <si>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</si>
  <si>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</si>
  <si>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</si>
  <si>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</si>
  <si>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</si>
  <si>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</si>
  <si>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</si>
  <si>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</si>
  <si>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</si>
  <si>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</si>
  <si>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</si>
  <si>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</si>
  <si>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</si>
  <si>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</si>
  <si>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</si>
  <si>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</si>
  <si>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</si>
  <si>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</si>
  <si>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</si>
  <si>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</si>
  <si>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</si>
  <si>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</si>
  <si>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</si>
  <si>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</si>
  <si>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</si>
  <si>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</si>
  <si>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</si>
  <si>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</si>
  <si>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</si>
  <si>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</si>
  <si>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</si>
  <si>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</si>
  <si>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</si>
  <si>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</si>
  <si>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</si>
  <si>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</si>
  <si>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</si>
  <si>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</si>
  <si>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</si>
  <si>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</si>
  <si>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</si>
  <si>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</si>
  <si>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</si>
  <si>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</si>
  <si>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</si>
  <si>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</si>
  <si>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</si>
  <si>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</si>
  <si>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</si>
  <si>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</si>
  <si>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</si>
  <si>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</si>
  <si>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</si>
  <si>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</si>
  <si>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</si>
  <si>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</si>
  <si>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</si>
  <si>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</si>
  <si>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</si>
  <si>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</si>
  <si>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</si>
  <si>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</si>
  <si>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</si>
  <si>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</si>
  <si>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</si>
  <si>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</si>
  <si>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</si>
  <si>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</si>
  <si>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</si>
  <si>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</si>
  <si>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</si>
  <si>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</si>
  <si>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</si>
  <si>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</si>
  <si>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</si>
  <si>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</si>
  <si>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</si>
  <si>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</si>
  <si>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</si>
  <si>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</si>
  <si>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</si>
  <si>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</si>
  <si>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</si>
  <si>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</si>
  <si>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</si>
  <si>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</si>
  <si>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</si>
  <si>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</si>
  <si>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</si>
  <si>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</si>
  <si>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</si>
  <si>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</si>
  <si>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</si>
  <si>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</si>
  <si>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</si>
  <si>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</si>
  <si>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</si>
  <si>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</si>
  <si>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</si>
  <si>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</si>
  <si>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</si>
  <si>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</si>
  <si>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</si>
  <si>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</si>
  <si>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</si>
  <si>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</si>
  <si>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</si>
  <si>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</si>
  <si>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</si>
  <si>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</si>
  <si>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</si>
  <si>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</si>
  <si>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</si>
  <si>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</si>
  <si>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</si>
  <si>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</si>
  <si>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</si>
  <si>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</si>
  <si>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</si>
  <si>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</si>
  <si>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</si>
  <si>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</si>
  <si>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</si>
  <si>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</si>
  <si>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</si>
  <si>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</si>
  <si>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</si>
  <si>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</si>
  <si>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</si>
  <si>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</si>
  <si>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</si>
  <si>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</si>
  <si>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</si>
  <si>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</si>
  <si>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</si>
  <si>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</si>
  <si>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</si>
  <si>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</si>
  <si>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</si>
  <si>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</si>
  <si>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</si>
  <si>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</si>
  <si>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</si>
  <si>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</si>
  <si>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</si>
  <si>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</si>
  <si>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</si>
  <si>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</si>
  <si>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</si>
  <si>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</si>
  <si>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</si>
  <si>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</si>
  <si>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</si>
  <si>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</si>
  <si>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</si>
  <si>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</si>
  <si>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</si>
  <si>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</si>
  <si>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</si>
  <si>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</si>
  <si>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</si>
  <si>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</si>
  <si>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</si>
  <si>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</si>
  <si>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</si>
  <si>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</si>
  <si>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</si>
  <si>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</si>
  <si>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</si>
  <si>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</si>
  <si>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</si>
  <si>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</si>
  <si>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</si>
  <si>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</si>
  <si>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</si>
  <si>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</si>
  <si>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</si>
  <si>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</si>
  <si>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</si>
  <si>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</si>
  <si>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</si>
  <si>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</si>
  <si>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</si>
  <si>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</si>
  <si>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</si>
  <si>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</si>
  <si>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</si>
  <si>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</si>
  <si>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</si>
  <si>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</si>
  <si>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</si>
  <si>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</si>
  <si>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</si>
  <si>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</si>
  <si>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</si>
  <si>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</si>
  <si>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</si>
  <si>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</si>
  <si>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</si>
  <si>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</si>
  <si>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</si>
  <si>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</si>
  <si>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</si>
  <si>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</si>
  <si>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</si>
  <si>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</si>
  <si>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</si>
  <si>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</si>
  <si>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</si>
  <si>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</si>
  <si>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</si>
  <si>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</si>
  <si>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</si>
  <si>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</si>
  <si>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</si>
  <si>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</si>
  <si>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</si>
  <si>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</si>
  <si>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</si>
  <si>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</si>
  <si>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</si>
  <si>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</si>
  <si>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</si>
  <si>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</si>
  <si>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</si>
  <si>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</si>
  <si>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</si>
  <si>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</si>
  <si>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</si>
  <si>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</si>
  <si>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</si>
  <si>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</si>
  <si>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</si>
  <si>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</si>
  <si>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</si>
  <si>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</si>
  <si>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</si>
  <si>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</si>
  <si>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</si>
  <si>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</si>
  <si>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</si>
  <si>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</si>
  <si>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</si>
  <si>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</si>
  <si>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</si>
  <si>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</si>
  <si>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</si>
  <si>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</si>
  <si>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</si>
  <si>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</si>
  <si>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</si>
  <si>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</si>
  <si>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</si>
  <si>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</si>
  <si>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</si>
  <si>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</si>
  <si>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</si>
  <si>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</si>
  <si>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</si>
  <si>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</si>
  <si>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</si>
  <si>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</si>
  <si>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</si>
  <si>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</si>
  <si>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</si>
  <si>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</si>
  <si>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</si>
  <si>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</si>
  <si>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</si>
  <si>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</si>
  <si>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</si>
  <si>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</si>
  <si>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</si>
  <si>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</si>
  <si>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</si>
  <si>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</si>
  <si>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</si>
  <si>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</si>
  <si>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</si>
  <si>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</si>
  <si>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</si>
  <si>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</si>
  <si>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</si>
  <si>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</si>
  <si>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</si>
  <si>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</si>
  <si>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</si>
  <si>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</si>
  <si>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</si>
  <si>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</si>
  <si>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</si>
  <si>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</si>
  <si>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</si>
  <si>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</si>
  <si>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</si>
  <si>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</si>
  <si>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</si>
  <si>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</si>
  <si>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</si>
  <si>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</si>
  <si>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</si>
  <si>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</si>
  <si>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</si>
  <si>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</si>
  <si>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</si>
  <si>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</si>
  <si>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</si>
  <si>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</si>
  <si>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</si>
  <si>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</si>
  <si>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</si>
  <si>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</si>
  <si>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</si>
  <si>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</si>
  <si>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</si>
  <si>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</si>
  <si>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</si>
  <si>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</si>
  <si>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</si>
  <si>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</si>
  <si>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</si>
  <si>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</si>
  <si>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</si>
  <si>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</si>
  <si>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</si>
  <si>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</si>
  <si>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</si>
  <si>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</si>
  <si>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</si>
  <si>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</si>
  <si>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</si>
  <si>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</si>
  <si>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</si>
  <si>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</si>
  <si>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</si>
  <si>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</si>
  <si>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</si>
  <si>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</si>
  <si>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</si>
  <si>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</si>
  <si>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</si>
  <si>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</si>
  <si>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</si>
  <si>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</si>
  <si>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</si>
  <si>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</si>
  <si>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</si>
  <si>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</si>
  <si>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</si>
  <si>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</si>
  <si>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</si>
  <si>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</si>
  <si>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</si>
  <si>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</si>
  <si>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</si>
  <si>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</si>
  <si>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</si>
  <si>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</si>
  <si>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</si>
  <si>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</si>
  <si>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</si>
  <si>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</si>
  <si>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</si>
  <si>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</si>
  <si>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</si>
  <si>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</si>
  <si>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</si>
  <si>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</si>
  <si>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</si>
  <si>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</si>
  <si>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</si>
  <si>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</si>
  <si>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</si>
  <si>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</si>
  <si>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</si>
  <si>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</si>
  <si>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</si>
  <si>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</si>
  <si>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</si>
  <si>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</si>
  <si>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</si>
  <si>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</si>
  <si>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</si>
  <si>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</si>
  <si>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</si>
  <si>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</si>
  <si>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</si>
  <si>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</si>
  <si>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</si>
  <si>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</si>
  <si>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</si>
  <si>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</si>
  <si>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</si>
  <si>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</si>
  <si>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</si>
  <si>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</si>
  <si>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</si>
  <si>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</si>
  <si>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</si>
  <si>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</si>
  <si>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</si>
  <si>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</si>
  <si>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</si>
  <si>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</si>
  <si>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</si>
  <si>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</si>
  <si>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</si>
  <si>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</si>
  <si>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</si>
  <si>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</si>
  <si>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</si>
  <si>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</si>
  <si>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</si>
  <si>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</si>
  <si>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</si>
  <si>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</si>
  <si>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</si>
  <si>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</si>
  <si>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</si>
  <si>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</si>
  <si>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</si>
  <si>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</si>
  <si>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</si>
  <si>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</si>
  <si>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</si>
  <si>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</si>
  <si>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</si>
  <si>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</si>
  <si>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</si>
  <si>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</si>
  <si>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</si>
  <si>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</si>
  <si>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</si>
  <si>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</si>
  <si>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</si>
  <si>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</si>
  <si>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</si>
  <si>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</si>
  <si>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</si>
  <si>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</si>
  <si>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</si>
  <si>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</si>
  <si>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</si>
  <si>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</si>
  <si>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</si>
  <si>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</si>
  <si>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</si>
  <si>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</si>
  <si>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</si>
  <si>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</si>
  <si>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</si>
  <si>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</si>
  <si>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</si>
  <si>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</si>
  <si>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</si>
  <si>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</si>
  <si>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</si>
  <si>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</si>
  <si>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</si>
  <si>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</si>
  <si>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</si>
  <si>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</si>
  <si>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</si>
  <si>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</si>
  <si>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</si>
  <si>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</si>
  <si>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</si>
  <si>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</si>
  <si>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</si>
  <si>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</si>
  <si>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</si>
  <si>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</si>
  <si>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</si>
  <si>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</si>
  <si>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</si>
  <si>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</si>
  <si>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</si>
  <si>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</si>
  <si>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</si>
  <si>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</si>
  <si>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</si>
  <si>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</si>
  <si>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</si>
  <si>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</si>
  <si>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</si>
  <si>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</si>
  <si>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</si>
  <si>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</si>
  <si>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</si>
  <si>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</si>
  <si>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</si>
  <si>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</si>
  <si>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</si>
  <si>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</si>
  <si>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</si>
  <si>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</si>
  <si>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</si>
  <si>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</si>
  <si>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</si>
  <si>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</si>
  <si>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</si>
  <si>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</si>
  <si>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</si>
  <si>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</si>
  <si>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</si>
  <si>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</si>
  <si>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</si>
  <si>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</si>
  <si>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</si>
  <si>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</si>
  <si>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</si>
  <si>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</si>
  <si>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</si>
  <si>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</si>
  <si>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</si>
  <si>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</si>
  <si>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</si>
  <si>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</si>
  <si>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</si>
  <si>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</si>
  <si>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</si>
  <si>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</si>
  <si>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</si>
  <si>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</si>
  <si>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</si>
  <si>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</si>
  <si>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</si>
  <si>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</si>
  <si>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</si>
  <si>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</si>
  <si>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</si>
  <si>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</si>
  <si>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</si>
  <si>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</si>
  <si>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</si>
  <si>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</si>
  <si>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</si>
  <si>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</si>
  <si>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</si>
  <si>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</si>
  <si>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</si>
  <si>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</si>
  <si>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</si>
  <si>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</si>
  <si>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</si>
  <si>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</si>
  <si>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</si>
  <si>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</si>
  <si>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</si>
  <si>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</si>
  <si>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</si>
  <si>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</si>
  <si>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</si>
  <si>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</si>
  <si>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</si>
  <si>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</si>
  <si>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</si>
  <si>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</si>
  <si>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</si>
  <si>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</si>
  <si>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</si>
  <si>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</si>
  <si>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</si>
  <si>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</si>
  <si>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</si>
  <si>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</si>
  <si>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</si>
  <si>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</si>
  <si>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</si>
  <si>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</si>
  <si>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</si>
  <si>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</si>
  <si>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</si>
  <si>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</si>
  <si>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</si>
  <si>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</si>
  <si>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</si>
  <si>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</si>
  <si>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</si>
  <si>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</si>
  <si>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</si>
  <si>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</si>
  <si>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</si>
  <si>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</si>
  <si>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</si>
  <si>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</si>
  <si>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</si>
  <si>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</si>
  <si>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</si>
  <si>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</si>
  <si>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</si>
  <si>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</si>
  <si>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</si>
  <si>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</si>
  <si>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</si>
  <si>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</si>
  <si>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</si>
  <si>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</si>
  <si>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</si>
  <si>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</si>
  <si>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</si>
  <si>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</si>
  <si>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</si>
  <si>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</si>
  <si>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</si>
  <si>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</si>
  <si>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</si>
  <si>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</si>
  <si>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</si>
  <si>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</si>
  <si>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</si>
  <si>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</si>
  <si>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</si>
  <si>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</si>
  <si>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</si>
  <si>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</si>
  <si>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</si>
  <si>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</si>
  <si>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</si>
  <si>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</si>
  <si>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</si>
  <si>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</si>
  <si>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</si>
  <si>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</si>
  <si>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</si>
  <si>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</si>
  <si>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</si>
  <si>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</si>
  <si>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</si>
  <si>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</si>
  <si>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</si>
  <si>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</si>
  <si>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</si>
  <si>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</si>
  <si>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</si>
  <si>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</si>
  <si>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</si>
  <si>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</si>
  <si>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</si>
  <si>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</si>
  <si>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</si>
  <si>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</si>
  <si>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</si>
  <si>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</si>
  <si>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</si>
  <si>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</si>
  <si>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</si>
  <si>
    <t>价格表更新日期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</si>
</sst>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8">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3">
  <autoFilter ref="A1:B4"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69" t="s">
        <v>3337</v>
      </c>
      <c r="B3" s="69" t="s">
        <v>3361</v>
      </c>
      <c r="C3" s="69" t="s">
        <v>63</v>
      </c>
      <c r="D3" s="84" t="s">
        <v>3342</v>
      </c>
      <c r="E3" s="84" t="s">
        <v>3343</v>
      </c>
      <c r="F3" s="84" t="s">
        <v>3359</v>
      </c>
    </row>
    <row r="4" spans="1:6">
      <c r="A4" s="98" t="s">
        <v>3357</v>
      </c>
      <c r="B4" s="98" t="s">
        <v>3365</v>
      </c>
      <c r="C4" s="83" t="s">
        <v>1</v>
      </c>
      <c r="D4" s="43">
        <v>1</v>
      </c>
      <c r="E4" s="43">
        <v>1</v>
      </c>
      <c r="F4" s="80">
        <v>13140</v>
      </c>
    </row>
    <row r="5" spans="1:6">
      <c r="A5" s="99"/>
      <c r="B5" s="99"/>
      <c r="C5" s="83" t="s">
        <v>2</v>
      </c>
      <c r="D5" s="43">
        <v>1</v>
      </c>
      <c r="E5" s="43">
        <v>1</v>
      </c>
      <c r="F5" s="80">
        <v>10560</v>
      </c>
    </row>
    <row r="6" spans="1:6">
      <c r="A6" s="99"/>
      <c r="B6" s="99"/>
      <c r="C6" s="83" t="s">
        <v>3</v>
      </c>
      <c r="D6" s="43">
        <v>1</v>
      </c>
      <c r="E6" s="43">
        <v>1</v>
      </c>
      <c r="F6" s="80">
        <v>1752.0000000000005</v>
      </c>
    </row>
    <row r="7" spans="1:6">
      <c r="A7" s="99"/>
      <c r="B7" s="99"/>
      <c r="C7" s="83" t="s">
        <v>4</v>
      </c>
      <c r="D7" s="43">
        <v>1</v>
      </c>
      <c r="E7" s="43">
        <v>1</v>
      </c>
      <c r="F7" s="80">
        <v>129600</v>
      </c>
    </row>
    <row r="8" spans="1:6">
      <c r="A8" s="99"/>
      <c r="B8" s="99"/>
      <c r="C8" s="83" t="s">
        <v>5</v>
      </c>
      <c r="D8" s="43">
        <v>1</v>
      </c>
      <c r="E8" s="43">
        <v>1</v>
      </c>
      <c r="F8" s="80">
        <v>12000</v>
      </c>
    </row>
    <row r="9" spans="1:6">
      <c r="A9" s="99"/>
      <c r="B9" s="99"/>
      <c r="C9" s="83" t="s">
        <v>6</v>
      </c>
      <c r="D9" s="43">
        <v>1</v>
      </c>
      <c r="E9" s="43">
        <v>1</v>
      </c>
      <c r="F9" s="80">
        <v>15925.199999999999</v>
      </c>
    </row>
    <row r="10" spans="1:6">
      <c r="A10" s="99"/>
      <c r="B10" s="99"/>
      <c r="C10" s="83" t="s">
        <v>7</v>
      </c>
      <c r="D10" s="43">
        <v>1</v>
      </c>
      <c r="E10" s="43">
        <v>2</v>
      </c>
      <c r="F10" s="80">
        <v>23040</v>
      </c>
    </row>
    <row r="11" spans="1:6">
      <c r="A11" s="99"/>
      <c r="B11" s="99"/>
      <c r="C11" s="83" t="s">
        <v>8</v>
      </c>
      <c r="D11" s="43">
        <v>1</v>
      </c>
      <c r="E11" s="43">
        <v>1</v>
      </c>
      <c r="F11" s="80">
        <v>32256</v>
      </c>
    </row>
    <row r="12" spans="1:6">
      <c r="A12" s="99"/>
      <c r="B12" s="99"/>
      <c r="C12" s="83" t="s">
        <v>9</v>
      </c>
      <c r="D12" s="43">
        <v>1</v>
      </c>
      <c r="E12" s="43">
        <v>1</v>
      </c>
      <c r="F12" s="80">
        <v>969600</v>
      </c>
    </row>
    <row r="13" spans="1:6">
      <c r="A13" s="99"/>
      <c r="B13" s="83" t="s">
        <v>3360</v>
      </c>
      <c r="C13" s="83" t="s">
        <v>3333</v>
      </c>
      <c r="D13" s="43">
        <v>1</v>
      </c>
      <c r="E13" s="43">
        <v>1</v>
      </c>
      <c r="F13" s="80">
        <v>50000</v>
      </c>
    </row>
    <row r="14" spans="1:6">
      <c r="A14" s="98" t="s">
        <v>0</v>
      </c>
      <c r="B14" s="99"/>
      <c r="C14" s="99"/>
      <c r="D14" s="43">
        <v>1</v>
      </c>
      <c r="E14" s="43">
        <v>11</v>
      </c>
      <c r="F14" s="80">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zoomScale="70" zoomScaleNormal="70" workbookViewId="0">
      <selection activeCell="V30" sqref="V30"/>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10.53125" customWidth="1" outlineLevel="1"/>
    <col min="6" max="6" width="9.86328125" customWidth="1" outlineLevel="1"/>
    <col min="7" max="7" width="5.9296875" customWidth="1" outlineLevel="1"/>
    <col min="8" max="8" width="9.86328125" customWidth="1" outlineLevel="1"/>
    <col min="9" max="9" width="8.796875" customWidth="1" outlineLevel="1"/>
    <col min="10" max="10" width="9.86328125" customWidth="1" outlineLevel="1"/>
    <col min="11" max="11" width="9.19921875" customWidth="1" outlineLevel="1"/>
    <col min="12" max="12" width="5.53125" customWidth="1" outlineLevel="1"/>
    <col min="13" max="13" width="7.53125" customWidth="1" outlineLevel="1"/>
    <col min="14" max="14" width="5.53125" customWidth="1" outlineLevel="1"/>
    <col min="15" max="15" width="7.53125" customWidth="1" outlineLevel="1"/>
    <col min="16" max="17" width="7.06640625"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3" t="s">
        <v>10</v>
      </c>
      <c r="B1" s="78" t="s">
        <v>11</v>
      </c>
      <c r="C1" s="76"/>
    </row>
    <row r="2" spans="1:41" ht="13.9" customHeight="1">
      <c r="A2" s="74" t="s">
        <v>3356</v>
      </c>
      <c r="B2" s="75" t="s">
        <v>3347</v>
      </c>
      <c r="C2" s="76" t="str" cm="1">
        <f t="array" ref="C2">_xlfn._xlws.FILTER(产品过滤器表[产品列表],产品过滤器表[产品过滤器]=可选产品)</f>
        <v>产品!$S$2#</v>
      </c>
    </row>
    <row r="3" spans="1:41" ht="60.75" customHeight="1"/>
    <row r="4" spans="1:41">
      <c r="A4" s="100" t="s">
        <v>16</v>
      </c>
      <c r="B4" s="100"/>
      <c r="C4" s="51"/>
      <c r="D4" s="45"/>
      <c r="E4" s="88" t="s">
        <v>3368</v>
      </c>
      <c r="F4" s="106" t="s">
        <v>3312</v>
      </c>
      <c r="G4" s="106"/>
      <c r="H4" s="106"/>
      <c r="I4" s="106"/>
      <c r="J4" s="106"/>
      <c r="K4" s="106"/>
      <c r="L4" s="105" t="s">
        <v>3313</v>
      </c>
      <c r="M4" s="105"/>
      <c r="N4" s="105"/>
      <c r="O4" s="104" t="s">
        <v>3314</v>
      </c>
      <c r="P4" s="104"/>
      <c r="Q4" s="104"/>
      <c r="R4" s="103" t="s">
        <v>3302</v>
      </c>
      <c r="S4" s="103"/>
      <c r="T4" s="86"/>
      <c r="U4" s="107" t="s">
        <v>3367</v>
      </c>
      <c r="V4" s="107"/>
      <c r="W4" s="107"/>
      <c r="X4" s="107"/>
      <c r="Y4" s="87"/>
      <c r="Z4" s="101" t="s">
        <v>3301</v>
      </c>
      <c r="AA4" s="101"/>
      <c r="AB4" s="101"/>
      <c r="AC4" s="101"/>
      <c r="AD4" s="101"/>
      <c r="AE4" s="101"/>
      <c r="AF4" s="101"/>
      <c r="AG4" s="101"/>
      <c r="AH4" s="101"/>
      <c r="AI4" s="101"/>
      <c r="AJ4" s="101"/>
      <c r="AK4" s="101"/>
      <c r="AL4" s="101"/>
      <c r="AM4" s="102"/>
      <c r="AN4" s="102"/>
      <c r="AO4" s="102"/>
    </row>
    <row r="5" spans="1:41" s="19" customFormat="1" ht="14.1" customHeight="1">
      <c r="A5" s="27"/>
      <c r="B5" s="27"/>
      <c r="C5" s="28"/>
      <c r="D5" s="36"/>
      <c r="E5" s="29" t="s">
        <v>12</v>
      </c>
      <c r="F5" s="36" t="s">
        <v>13</v>
      </c>
      <c r="G5" s="36" t="s">
        <v>13</v>
      </c>
      <c r="H5" s="36" t="s">
        <v>13</v>
      </c>
      <c r="I5" s="36" t="s">
        <v>13</v>
      </c>
      <c r="J5" s="36" t="s">
        <v>13</v>
      </c>
      <c r="K5" s="36" t="s">
        <v>13</v>
      </c>
      <c r="L5" s="29" t="s">
        <v>14</v>
      </c>
      <c r="M5" s="29" t="s">
        <v>14</v>
      </c>
      <c r="N5" s="29" t="s">
        <v>14</v>
      </c>
      <c r="O5" s="36" t="s">
        <v>15</v>
      </c>
      <c r="P5" s="36" t="s">
        <v>15</v>
      </c>
      <c r="Q5" s="36" t="s">
        <v>15</v>
      </c>
      <c r="R5" s="38"/>
      <c r="S5" s="38"/>
      <c r="T5" s="38"/>
      <c r="U5" s="37"/>
      <c r="V5" s="37"/>
      <c r="W5" s="37"/>
      <c r="X5" s="37"/>
      <c r="Y5" s="37"/>
      <c r="Z5" s="30"/>
      <c r="AA5" s="30"/>
      <c r="AB5" s="30"/>
      <c r="AC5" s="30"/>
      <c r="AD5" s="30" t="s">
        <v>13</v>
      </c>
      <c r="AE5" s="30" t="s">
        <v>13</v>
      </c>
      <c r="AF5" s="30" t="s">
        <v>13</v>
      </c>
      <c r="AG5" s="30" t="s">
        <v>13</v>
      </c>
      <c r="AH5" s="30" t="s">
        <v>13</v>
      </c>
      <c r="AI5" s="30" t="s">
        <v>13</v>
      </c>
      <c r="AJ5" s="30" t="s">
        <v>15</v>
      </c>
      <c r="AK5" s="30" t="s">
        <v>15</v>
      </c>
      <c r="AL5" s="40"/>
      <c r="AM5" s="53"/>
      <c r="AN5" s="53"/>
      <c r="AO5" s="53"/>
    </row>
    <row r="6" spans="1:41" ht="14.1" customHeight="1">
      <c r="A6" s="13"/>
      <c r="B6" s="13"/>
      <c r="C6" s="52"/>
      <c r="D6" s="14"/>
      <c r="E6" s="4" t="s">
        <v>3299</v>
      </c>
      <c r="F6" s="3" t="s">
        <v>17</v>
      </c>
      <c r="G6" s="3" t="s">
        <v>18</v>
      </c>
      <c r="H6" s="3" t="s">
        <v>18</v>
      </c>
      <c r="I6" s="3" t="s">
        <v>19</v>
      </c>
      <c r="J6" s="3" t="s">
        <v>18</v>
      </c>
      <c r="K6" s="3" t="s">
        <v>18</v>
      </c>
      <c r="L6" s="4"/>
      <c r="M6" s="4"/>
      <c r="N6" s="4" t="s">
        <v>19</v>
      </c>
      <c r="O6" s="14" t="s">
        <v>19</v>
      </c>
      <c r="P6" s="14"/>
      <c r="Q6" s="14"/>
      <c r="R6" s="35"/>
      <c r="S6" s="35"/>
      <c r="T6" s="35"/>
      <c r="U6" s="10"/>
      <c r="V6" s="10"/>
      <c r="W6" s="44"/>
      <c r="X6" s="44"/>
      <c r="Y6" s="44"/>
      <c r="Z6" s="16"/>
      <c r="AA6" s="16"/>
      <c r="AB6" s="16"/>
      <c r="AC6" s="16"/>
      <c r="AD6" s="70" t="s">
        <v>20</v>
      </c>
      <c r="AE6" s="70" t="s">
        <v>3300</v>
      </c>
      <c r="AF6" s="70"/>
      <c r="AG6" s="70"/>
      <c r="AH6" s="70"/>
      <c r="AI6" s="70"/>
      <c r="AJ6" s="70" t="s">
        <v>20</v>
      </c>
      <c r="AK6" s="70" t="s">
        <v>20</v>
      </c>
      <c r="AL6" s="39"/>
      <c r="AM6" s="54"/>
      <c r="AN6" s="54"/>
      <c r="AO6" s="54"/>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5"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5" t="s">
        <v>3329</v>
      </c>
      <c r="AN7" s="55" t="s">
        <v>3321</v>
      </c>
      <c r="AO7" s="55" t="s">
        <v>1909</v>
      </c>
    </row>
    <row r="8" spans="1:41">
      <c r="A8" s="7" t="s">
        <v>3358</v>
      </c>
      <c r="B8" s="7" t="s">
        <v>41</v>
      </c>
      <c r="C8" s="21" t="s">
        <v>42</v>
      </c>
      <c r="D8" s="7" t="s">
        <v>1959</v>
      </c>
      <c r="E8" s="92"/>
      <c r="F8" s="7">
        <v>8</v>
      </c>
      <c r="G8" s="7">
        <v>16</v>
      </c>
      <c r="H8" s="25">
        <v>50</v>
      </c>
      <c r="I8" s="7"/>
      <c r="J8" s="7"/>
      <c r="K8" s="7">
        <v>500</v>
      </c>
      <c r="L8" s="7"/>
      <c r="M8" s="7"/>
      <c r="N8" s="7"/>
      <c r="O8" s="8"/>
      <c r="P8" s="8"/>
      <c r="Q8" s="8"/>
      <c r="R8" s="81">
        <v>1</v>
      </c>
      <c r="S8" s="81">
        <v>1</v>
      </c>
      <c r="T8" s="81">
        <v>12</v>
      </c>
      <c r="U8" s="90"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0">
        <f>IF(AND(ISNUMBER(price[[#This Row],[指定折前价]]),price[[#This Row],[按月或一次性]]="一次性"),
    price[[#This Row],[指定折前价]],
   0
)</f>
        <v>0</v>
      </c>
      <c r="W8" s="90">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3"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1" t="str" cm="1">
        <f t="array" ref="Z8" xml:space="preserve"> IF(
    ISBLANK(price[[#This Row],[选择产品]]), "-",IFERROR(_xlfn._xlws.FILTER(产品[产品标识],产品[产品选项名]=_xlfn.VALUETOTEXT(price[[#This Row],[选择产品]])), "自定义")
)</f>
        <v>cvm</v>
      </c>
      <c r="AA8" s="56" t="str" cm="1">
        <f t="array" ref="AA8" xml:space="preserve"> IF(
    ISBLANK(price[[#This Row],[选择产品]]), "-",
    IFERROR(_xlfn.SINGLE(_xlfn._xlws.FILTER(产品[产品标识],(产品[产品标识]=price[[#This Row],[产品标识]]) * (产品[报价器]="自动") )), "指定价")
)</f>
        <v>cvm</v>
      </c>
      <c r="AB8" s="56" t="str" cm="1">
        <f t="array" ref="AB8" xml:space="preserve"> IF(
    ISBLANK(price[[#This Row],[选择产品]]), "-",IFERROR(_xlfn._xlws.FILTER(产品[产品标识],产品[产品选项名]=_xlfn.VALUETOTEXT(price[[#This Row],[选择产品]])), price[[#This Row],[产品标识]])
)</f>
        <v>cvm</v>
      </c>
      <c r="AC8" s="57" t="str" cm="1">
        <f t="array" ref="AC8" xml:space="preserve"> IF(
    ISBLANK(price[[#This Row],[选择产品]]), "-",IFERROR(_xlfn._xlws.FILTER(产品[产品名],产品[产品选项名]=_xlfn.VALUETOTEXT(price[[#This Row],[选择产品]])), price[[#This Row],[选择产品]])
)</f>
        <v>云服务器</v>
      </c>
      <c r="AD8" s="58" t="str" cm="1">
        <f t="array" ref="AD8">IF(price[[#This Row],[产品标识]]="cvm",
      _xlfn._xlws.FILTER(cvmCpu选项表[cpu列表], (cvmCpu选项表[地域]=报价地域)
                                                                        * (cvmCpu选项表[机型]=price[[#This Row],[规格]])
                                                                        * (cvmCpu选项表[内存]=price[[#This Row],[CVM内存]]) ),
       "-"
)</f>
        <v>cvm!$DK$695#</v>
      </c>
      <c r="AE8" s="58" t="str" cm="1">
        <f t="array" ref="AE8">IF(price[[#This Row],[产品标识]]="cvm",
      _xlfn._xlws.FILTER(cvm内存选项表[内存列表], (cvm内存选项表[地域]=报价地域)
                                                                        * (cvm内存选项表[机型]=price[[#This Row],[规格]])
                                                                        * (cvm内存选项表[CPU]=price[[#This Row],[CVMCPU]]) ),
       "-"
)</f>
        <v>cvm!$FW$849#</v>
      </c>
      <c r="AF8" s="58">
        <f>price[[#This Row],[CVMCPU]]*price[[#This Row],[数量]]</f>
        <v>8</v>
      </c>
      <c r="AG8" s="58">
        <f>price[[#This Row],[CVM内存]]*price[[#This Row],[数量]]</f>
        <v>16</v>
      </c>
      <c r="AH8" s="58">
        <f>(price[[#This Row],[CVM系统盘HDD]]+price[[#This Row],[CVM数据盘HDD]])*price[[#This Row],[数量]]</f>
        <v>50</v>
      </c>
      <c r="AI8" s="58">
        <f>(price[[#This Row],[CVM系统盘SSD]]+price[[#This Row],[CVM系统盘SSD]])*price[[#This Row],[数量]]</f>
        <v>0</v>
      </c>
      <c r="AJ8" s="58" t="str" cm="1">
        <f t="array" ref="AJ8">IF(price[[#This Row],[产品标识]]="crs",_xlfn._xlws.FILTER(crs架构表[分片数量地址],crs架构表[架构]=price[[#This Row],[规格]]),"-")</f>
        <v>-</v>
      </c>
      <c r="AK8" s="58" t="str" cm="1">
        <f t="array" ref="AK8">IF(price[[#This Row],[产品标识]]="crs",_xlfn._xlws.FILTER(crs架构表[分片容量地址],crs架构表[架构]=price[[#This Row],[规格]]),"-")</f>
        <v>-</v>
      </c>
      <c r="AL8" s="59"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0" t="s">
        <v>3320</v>
      </c>
      <c r="AN8" s="71">
        <v>15925.2</v>
      </c>
      <c r="AO8" s="67"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2"/>
      <c r="F9" s="7"/>
      <c r="G9" s="7"/>
      <c r="H9" s="25"/>
      <c r="I9" s="7"/>
      <c r="J9" s="7"/>
      <c r="K9" s="7"/>
      <c r="L9" s="7">
        <v>3</v>
      </c>
      <c r="M9" s="7"/>
      <c r="N9" s="7">
        <v>500</v>
      </c>
      <c r="O9" s="8"/>
      <c r="P9" s="8"/>
      <c r="Q9" s="8"/>
      <c r="R9" s="81">
        <v>1</v>
      </c>
      <c r="S9" s="81">
        <v>1</v>
      </c>
      <c r="T9" s="81">
        <v>12</v>
      </c>
      <c r="U9" s="90"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0">
        <f>IF(AND(ISNUMBER(price[[#This Row],[指定折前价]]),price[[#This Row],[按月或一次性]]="一次性"),
    price[[#This Row],[指定折前价]],
   0
)</f>
        <v>0</v>
      </c>
      <c r="W9" s="90">
        <f>IFERROR(
    IF(
        price[[#This Row],[按月或一次性]]="一次性",      price[[#This Row],[折前一次性费用单价]] * price[[#This Row],[数量]] * price[[#This Row],[折扣率]],
        price[[#This Row],[折前月单价]] * price[[#This Row],[按月或一次性]]* price[[#This Row],[数量]] * price[[#This Row],[折扣率]]
    ),
    0
)</f>
        <v>13824</v>
      </c>
      <c r="X9" s="64"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1" t="str" cm="1">
        <f t="array" ref="Z9" xml:space="preserve"> IF(
    ISBLANK(price[[#This Row],[选择产品]]), "-",IFERROR(_xlfn._xlws.FILTER(产品[产品标识],产品[产品选项名]=_xlfn.VALUETOTEXT(price[[#This Row],[选择产品]])), "自定义")
)</f>
        <v>cdb</v>
      </c>
      <c r="AA9" s="61" t="str" cm="1">
        <f t="array" ref="AA9" xml:space="preserve"> IF(
    ISBLANK(price[[#This Row],[选择产品]]), "-",
    IFERROR(_xlfn.SINGLE(_xlfn._xlws.FILTER(产品[产品标识],(产品[产品标识]=price[[#This Row],[产品标识]]) * (产品[报价器]="自动") )), "指定价")
)</f>
        <v>cdb</v>
      </c>
      <c r="AB9" s="61" t="str" cm="1">
        <f t="array" ref="AB9" xml:space="preserve"> IF(
    ISBLANK(price[[#This Row],[选择产品]]), "-",IFERROR(_xlfn._xlws.FILTER(产品[产品标识],产品[产品选项名]=_xlfn.VALUETOTEXT(price[[#This Row],[选择产品]])), price[[#This Row],[产品标识]])
)</f>
        <v>cdb</v>
      </c>
      <c r="AC9" s="62" t="str" cm="1">
        <f t="array" ref="AC9" xml:space="preserve"> IF(
    ISBLANK(price[[#This Row],[选择产品]]), "-",IFERROR(_xlfn._xlws.FILTER(产品[产品名],产品[产品选项名]=_xlfn.VALUETOTEXT(price[[#This Row],[选择产品]])), price[[#This Row],[选择产品]])
)</f>
        <v>云数据库 MySQL</v>
      </c>
      <c r="AD9" s="58" t="str" cm="1">
        <f t="array" ref="AD9">IF(price[[#This Row],[产品标识]]="cvm",
      _xlfn._xlws.FILTER(cvmCpu选项表[cpu列表], (cvmCpu选项表[地域]=报价地域)
                                                                        * (cvmCpu选项表[机型]=price[[#This Row],[规格]])
                                                                        * (cvmCpu选项表[内存]=price[[#This Row],[CVM内存]]) ),
       "-"
)</f>
        <v>-</v>
      </c>
      <c r="AE9" s="58" t="str" cm="1">
        <f t="array" ref="AE9">IF(price[[#This Row],[产品标识]]="cvm",
      _xlfn._xlws.FILTER(cvm内存选项表[内存列表], (cvm内存选项表[地域]=报价地域)
                                                                        * (cvm内存选项表[机型]=price[[#This Row],[规格]])
                                                                        * (cvm内存选项表[CPU]=price[[#This Row],[CVMCPU]]) ),
       "-"
)</f>
        <v>-</v>
      </c>
      <c r="AF9" s="58">
        <f>price[[#This Row],[CVMCPU]]*price[[#This Row],[数量]]</f>
        <v>0</v>
      </c>
      <c r="AG9" s="58">
        <f>price[[#This Row],[CVM内存]]*price[[#This Row],[数量]]</f>
        <v>0</v>
      </c>
      <c r="AH9" s="58">
        <f>(price[[#This Row],[CVM系统盘HDD]]+price[[#This Row],[CVM数据盘HDD]])*price[[#This Row],[数量]]</f>
        <v>0</v>
      </c>
      <c r="AI9" s="58">
        <f>(price[[#This Row],[CVM系统盘SSD]]+price[[#This Row],[CVM系统盘SSD]])*price[[#This Row],[数量]]</f>
        <v>0</v>
      </c>
      <c r="AJ9" s="58" t="str" cm="1">
        <f t="array" ref="AJ9">IF(price[[#This Row],[产品标识]]="crs",_xlfn._xlws.FILTER(crs架构表[分片数量地址],crs架构表[架构]=price[[#This Row],[规格]]),"-")</f>
        <v>-</v>
      </c>
      <c r="AK9" s="58" t="str" cm="1">
        <f t="array" ref="AK9">IF(price[[#This Row],[产品标识]]="crs",_xlfn._xlws.FILTER(crs架构表[分片容量地址],crs架构表[架构]=price[[#This Row],[规格]]),"-")</f>
        <v>-</v>
      </c>
      <c r="AL9" s="59"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59" t="s">
        <v>3322</v>
      </c>
      <c r="AN9" s="71">
        <v>13824</v>
      </c>
      <c r="AO9" s="67"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2"/>
      <c r="F10" s="7"/>
      <c r="G10" s="7"/>
      <c r="H10" s="25"/>
      <c r="I10" s="7"/>
      <c r="J10" s="7"/>
      <c r="K10" s="7"/>
      <c r="L10" s="7"/>
      <c r="M10" s="7">
        <v>2</v>
      </c>
      <c r="N10" s="7">
        <v>500</v>
      </c>
      <c r="O10" s="8"/>
      <c r="P10" s="8"/>
      <c r="Q10" s="8"/>
      <c r="R10" s="81">
        <v>1</v>
      </c>
      <c r="S10" s="81">
        <v>1</v>
      </c>
      <c r="T10" s="81">
        <v>12</v>
      </c>
      <c r="U10" s="90"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0">
        <f>IF(AND(ISNUMBER(price[[#This Row],[指定折前价]]),price[[#This Row],[按月或一次性]]="一次性"),
    price[[#This Row],[指定折前价]],
   0
)</f>
        <v>0</v>
      </c>
      <c r="W10" s="90">
        <f>IFERROR(
    IF(
        price[[#This Row],[按月或一次性]]="一次性",      price[[#This Row],[折前一次性费用单价]] * price[[#This Row],[数量]] * price[[#This Row],[折扣率]],
        price[[#This Row],[折前月单价]] * price[[#This Row],[按月或一次性]]* price[[#This Row],[数量]] * price[[#This Row],[折扣率]]
    ),
    0
)</f>
        <v>9216</v>
      </c>
      <c r="X10" s="64"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1" t="str" cm="1">
        <f t="array" ref="Z10" xml:space="preserve"> IF(
    ISBLANK(price[[#This Row],[选择产品]]), "-",IFERROR(_xlfn._xlws.FILTER(产品[产品标识],产品[产品选项名]=_xlfn.VALUETOTEXT(price[[#This Row],[选择产品]])), "自定义")
)</f>
        <v>cdb</v>
      </c>
      <c r="AA10" s="61" t="str" cm="1">
        <f t="array" ref="AA10" xml:space="preserve"> IF(
    ISBLANK(price[[#This Row],[选择产品]]), "-",
    IFERROR(_xlfn.SINGLE(_xlfn._xlws.FILTER(产品[产品标识],(产品[产品标识]=price[[#This Row],[产品标识]]) * (产品[报价器]="自动") )), "指定价")
)</f>
        <v>cdb</v>
      </c>
      <c r="AB10" s="61" t="str" cm="1">
        <f t="array" ref="AB10" xml:space="preserve"> IF(
    ISBLANK(price[[#This Row],[选择产品]]), "-",IFERROR(_xlfn._xlws.FILTER(产品[产品标识],产品[产品选项名]=_xlfn.VALUETOTEXT(price[[#This Row],[选择产品]])), price[[#This Row],[产品标识]])
)</f>
        <v>cdb</v>
      </c>
      <c r="AC10" s="62" t="str" cm="1">
        <f t="array" ref="AC10" xml:space="preserve"> IF(
    ISBLANK(price[[#This Row],[选择产品]]), "-",IFERROR(_xlfn._xlws.FILTER(产品[产品名],产品[产品选项名]=_xlfn.VALUETOTEXT(price[[#This Row],[选择产品]])), price[[#This Row],[选择产品]])
)</f>
        <v>云数据库 MySQL</v>
      </c>
      <c r="AD10" s="58" t="str" cm="1">
        <f t="array" ref="AD10">IF(price[[#This Row],[产品标识]]="cvm",
      _xlfn._xlws.FILTER(cvmCpu选项表[cpu列表], (cvmCpu选项表[地域]=报价地域)
                                                                        * (cvmCpu选项表[机型]=price[[#This Row],[规格]])
                                                                        * (cvmCpu选项表[内存]=price[[#This Row],[CVM内存]]) ),
       "-"
)</f>
        <v>-</v>
      </c>
      <c r="AE10" s="58" t="str" cm="1">
        <f t="array" ref="AE10">IF(price[[#This Row],[产品标识]]="cvm",
      _xlfn._xlws.FILTER(cvm内存选项表[内存列表], (cvm内存选项表[地域]=报价地域)
                                                                        * (cvm内存选项表[机型]=price[[#This Row],[规格]])
                                                                        * (cvm内存选项表[CPU]=price[[#This Row],[CVMCPU]]) ),
       "-"
)</f>
        <v>-</v>
      </c>
      <c r="AF10" s="58">
        <f>price[[#This Row],[CVMCPU]]*price[[#This Row],[数量]]</f>
        <v>0</v>
      </c>
      <c r="AG10" s="58">
        <f>price[[#This Row],[CVM内存]]*price[[#This Row],[数量]]</f>
        <v>0</v>
      </c>
      <c r="AH10" s="58">
        <f>(price[[#This Row],[CVM系统盘HDD]]+price[[#This Row],[CVM数据盘HDD]])*price[[#This Row],[数量]]</f>
        <v>0</v>
      </c>
      <c r="AI10" s="58">
        <f>(price[[#This Row],[CVM系统盘SSD]]+price[[#This Row],[CVM系统盘SSD]])*price[[#This Row],[数量]]</f>
        <v>0</v>
      </c>
      <c r="AJ10" s="58" t="str" cm="1">
        <f t="array" ref="AJ10">IF(price[[#This Row],[产品标识]]="crs",_xlfn._xlws.FILTER(crs架构表[分片数量地址],crs架构表[架构]=price[[#This Row],[规格]]),"-")</f>
        <v>-</v>
      </c>
      <c r="AK10" s="58" t="str" cm="1">
        <f t="array" ref="AK10">IF(price[[#This Row],[产品标识]]="crs",_xlfn._xlws.FILTER(crs架构表[分片容量地址],crs架构表[架构]=price[[#This Row],[规格]]),"-")</f>
        <v>-</v>
      </c>
      <c r="AL10" s="59"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59" t="s">
        <v>3323</v>
      </c>
      <c r="AN10" s="71">
        <v>9216</v>
      </c>
      <c r="AO10" s="67"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2"/>
      <c r="F11" s="7"/>
      <c r="G11" s="7"/>
      <c r="H11" s="25"/>
      <c r="I11" s="7"/>
      <c r="J11" s="7"/>
      <c r="K11" s="7"/>
      <c r="L11" s="7"/>
      <c r="M11" s="7"/>
      <c r="N11" s="7"/>
      <c r="O11" s="8">
        <v>4</v>
      </c>
      <c r="P11" s="8">
        <v>8</v>
      </c>
      <c r="Q11" s="8">
        <v>1</v>
      </c>
      <c r="R11" s="81">
        <v>1</v>
      </c>
      <c r="S11" s="81">
        <v>1</v>
      </c>
      <c r="T11" s="81">
        <v>12</v>
      </c>
      <c r="U11" s="90"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0">
        <f>IF(AND(ISNUMBER(price[[#This Row],[指定折前价]]),price[[#This Row],[按月或一次性]]="一次性"),
    price[[#This Row],[指定折前价]],
   0
)</f>
        <v>0</v>
      </c>
      <c r="W11" s="90">
        <f>IFERROR(
    IF(
        price[[#This Row],[按月或一次性]]="一次性",      price[[#This Row],[折前一次性费用单价]] * price[[#This Row],[数量]] * price[[#This Row],[折扣率]],
        price[[#This Row],[折前月单价]] * price[[#This Row],[按月或一次性]]* price[[#This Row],[数量]] * price[[#This Row],[折扣率]]
    ),
    0
)</f>
        <v>32256</v>
      </c>
      <c r="X11" s="64"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1" t="str" cm="1">
        <f t="array" ref="Z11" xml:space="preserve"> IF(
    ISBLANK(price[[#This Row],[选择产品]]), "-",IFERROR(_xlfn._xlws.FILTER(产品[产品标识],产品[产品选项名]=_xlfn.VALUETOTEXT(price[[#This Row],[选择产品]])), "自定义")
)</f>
        <v>crs</v>
      </c>
      <c r="AA11" s="61" t="str" cm="1">
        <f t="array" ref="AA11" xml:space="preserve"> IF(
    ISBLANK(price[[#This Row],[选择产品]]), "-",
    IFERROR(_xlfn.SINGLE(_xlfn._xlws.FILTER(产品[产品标识],(产品[产品标识]=price[[#This Row],[产品标识]]) * (产品[报价器]="自动") )), "指定价")
)</f>
        <v>crs</v>
      </c>
      <c r="AB11" s="61" t="str" cm="1">
        <f t="array" ref="AB11" xml:space="preserve"> IF(
    ISBLANK(price[[#This Row],[选择产品]]), "-",IFERROR(_xlfn._xlws.FILTER(产品[产品标识],产品[产品选项名]=_xlfn.VALUETOTEXT(price[[#This Row],[选择产品]])), price[[#This Row],[产品标识]])
)</f>
        <v>crs</v>
      </c>
      <c r="AC11" s="62" t="str" cm="1">
        <f t="array" ref="AC11" xml:space="preserve"> IF(
    ISBLANK(price[[#This Row],[选择产品]]), "-",IFERROR(_xlfn._xlws.FILTER(产品[产品名],产品[产品选项名]=_xlfn.VALUETOTEXT(price[[#This Row],[选择产品]])), price[[#This Row],[选择产品]])
)</f>
        <v>云数据库 Redis</v>
      </c>
      <c r="AD11" s="58" t="str" cm="1">
        <f t="array" ref="AD11">IF(price[[#This Row],[产品标识]]="cvm",
      _xlfn._xlws.FILTER(cvmCpu选项表[cpu列表], (cvmCpu选项表[地域]=报价地域)
                                                                        * (cvmCpu选项表[机型]=price[[#This Row],[规格]])
                                                                        * (cvmCpu选项表[内存]=price[[#This Row],[CVM内存]]) ),
       "-"
)</f>
        <v>-</v>
      </c>
      <c r="AE11" s="58" t="str" cm="1">
        <f t="array" ref="AE11">IF(price[[#This Row],[产品标识]]="cvm",
      _xlfn._xlws.FILTER(cvm内存选项表[内存列表], (cvm内存选项表[地域]=报价地域)
                                                                        * (cvm内存选项表[机型]=price[[#This Row],[规格]])
                                                                        * (cvm内存选项表[CPU]=price[[#This Row],[CVMCPU]]) ),
       "-"
)</f>
        <v>-</v>
      </c>
      <c r="AF11" s="58">
        <f>price[[#This Row],[CVMCPU]]*price[[#This Row],[数量]]</f>
        <v>0</v>
      </c>
      <c r="AG11" s="58">
        <f>price[[#This Row],[CVM内存]]*price[[#This Row],[数量]]</f>
        <v>0</v>
      </c>
      <c r="AH11" s="58">
        <f>(price[[#This Row],[CVM系统盘HDD]]+price[[#This Row],[CVM数据盘HDD]])*price[[#This Row],[数量]]</f>
        <v>0</v>
      </c>
      <c r="AI11" s="58">
        <f>(price[[#This Row],[CVM系统盘SSD]]+price[[#This Row],[CVM系统盘SSD]])*price[[#This Row],[数量]]</f>
        <v>0</v>
      </c>
      <c r="AJ11" s="58" t="str" cm="1">
        <f t="array" ref="AJ11">IF(price[[#This Row],[产品标识]]="crs",_xlfn._xlws.FILTER(crs架构表[分片数量地址],crs架构表[架构]=price[[#This Row],[规格]]),"-")</f>
        <v>crs!$AJ$4#</v>
      </c>
      <c r="AK11" s="58" t="str" cm="1">
        <f t="array" ref="AK11">IF(price[[#This Row],[产品标识]]="crs",_xlfn._xlws.FILTER(crs架构表[分片容量地址],crs架构表[架构]=price[[#This Row],[规格]]),"-")</f>
        <v>crs!$S$4#</v>
      </c>
      <c r="AL11" s="59"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59" t="s">
        <v>3324</v>
      </c>
      <c r="AN11" s="71">
        <v>32256</v>
      </c>
      <c r="AO11" s="67"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2"/>
      <c r="F12" s="7"/>
      <c r="G12" s="7"/>
      <c r="H12" s="25"/>
      <c r="I12" s="7"/>
      <c r="J12" s="7"/>
      <c r="K12" s="7"/>
      <c r="L12" s="7"/>
      <c r="M12" s="7"/>
      <c r="N12" s="7"/>
      <c r="O12" s="8"/>
      <c r="P12" s="8"/>
      <c r="Q12" s="8"/>
      <c r="R12" s="81">
        <v>1</v>
      </c>
      <c r="S12" s="81">
        <v>1</v>
      </c>
      <c r="T12" s="81">
        <v>12</v>
      </c>
      <c r="U12" s="90"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0">
        <f>IF(AND(ISNUMBER(price[[#This Row],[指定折前价]]),price[[#This Row],[按月或一次性]]="一次性"),
    price[[#This Row],[指定折前价]],
   0
)</f>
        <v>0</v>
      </c>
      <c r="W12" s="90">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4"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1" t="str" cm="1">
        <f t="array" ref="Z12" xml:space="preserve"> IF(
    ISBLANK(price[[#This Row],[选择产品]]), "-",IFERROR(_xlfn._xlws.FILTER(产品[产品标识],产品[产品选项名]=_xlfn.VALUETOTEXT(price[[#This Row],[选择产品]])), "自定义")
)</f>
        <v>clb</v>
      </c>
      <c r="AA12" s="61" t="str" cm="1">
        <f t="array" ref="AA12" xml:space="preserve"> IF(
    ISBLANK(price[[#This Row],[选择产品]]), "-",
    IFERROR(_xlfn.SINGLE(_xlfn._xlws.FILTER(产品[产品标识],(产品[产品标识]=price[[#This Row],[产品标识]]) * (产品[报价器]="自动") )), "指定价")
)</f>
        <v>clb</v>
      </c>
      <c r="AB12" s="61" t="str" cm="1">
        <f t="array" ref="AB12" xml:space="preserve"> IF(
    ISBLANK(price[[#This Row],[选择产品]]), "-",IFERROR(_xlfn._xlws.FILTER(产品[产品标识],产品[产品选项名]=_xlfn.VALUETOTEXT(price[[#This Row],[选择产品]])), price[[#This Row],[产品标识]])
)</f>
        <v>clb</v>
      </c>
      <c r="AC12" s="62" t="str" cm="1">
        <f t="array" ref="AC12" xml:space="preserve"> IF(
    ISBLANK(price[[#This Row],[选择产品]]), "-",IFERROR(_xlfn._xlws.FILTER(产品[产品名],产品[产品选项名]=_xlfn.VALUETOTEXT(price[[#This Row],[选择产品]])), price[[#This Row],[选择产品]])
)</f>
        <v>负载均衡</v>
      </c>
      <c r="AD12" s="58" t="str" cm="1">
        <f t="array" ref="AD12">IF(price[[#This Row],[产品标识]]="cvm",
      _xlfn._xlws.FILTER(cvmCpu选项表[cpu列表], (cvmCpu选项表[地域]=报价地域)
                                                                        * (cvmCpu选项表[机型]=price[[#This Row],[规格]])
                                                                        * (cvmCpu选项表[内存]=price[[#This Row],[CVM内存]]) ),
       "-"
)</f>
        <v>-</v>
      </c>
      <c r="AE12" s="58" t="str" cm="1">
        <f t="array" ref="AE12">IF(price[[#This Row],[产品标识]]="cvm",
      _xlfn._xlws.FILTER(cvm内存选项表[内存列表], (cvm内存选项表[地域]=报价地域)
                                                                        * (cvm内存选项表[机型]=price[[#This Row],[规格]])
                                                                        * (cvm内存选项表[CPU]=price[[#This Row],[CVMCPU]]) ),
       "-"
)</f>
        <v>-</v>
      </c>
      <c r="AF12" s="58">
        <f>price[[#This Row],[CVMCPU]]*price[[#This Row],[数量]]</f>
        <v>0</v>
      </c>
      <c r="AG12" s="58">
        <f>price[[#This Row],[CVM内存]]*price[[#This Row],[数量]]</f>
        <v>0</v>
      </c>
      <c r="AH12" s="58">
        <f>(price[[#This Row],[CVM系统盘HDD]]+price[[#This Row],[CVM数据盘HDD]])*price[[#This Row],[数量]]</f>
        <v>0</v>
      </c>
      <c r="AI12" s="58">
        <f>(price[[#This Row],[CVM系统盘SSD]]+price[[#This Row],[CVM系统盘SSD]])*price[[#This Row],[数量]]</f>
        <v>0</v>
      </c>
      <c r="AJ12" s="58" t="str" cm="1">
        <f t="array" ref="AJ12">IF(price[[#This Row],[产品标识]]="crs",_xlfn._xlws.FILTER(crs架构表[分片数量地址],crs架构表[架构]=price[[#This Row],[规格]]),"-")</f>
        <v>-</v>
      </c>
      <c r="AK12" s="58" t="str" cm="1">
        <f t="array" ref="AK12">IF(price[[#This Row],[产品标识]]="crs",_xlfn._xlws.FILTER(crs架构表[分片容量地址],crs架构表[架构]=price[[#This Row],[规格]]),"-")</f>
        <v>-</v>
      </c>
      <c r="AL12" s="59"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59" t="s">
        <v>3325</v>
      </c>
      <c r="AN12" s="71">
        <f>price[[#This Row],[数量]]*price[[#This Row],[按月或一次性]]*0.2*24*365/12</f>
        <v>1752.0000000000002</v>
      </c>
      <c r="AO12" s="67"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2"/>
      <c r="F13" s="7"/>
      <c r="G13" s="7"/>
      <c r="H13" s="25"/>
      <c r="I13" s="7"/>
      <c r="J13" s="7"/>
      <c r="K13" s="7"/>
      <c r="L13" s="7"/>
      <c r="M13" s="7"/>
      <c r="N13" s="7"/>
      <c r="O13" s="8"/>
      <c r="P13" s="8"/>
      <c r="Q13" s="8"/>
      <c r="R13" s="81">
        <v>1</v>
      </c>
      <c r="S13" s="81">
        <v>1</v>
      </c>
      <c r="T13" s="81">
        <v>12</v>
      </c>
      <c r="U13" s="90"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0">
        <f>IF(AND(ISNUMBER(price[[#This Row],[指定折前价]]),price[[#This Row],[按月或一次性]]="一次性"),
    price[[#This Row],[指定折前价]],
   0
)</f>
        <v>0</v>
      </c>
      <c r="W13" s="90">
        <f>IFERROR(
    IF(
        price[[#This Row],[按月或一次性]]="一次性",      price[[#This Row],[折前一次性费用单价]] * price[[#This Row],[数量]] * price[[#This Row],[折扣率]],
        price[[#This Row],[折前月单价]] * price[[#This Row],[按月或一次性]]* price[[#This Row],[数量]] * price[[#This Row],[折扣率]]
    ),
    0
)</f>
        <v>10560</v>
      </c>
      <c r="X13" s="64"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1" t="str" cm="1">
        <f t="array" ref="Z13" xml:space="preserve"> IF(
    ISBLANK(price[[#This Row],[选择产品]]), "-",IFERROR(_xlfn._xlws.FILTER(产品[产品标识],产品[产品选项名]=_xlfn.VALUETOTEXT(price[[#This Row],[选择产品]])), "自定义")
)</f>
        <v>vpn</v>
      </c>
      <c r="AA13" s="61" t="str" cm="1">
        <f t="array" ref="AA13" xml:space="preserve"> IF(
    ISBLANK(price[[#This Row],[选择产品]]), "-",
    IFERROR(_xlfn.SINGLE(_xlfn._xlws.FILTER(产品[产品标识],(产品[产品标识]=price[[#This Row],[产品标识]]) * (产品[报价器]="自动") )), "指定价")
)</f>
        <v>vpn</v>
      </c>
      <c r="AB13" s="61" t="str" cm="1">
        <f t="array" ref="AB13" xml:space="preserve"> IF(
    ISBLANK(price[[#This Row],[选择产品]]), "-",IFERROR(_xlfn._xlws.FILTER(产品[产品标识],产品[产品选项名]=_xlfn.VALUETOTEXT(price[[#This Row],[选择产品]])), price[[#This Row],[产品标识]])
)</f>
        <v>vpn</v>
      </c>
      <c r="AC13" s="62" t="str" cm="1">
        <f t="array" ref="AC13" xml:space="preserve"> IF(
    ISBLANK(price[[#This Row],[选择产品]]), "-",IFERROR(_xlfn._xlws.FILTER(产品[产品名],产品[产品选项名]=_xlfn.VALUETOTEXT(price[[#This Row],[选择产品]])), price[[#This Row],[选择产品]])
)</f>
        <v>VPN 连接</v>
      </c>
      <c r="AD13" s="58" t="str" cm="1">
        <f t="array" ref="AD13">IF(price[[#This Row],[产品标识]]="cvm",
      _xlfn._xlws.FILTER(cvmCpu选项表[cpu列表], (cvmCpu选项表[地域]=报价地域)
                                                                        * (cvmCpu选项表[机型]=price[[#This Row],[规格]])
                                                                        * (cvmCpu选项表[内存]=price[[#This Row],[CVM内存]]) ),
       "-"
)</f>
        <v>-</v>
      </c>
      <c r="AE13" s="58" t="str" cm="1">
        <f t="array" ref="AE13">IF(price[[#This Row],[产品标识]]="cvm",
      _xlfn._xlws.FILTER(cvm内存选项表[内存列表], (cvm内存选项表[地域]=报价地域)
                                                                        * (cvm内存选项表[机型]=price[[#This Row],[规格]])
                                                                        * (cvm内存选项表[CPU]=price[[#This Row],[CVMCPU]]) ),
       "-"
)</f>
        <v>-</v>
      </c>
      <c r="AF13" s="58">
        <f>price[[#This Row],[CVMCPU]]*price[[#This Row],[数量]]</f>
        <v>0</v>
      </c>
      <c r="AG13" s="58">
        <f>price[[#This Row],[CVM内存]]*price[[#This Row],[数量]]</f>
        <v>0</v>
      </c>
      <c r="AH13" s="58">
        <f>(price[[#This Row],[CVM系统盘HDD]]+price[[#This Row],[CVM数据盘HDD]])*price[[#This Row],[数量]]</f>
        <v>0</v>
      </c>
      <c r="AI13" s="58">
        <f>(price[[#This Row],[CVM系统盘SSD]]+price[[#This Row],[CVM系统盘SSD]])*price[[#This Row],[数量]]</f>
        <v>0</v>
      </c>
      <c r="AJ13" s="58" t="str" cm="1">
        <f t="array" ref="AJ13">IF(price[[#This Row],[产品标识]]="crs",_xlfn._xlws.FILTER(crs架构表[分片数量地址],crs架构表[架构]=price[[#This Row],[规格]]),"-")</f>
        <v>-</v>
      </c>
      <c r="AK13" s="58" t="str" cm="1">
        <f t="array" ref="AK13">IF(price[[#This Row],[产品标识]]="crs",_xlfn._xlws.FILTER(crs架构表[分片容量地址],crs架构表[架构]=price[[#This Row],[规格]]),"-")</f>
        <v>-</v>
      </c>
      <c r="AL13" s="59"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59" t="s">
        <v>3326</v>
      </c>
      <c r="AN13" s="71">
        <v>10560</v>
      </c>
      <c r="AO13" s="67"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2"/>
      <c r="F14" s="7"/>
      <c r="G14" s="7"/>
      <c r="H14" s="25"/>
      <c r="I14" s="7"/>
      <c r="J14" s="7"/>
      <c r="K14" s="7"/>
      <c r="L14" s="7"/>
      <c r="M14" s="7"/>
      <c r="N14" s="7"/>
      <c r="O14" s="8"/>
      <c r="P14" s="8"/>
      <c r="Q14" s="8"/>
      <c r="R14" s="81">
        <v>1</v>
      </c>
      <c r="S14" s="81">
        <v>1</v>
      </c>
      <c r="T14" s="81">
        <v>12</v>
      </c>
      <c r="U14" s="90"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0">
        <f>IF(AND(ISNUMBER(price[[#This Row],[指定折前价]]),price[[#This Row],[按月或一次性]]="一次性"),
    price[[#This Row],[指定折前价]],
   0
)</f>
        <v>0</v>
      </c>
      <c r="W14" s="90">
        <f>IFERROR(
    IF(
        price[[#This Row],[按月或一次性]]="一次性",      price[[#This Row],[折前一次性费用单价]] * price[[#This Row],[数量]] * price[[#This Row],[折扣率]],
        price[[#This Row],[折前月单价]] * price[[#This Row],[按月或一次性]]* price[[#This Row],[数量]] * price[[#This Row],[折扣率]]
    ),
    0
)</f>
        <v>13140</v>
      </c>
      <c r="X14" s="64"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1" t="str" cm="1">
        <f t="array" ref="Z14" xml:space="preserve"> IF(
    ISBLANK(price[[#This Row],[选择产品]]), "-",IFERROR(_xlfn._xlws.FILTER(产品[产品标识],产品[产品选项名]=_xlfn.VALUETOTEXT(price[[#This Row],[选择产品]])), "自定义")
)</f>
        <v>nat</v>
      </c>
      <c r="AA14" s="61" t="str" cm="1">
        <f t="array" ref="AA14" xml:space="preserve"> IF(
    ISBLANK(price[[#This Row],[选择产品]]), "-",
    IFERROR(_xlfn.SINGLE(_xlfn._xlws.FILTER(产品[产品标识],(产品[产品标识]=price[[#This Row],[产品标识]]) * (产品[报价器]="自动") )), "指定价")
)</f>
        <v>nat</v>
      </c>
      <c r="AB14" s="61" t="str" cm="1">
        <f t="array" ref="AB14" xml:space="preserve"> IF(
    ISBLANK(price[[#This Row],[选择产品]]), "-",IFERROR(_xlfn._xlws.FILTER(产品[产品标识],产品[产品选项名]=_xlfn.VALUETOTEXT(price[[#This Row],[选择产品]])), price[[#This Row],[产品标识]])
)</f>
        <v>nat</v>
      </c>
      <c r="AC14" s="62" t="str" cm="1">
        <f t="array" ref="AC14" xml:space="preserve"> IF(
    ISBLANK(price[[#This Row],[选择产品]]), "-",IFERROR(_xlfn._xlws.FILTER(产品[产品名],产品[产品选项名]=_xlfn.VALUETOTEXT(price[[#This Row],[选择产品]])), price[[#This Row],[选择产品]])
)</f>
        <v>NAT 网关</v>
      </c>
      <c r="AD14" s="58" t="str" cm="1">
        <f t="array" ref="AD14">IF(price[[#This Row],[产品标识]]="cvm",
      _xlfn._xlws.FILTER(cvmCpu选项表[cpu列表], (cvmCpu选项表[地域]=报价地域)
                                                                        * (cvmCpu选项表[机型]=price[[#This Row],[规格]])
                                                                        * (cvmCpu选项表[内存]=price[[#This Row],[CVM内存]]) ),
       "-"
)</f>
        <v>-</v>
      </c>
      <c r="AE14" s="58" t="str" cm="1">
        <f t="array" ref="AE14">IF(price[[#This Row],[产品标识]]="cvm",
      _xlfn._xlws.FILTER(cvm内存选项表[内存列表], (cvm内存选项表[地域]=报价地域)
                                                                        * (cvm内存选项表[机型]=price[[#This Row],[规格]])
                                                                        * (cvm内存选项表[CPU]=price[[#This Row],[CVMCPU]]) ),
       "-"
)</f>
        <v>-</v>
      </c>
      <c r="AF14" s="58">
        <f>price[[#This Row],[CVMCPU]]*price[[#This Row],[数量]]</f>
        <v>0</v>
      </c>
      <c r="AG14" s="58">
        <f>price[[#This Row],[CVM内存]]*price[[#This Row],[数量]]</f>
        <v>0</v>
      </c>
      <c r="AH14" s="58">
        <f>(price[[#This Row],[CVM系统盘HDD]]+price[[#This Row],[CVM数据盘HDD]])*price[[#This Row],[数量]]</f>
        <v>0</v>
      </c>
      <c r="AI14" s="58">
        <f>(price[[#This Row],[CVM系统盘SSD]]+price[[#This Row],[CVM系统盘SSD]])*price[[#This Row],[数量]]</f>
        <v>0</v>
      </c>
      <c r="AJ14" s="58" t="str" cm="1">
        <f t="array" ref="AJ14">IF(price[[#This Row],[产品标识]]="crs",_xlfn._xlws.FILTER(crs架构表[分片数量地址],crs架构表[架构]=price[[#This Row],[规格]]),"-")</f>
        <v>-</v>
      </c>
      <c r="AK14" s="58" t="str" cm="1">
        <f t="array" ref="AK14">IF(price[[#This Row],[产品标识]]="crs",_xlfn._xlws.FILTER(crs架构表[分片容量地址],crs架构表[架构]=price[[#This Row],[规格]]),"-")</f>
        <v>-</v>
      </c>
      <c r="AL14" s="59"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59" t="s">
        <v>3327</v>
      </c>
      <c r="AN14" s="71">
        <f>price[[#This Row],[数量]]*price[[#This Row],[按月或一次性]]*1.5*24*365/12</f>
        <v>13140</v>
      </c>
      <c r="AO14" s="67"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2"/>
      <c r="F15" s="7"/>
      <c r="G15" s="7"/>
      <c r="H15" s="25"/>
      <c r="I15" s="7"/>
      <c r="J15" s="7"/>
      <c r="K15" s="7"/>
      <c r="L15" s="7"/>
      <c r="M15" s="7"/>
      <c r="N15" s="7"/>
      <c r="O15" s="8"/>
      <c r="P15" s="8"/>
      <c r="Q15" s="8"/>
      <c r="R15" s="81">
        <v>1</v>
      </c>
      <c r="S15" s="81">
        <v>1</v>
      </c>
      <c r="T15" s="81">
        <v>12</v>
      </c>
      <c r="U15" s="90"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0">
        <f>IF(AND(ISNUMBER(price[[#This Row],[指定折前价]]),price[[#This Row],[按月或一次性]]="一次性"),
    price[[#This Row],[指定折前价]],
   0
)</f>
        <v>0</v>
      </c>
      <c r="W15" s="90">
        <f>IFERROR(
    IF(
        price[[#This Row],[按月或一次性]]="一次性",      price[[#This Row],[折前一次性费用单价]] * price[[#This Row],[数量]] * price[[#This Row],[折扣率]],
        price[[#This Row],[折前月单价]] * price[[#This Row],[按月或一次性]]* price[[#This Row],[数量]] * price[[#This Row],[折扣率]]
    ),
    0
)</f>
        <v>969600</v>
      </c>
      <c r="X15" s="64"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1" t="str" cm="1">
        <f t="array" ref="Z15" xml:space="preserve"> IF(
    ISBLANK(price[[#This Row],[选择产品]]), "-",IFERROR(_xlfn._xlws.FILTER(产品[产品标识],产品[产品选项名]=_xlfn.VALUETOTEXT(price[[#This Row],[选择产品]])), "自定义")
)</f>
        <v>dc/cas</v>
      </c>
      <c r="AA15" s="61" t="str" cm="1">
        <f t="array" ref="AA15" xml:space="preserve"> IF(
    ISBLANK(price[[#This Row],[选择产品]]), "-",
    IFERROR(_xlfn.SINGLE(_xlfn._xlws.FILTER(产品[产品标识],(产品[产品标识]=price[[#This Row],[产品标识]]) * (产品[报价器]="自动") )), "指定价")
)</f>
        <v>dc/cas</v>
      </c>
      <c r="AB15" s="61" t="str" cm="1">
        <f t="array" ref="AB15" xml:space="preserve"> IF(
    ISBLANK(price[[#This Row],[选择产品]]), "-",IFERROR(_xlfn._xlws.FILTER(产品[产品标识],产品[产品选项名]=_xlfn.VALUETOTEXT(price[[#This Row],[选择产品]])), price[[#This Row],[产品标识]])
)</f>
        <v>dc/cas</v>
      </c>
      <c r="AC15" s="62" t="str" cm="1">
        <f t="array" ref="AC15" xml:space="preserve"> IF(
    ISBLANK(price[[#This Row],[选择产品]]), "-",IFERROR(_xlfn._xlws.FILTER(产品[产品名],产品[产品选项名]=_xlfn.VALUETOTEXT(price[[#This Row],[选择产品]])), price[[#This Row],[选择产品]])
)</f>
        <v>专线接入-高速上云</v>
      </c>
      <c r="AD15" s="58" t="str" cm="1">
        <f t="array" ref="AD15">IF(price[[#This Row],[产品标识]]="cvm",
      _xlfn._xlws.FILTER(cvmCpu选项表[cpu列表], (cvmCpu选项表[地域]=报价地域)
                                                                        * (cvmCpu选项表[机型]=price[[#This Row],[规格]])
                                                                        * (cvmCpu选项表[内存]=price[[#This Row],[CVM内存]]) ),
       "-"
)</f>
        <v>-</v>
      </c>
      <c r="AE15" s="58" t="str" cm="1">
        <f t="array" ref="AE15">IF(price[[#This Row],[产品标识]]="cvm",
      _xlfn._xlws.FILTER(cvm内存选项表[内存列表], (cvm内存选项表[地域]=报价地域)
                                                                        * (cvm内存选项表[机型]=price[[#This Row],[规格]])
                                                                        * (cvm内存选项表[CPU]=price[[#This Row],[CVMCPU]]) ),
       "-"
)</f>
        <v>-</v>
      </c>
      <c r="AF15" s="58">
        <f>price[[#This Row],[CVMCPU]]*price[[#This Row],[数量]]</f>
        <v>0</v>
      </c>
      <c r="AG15" s="58">
        <f>price[[#This Row],[CVM内存]]*price[[#This Row],[数量]]</f>
        <v>0</v>
      </c>
      <c r="AH15" s="58">
        <f>(price[[#This Row],[CVM系统盘HDD]]+price[[#This Row],[CVM数据盘HDD]])*price[[#This Row],[数量]]</f>
        <v>0</v>
      </c>
      <c r="AI15" s="58">
        <f>(price[[#This Row],[CVM系统盘SSD]]+price[[#This Row],[CVM系统盘SSD]])*price[[#This Row],[数量]]</f>
        <v>0</v>
      </c>
      <c r="AJ15" s="58" t="str" cm="1">
        <f t="array" ref="AJ15">IF(price[[#This Row],[产品标识]]="crs",_xlfn._xlws.FILTER(crs架构表[分片数量地址],crs架构表[架构]=price[[#This Row],[规格]]),"-")</f>
        <v>-</v>
      </c>
      <c r="AK15" s="58" t="str" cm="1">
        <f t="array" ref="AK15">IF(price[[#This Row],[产品标识]]="crs",_xlfn._xlws.FILTER(crs架构表[分片容量地址],crs架构表[架构]=price[[#This Row],[规格]]),"-")</f>
        <v>-</v>
      </c>
      <c r="AL15" s="59"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59" t="s">
        <v>3330</v>
      </c>
      <c r="AN15" s="71">
        <f>80800*12</f>
        <v>969600</v>
      </c>
      <c r="AO15" s="67"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3"/>
      <c r="F16" s="7"/>
      <c r="G16" s="22"/>
      <c r="H16" s="25"/>
      <c r="I16" s="22"/>
      <c r="J16" s="22"/>
      <c r="K16" s="22"/>
      <c r="L16" s="22"/>
      <c r="M16" s="22"/>
      <c r="N16" s="22"/>
      <c r="O16" s="24"/>
      <c r="P16" s="24"/>
      <c r="Q16" s="24"/>
      <c r="R16" s="81">
        <v>1</v>
      </c>
      <c r="S16" s="81">
        <v>1</v>
      </c>
      <c r="T16" s="81">
        <v>12</v>
      </c>
      <c r="U16" s="90"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0">
        <f>IF(AND(ISNUMBER(price[[#This Row],[指定折前价]]),price[[#This Row],[按月或一次性]]="一次性"),
    price[[#This Row],[指定折前价]],
   0
)</f>
        <v>0</v>
      </c>
      <c r="W16" s="90">
        <f>IFERROR(
    IF(
        price[[#This Row],[按月或一次性]]="一次性",      price[[#This Row],[折前一次性费用单价]] * price[[#This Row],[数量]] * price[[#This Row],[折扣率]],
        price[[#This Row],[折前月单价]] * price[[#This Row],[按月或一次性]]* price[[#This Row],[数量]] * price[[#This Row],[折扣率]]
    ),
    0
)</f>
        <v>129600</v>
      </c>
      <c r="X16" s="64"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1" t="str" cm="1">
        <f t="array" ref="Z16" xml:space="preserve"> IF(
    ISBLANK(price[[#This Row],[选择产品]]), "-",IFERROR(_xlfn._xlws.FILTER(产品[产品标识],产品[产品选项名]=_xlfn.VALUETOTEXT(price[[#This Row],[选择产品]])), "自定义")
)</f>
        <v>bwp</v>
      </c>
      <c r="AA16" s="61" t="str" cm="1">
        <f t="array" ref="AA16" xml:space="preserve"> IF(
    ISBLANK(price[[#This Row],[选择产品]]), "-",
    IFERROR(_xlfn.SINGLE(_xlfn._xlws.FILTER(产品[产品标识],(产品[产品标识]=price[[#This Row],[产品标识]]) * (产品[报价器]="自动") )), "指定价")
)</f>
        <v>bwp</v>
      </c>
      <c r="AB16" s="61" t="str" cm="1">
        <f t="array" ref="AB16" xml:space="preserve"> IF(
    ISBLANK(price[[#This Row],[选择产品]]), "-",IFERROR(_xlfn._xlws.FILTER(产品[产品标识],产品[产品选项名]=_xlfn.VALUETOTEXT(price[[#This Row],[选择产品]])), price[[#This Row],[产品标识]])
)</f>
        <v>bwp</v>
      </c>
      <c r="AC16" s="62" t="str" cm="1">
        <f t="array" ref="AC16" xml:space="preserve"> IF(
    ISBLANK(price[[#This Row],[选择产品]]), "-",IFERROR(_xlfn._xlws.FILTER(产品[产品名],产品[产品选项名]=_xlfn.VALUETOTEXT(price[[#This Row],[选择产品]])), price[[#This Row],[选择产品]])
)</f>
        <v>共享带宽包</v>
      </c>
      <c r="AD16" s="58" t="str" cm="1">
        <f t="array" ref="AD16">IF(price[[#This Row],[产品标识]]="cvm",
      _xlfn._xlws.FILTER(cvmCpu选项表[cpu列表], (cvmCpu选项表[地域]=报价地域)
                                                                        * (cvmCpu选项表[机型]=price[[#This Row],[规格]])
                                                                        * (cvmCpu选项表[内存]=price[[#This Row],[CVM内存]]) ),
       "-"
)</f>
        <v>-</v>
      </c>
      <c r="AE16" s="58" t="str" cm="1">
        <f t="array" ref="AE16">IF(price[[#This Row],[产品标识]]="cvm",
      _xlfn._xlws.FILTER(cvm内存选项表[内存列表], (cvm内存选项表[地域]=报价地域)
                                                                        * (cvm内存选项表[机型]=price[[#This Row],[规格]])
                                                                        * (cvm内存选项表[CPU]=price[[#This Row],[CVMCPU]]) ),
       "-"
)</f>
        <v>-</v>
      </c>
      <c r="AF16" s="58">
        <f>price[[#This Row],[CVMCPU]]*price[[#This Row],[数量]]</f>
        <v>0</v>
      </c>
      <c r="AG16" s="58">
        <f>price[[#This Row],[CVM内存]]*price[[#This Row],[数量]]</f>
        <v>0</v>
      </c>
      <c r="AH16" s="58">
        <f>(price[[#This Row],[CVM系统盘HDD]]+price[[#This Row],[CVM数据盘HDD]])*price[[#This Row],[数量]]</f>
        <v>0</v>
      </c>
      <c r="AI16" s="58">
        <f>(price[[#This Row],[CVM系统盘SSD]]+price[[#This Row],[CVM系统盘SSD]])*price[[#This Row],[数量]]</f>
        <v>0</v>
      </c>
      <c r="AJ16" s="58" t="str" cm="1">
        <f t="array" ref="AJ16">IF(price[[#This Row],[产品标识]]="crs",_xlfn._xlws.FILTER(crs架构表[分片数量地址],crs架构表[架构]=price[[#This Row],[规格]]),"-")</f>
        <v>-</v>
      </c>
      <c r="AK16" s="58" t="str" cm="1">
        <f t="array" ref="AK16">IF(price[[#This Row],[产品标识]]="crs",_xlfn._xlws.FILTER(crs架构表[分片容量地址],crs架构表[架构]=price[[#This Row],[规格]]),"-")</f>
        <v>-</v>
      </c>
      <c r="AL16" s="59"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59" t="s">
        <v>3328</v>
      </c>
      <c r="AN16" s="71">
        <f>price[[#This Row],[数量]]*price[[#This Row],[按月或一次性]]*100*108</f>
        <v>129600</v>
      </c>
      <c r="AO16" s="67"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6" t="s">
        <v>59</v>
      </c>
      <c r="D17" s="7" t="s">
        <v>3364</v>
      </c>
      <c r="E17" s="89">
        <v>1000</v>
      </c>
      <c r="F17" s="7"/>
      <c r="G17" s="47"/>
      <c r="H17" s="25"/>
      <c r="I17" s="47"/>
      <c r="J17" s="48"/>
      <c r="K17" s="48"/>
      <c r="L17" s="47"/>
      <c r="M17" s="47"/>
      <c r="N17" s="47"/>
      <c r="O17" s="49"/>
      <c r="P17" s="49"/>
      <c r="Q17" s="49"/>
      <c r="R17" s="81">
        <v>1</v>
      </c>
      <c r="S17" s="81">
        <v>1</v>
      </c>
      <c r="T17" s="81">
        <v>12</v>
      </c>
      <c r="U17" s="90"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1">
        <f>IF(AND(ISNUMBER(price[[#This Row],[指定折前价]]),price[[#This Row],[按月或一次性]]="一次性"),
    price[[#This Row],[指定折前价]],
   0
)</f>
        <v>0</v>
      </c>
      <c r="W17" s="91">
        <f>IFERROR(
    IF(
        price[[#This Row],[按月或一次性]]="一次性",      price[[#This Row],[折前一次性费用单价]] * price[[#This Row],[数量]] * price[[#This Row],[折扣率]],
        price[[#This Row],[折前月单价]] * price[[#This Row],[按月或一次性]]* price[[#This Row],[数量]] * price[[#This Row],[折扣率]]
    ),
    0
)</f>
        <v>12000</v>
      </c>
      <c r="X17" s="64"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5" t="str" cm="1">
        <f t="array" ref="Z17" xml:space="preserve"> IF(
    ISBLANK(price[[#This Row],[选择产品]]), "-",IFERROR(_xlfn._xlws.FILTER(产品[产品标识],产品[产品选项名]=_xlfn.VALUETOTEXT(price[[#This Row],[选择产品]])), "自定义")
)</f>
        <v>tdc</v>
      </c>
      <c r="AA17" s="61" t="str" cm="1">
        <f t="array" ref="AA17" xml:space="preserve"> IF(
    ISBLANK(price[[#This Row],[选择产品]]), "-",
    IFERROR(_xlfn.SINGLE(_xlfn._xlws.FILTER(产品[产品标识],(产品[产品标识]=price[[#This Row],[产品标识]]) * (产品[报价器]="自动") )), "指定价")
)</f>
        <v>指定价</v>
      </c>
      <c r="AB17" s="61" t="str" cm="1">
        <f t="array" ref="AB17" xml:space="preserve"> IF(
    ISBLANK(price[[#This Row],[选择产品]]), "-",IFERROR(_xlfn._xlws.FILTER(产品[产品标识],产品[产品选项名]=_xlfn.VALUETOTEXT(price[[#This Row],[选择产品]])), price[[#This Row],[产品标识]])
)</f>
        <v>tdc</v>
      </c>
      <c r="AC17" s="62" t="str" cm="1">
        <f t="array" ref="AC17" xml:space="preserve"> IF(
    ISBLANK(price[[#This Row],[选择产品]]), "-",IFERROR(_xlfn._xlws.FILTER(产品[产品名],产品[产品选项名]=_xlfn.VALUETOTEXT(price[[#This Row],[选择产品]])), price[[#This Row],[选择产品]])
)</f>
        <v>腾讯数字农村</v>
      </c>
      <c r="AD17" s="58" t="str" cm="1">
        <f t="array" ref="AD17">IF(price[[#This Row],[产品标识]]="cvm",
      _xlfn._xlws.FILTER(cvmCpu选项表[cpu列表], (cvmCpu选项表[地域]=报价地域)
                                                                        * (cvmCpu选项表[机型]=price[[#This Row],[规格]])
                                                                        * (cvmCpu选项表[内存]=price[[#This Row],[CVM内存]]) ),
       "-"
)</f>
        <v>-</v>
      </c>
      <c r="AE17" s="58" t="str" cm="1">
        <f t="array" ref="AE17">IF(price[[#This Row],[产品标识]]="cvm",
      _xlfn._xlws.FILTER(cvm内存选项表[内存列表], (cvm内存选项表[地域]=报价地域)
                                                                        * (cvm内存选项表[机型]=price[[#This Row],[规格]])
                                                                        * (cvm内存选项表[CPU]=price[[#This Row],[CVMCPU]]) ),
       "-"
)</f>
        <v>-</v>
      </c>
      <c r="AF17" s="58">
        <f>price[[#This Row],[CVMCPU]]*price[[#This Row],[数量]]</f>
        <v>0</v>
      </c>
      <c r="AG17" s="58">
        <f>price[[#This Row],[CVM内存]]*price[[#This Row],[数量]]</f>
        <v>0</v>
      </c>
      <c r="AH17" s="58">
        <f>(price[[#This Row],[CVM系统盘HDD]]+price[[#This Row],[CVM数据盘HDD]])*price[[#This Row],[数量]]</f>
        <v>0</v>
      </c>
      <c r="AI17" s="58">
        <f>(price[[#This Row],[CVM系统盘SSD]]+price[[#This Row],[CVM系统盘SSD]])*price[[#This Row],[数量]]</f>
        <v>0</v>
      </c>
      <c r="AJ17" s="58" t="str" cm="1">
        <f t="array" ref="AJ17">IF(price[[#This Row],[产品标识]]="crs",_xlfn._xlws.FILTER(crs架构表[分片数量地址],crs架构表[架构]=price[[#This Row],[规格]]),"-")</f>
        <v>-</v>
      </c>
      <c r="AK17" s="58" t="str" cm="1">
        <f t="array" ref="AK17">IF(price[[#This Row],[产品标识]]="crs",_xlfn._xlws.FILTER(crs架构表[分片容量地址],crs架构表[架构]=price[[#This Row],[规格]]),"-")</f>
        <v>-</v>
      </c>
      <c r="AL17" s="59"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59" t="s">
        <v>3331</v>
      </c>
      <c r="AN17" s="71">
        <f>price[[#This Row],[数量]]*price[[#This Row],[按月或一次性]]*1000</f>
        <v>12000</v>
      </c>
      <c r="AO17" s="67"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1" t="s">
        <v>3318</v>
      </c>
      <c r="D18" s="7" t="s">
        <v>3363</v>
      </c>
      <c r="E18" s="94">
        <v>50000</v>
      </c>
      <c r="F18" s="7"/>
      <c r="G18" s="32"/>
      <c r="H18" s="25"/>
      <c r="I18" s="32"/>
      <c r="J18" s="33"/>
      <c r="K18" s="33"/>
      <c r="L18" s="32"/>
      <c r="M18" s="32"/>
      <c r="N18" s="32"/>
      <c r="O18" s="34"/>
      <c r="P18" s="34"/>
      <c r="Q18" s="34"/>
      <c r="R18" s="81">
        <v>1</v>
      </c>
      <c r="S18" s="81">
        <v>1</v>
      </c>
      <c r="T18" s="81" t="s">
        <v>3360</v>
      </c>
      <c r="U18" s="90"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0">
        <f>IF(AND(ISNUMBER(price[[#This Row],[指定折前价]]),price[[#This Row],[按月或一次性]]="一次性"),
    price[[#This Row],[指定折前价]],
   0
)</f>
        <v>50000</v>
      </c>
      <c r="W18" s="91">
        <f>IFERROR(
    IF(
        price[[#This Row],[按月或一次性]]="一次性",      price[[#This Row],[折前一次性费用单价]] * price[[#This Row],[数量]] * price[[#This Row],[折扣率]],
        price[[#This Row],[折前月单价]] * price[[#This Row],[按月或一次性]]* price[[#This Row],[数量]] * price[[#This Row],[折扣率]]
    ),
    0
)</f>
        <v>50000</v>
      </c>
      <c r="X18" s="63"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5" t="str" cm="1">
        <f t="array" ref="Z18" xml:space="preserve"> IF(
    ISBLANK(price[[#This Row],[选择产品]]), "-",IFERROR(_xlfn._xlws.FILTER(产品[产品标识],产品[产品选项名]=_xlfn.VALUETOTEXT(price[[#This Row],[选择产品]])), "自定义")
)</f>
        <v>自定义</v>
      </c>
      <c r="AA18" s="61" t="str" cm="1">
        <f t="array" ref="AA18" xml:space="preserve"> IF(
    ISBLANK(price[[#This Row],[选择产品]]), "-",
    IFERROR(_xlfn.SINGLE(_xlfn._xlws.FILTER(产品[产品标识],(产品[产品标识]=price[[#This Row],[产品标识]]) * (产品[报价器]="自动") )), "指定价")
)</f>
        <v>指定价</v>
      </c>
      <c r="AB18" s="61" t="str" cm="1">
        <f t="array" ref="AB18" xml:space="preserve"> IF(
    ISBLANK(price[[#This Row],[选择产品]]), "-",IFERROR(_xlfn._xlws.FILTER(产品[产品标识],产品[产品选项名]=_xlfn.VALUETOTEXT(price[[#This Row],[选择产品]])), price[[#This Row],[产品标识]])
)</f>
        <v>自定义</v>
      </c>
      <c r="AC18" s="62" t="str" cm="1">
        <f t="array" ref="AC18" xml:space="preserve"> IF(
    ISBLANK(price[[#This Row],[选择产品]]), "-",IFERROR(_xlfn._xlws.FILTER(产品[产品名],产品[产品选项名]=_xlfn.VALUETOTEXT(price[[#This Row],[选择产品]])), price[[#This Row],[选择产品]])
)</f>
        <v>某线下服务费用 线下结算</v>
      </c>
      <c r="AD18" s="58" t="str" cm="1">
        <f t="array" ref="AD18">IF(price[[#This Row],[产品标识]]="cvm",
      _xlfn._xlws.FILTER(cvmCpu选项表[cpu列表], (cvmCpu选项表[地域]=报价地域)
                                                                        * (cvmCpu选项表[机型]=price[[#This Row],[规格]])
                                                                        * (cvmCpu选项表[内存]=price[[#This Row],[CVM内存]]) ),
       "-"
)</f>
        <v>-</v>
      </c>
      <c r="AE18" s="58" t="str" cm="1">
        <f t="array" ref="AE18">IF(price[[#This Row],[产品标识]]="cvm",
      _xlfn._xlws.FILTER(cvm内存选项表[内存列表], (cvm内存选项表[地域]=报价地域)
                                                                        * (cvm内存选项表[机型]=price[[#This Row],[规格]])
                                                                        * (cvm内存选项表[CPU]=price[[#This Row],[CVMCPU]]) ),
       "-"
)</f>
        <v>-</v>
      </c>
      <c r="AF18" s="58">
        <f>price[[#This Row],[CVMCPU]]*price[[#This Row],[数量]]</f>
        <v>0</v>
      </c>
      <c r="AG18" s="58">
        <f>price[[#This Row],[CVM内存]]*price[[#This Row],[数量]]</f>
        <v>0</v>
      </c>
      <c r="AH18" s="58">
        <f>(price[[#This Row],[CVM系统盘HDD]]+price[[#This Row],[CVM数据盘HDD]])*price[[#This Row],[数量]]</f>
        <v>0</v>
      </c>
      <c r="AI18" s="58">
        <f>(price[[#This Row],[CVM系统盘SSD]]+price[[#This Row],[CVM系统盘SSD]])*price[[#This Row],[数量]]</f>
        <v>0</v>
      </c>
      <c r="AJ18" s="58" t="str" cm="1">
        <f t="array" ref="AJ18">IF(price[[#This Row],[产品标识]]="crs",_xlfn._xlws.FILTER(crs架构表[分片数量地址],crs架构表[架构]=price[[#This Row],[规格]]),"-")</f>
        <v>-</v>
      </c>
      <c r="AK18" s="58" t="str" cm="1">
        <f t="array" ref="AK18">IF(price[[#This Row],[产品标识]]="crs",_xlfn._xlws.FILTER(crs架构表[分片容量地址],crs架构表[架构]=price[[#This Row],[规格]]),"-")</f>
        <v>-</v>
      </c>
      <c r="AL18" s="59"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59" t="s">
        <v>3332</v>
      </c>
      <c r="AN18" s="71">
        <v>50000</v>
      </c>
      <c r="AO18" s="67" t="str" cm="1">
        <f t="array" ref="AO18">_xlfn.IFS(
    price[[#This Row],[项目]]&lt;&gt;"单元测试用例",       "-",
    price[[#This Row],[期望价格]]=price[[#This Row],[折后价]],         "ok",
    TRUE,                                            "error:" &amp; ADDRESS(ROW(price[[#This Row],[自检]]),COLUMN(price[[#This Row],[自检]]))
)</f>
        <v>ok</v>
      </c>
    </row>
    <row r="19" spans="1:41">
      <c r="A19" s="7"/>
      <c r="B19" s="7"/>
      <c r="C19" s="46"/>
      <c r="D19" s="50"/>
      <c r="E19" s="89"/>
      <c r="F19" s="7"/>
      <c r="G19" s="47"/>
      <c r="H19" s="25"/>
      <c r="I19" s="47"/>
      <c r="J19" s="48"/>
      <c r="K19" s="48"/>
      <c r="L19" s="47"/>
      <c r="M19" s="47"/>
      <c r="N19" s="47"/>
      <c r="O19" s="49"/>
      <c r="P19" s="49"/>
      <c r="Q19" s="49"/>
      <c r="R19" s="82"/>
      <c r="S19" s="82"/>
      <c r="T19" s="82"/>
      <c r="U19" s="91"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1">
        <f>IF(AND(ISNUMBER(price[[#This Row],[指定折前价]]),price[[#This Row],[按月或一次性]]="一次性"),
    price[[#This Row],[指定折前价]],
   0
)</f>
        <v>0</v>
      </c>
      <c r="W19" s="91">
        <f>IFERROR(
    IF(
        price[[#This Row],[按月或一次性]]="一次性",      price[[#This Row],[折前一次性费用单价]] * price[[#This Row],[数量]] * price[[#This Row],[折扣率]],
        price[[#This Row],[折前月单价]] * price[[#This Row],[按月或一次性]]* price[[#This Row],[数量]] * price[[#This Row],[折扣率]]
    ),
    0
)</f>
        <v>0</v>
      </c>
      <c r="X19" s="66"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5" t="str" cm="1">
        <f t="array" ref="Z19" xml:space="preserve"> IF(
    ISBLANK(price[[#This Row],[选择产品]]), "-",IFERROR(_xlfn._xlws.FILTER(产品[产品标识],产品[产品选项名]=_xlfn.VALUETOTEXT(price[[#This Row],[选择产品]])), "自定义")
)</f>
        <v>-</v>
      </c>
      <c r="AA19" s="61" t="str" cm="1">
        <f t="array" ref="AA19" xml:space="preserve"> IF(
    ISBLANK(price[[#This Row],[选择产品]]), "-",
    IFERROR(_xlfn.SINGLE(_xlfn._xlws.FILTER(产品[产品标识],(产品[产品标识]=price[[#This Row],[产品标识]]) * (产品[报价器]="自动") )), "指定价")
)</f>
        <v>-</v>
      </c>
      <c r="AB19" s="61" t="str" cm="1">
        <f t="array" ref="AB19" xml:space="preserve"> IF(
    ISBLANK(price[[#This Row],[选择产品]]), "-",IFERROR(_xlfn._xlws.FILTER(产品[产品标识],产品[产品选项名]=_xlfn.VALUETOTEXT(price[[#This Row],[选择产品]])), price[[#This Row],[产品标识]])
)</f>
        <v>-</v>
      </c>
      <c r="AC19" s="62" t="str" cm="1">
        <f t="array" ref="AC19" xml:space="preserve"> IF(
    ISBLANK(price[[#This Row],[选择产品]]), "-",IFERROR(_xlfn._xlws.FILTER(产品[产品名],产品[产品选项名]=_xlfn.VALUETOTEXT(price[[#This Row],[选择产品]])), price[[#This Row],[选择产品]])
)</f>
        <v>-</v>
      </c>
      <c r="AD19" s="59" t="str" cm="1">
        <f t="array" ref="AD19">IF(price[[#This Row],[产品标识]]="cvm",
      _xlfn._xlws.FILTER(cvmCpu选项表[cpu列表], (cvmCpu选项表[地域]=报价地域)
                                                                        * (cvmCpu选项表[机型]=price[[#This Row],[规格]])
                                                                        * (cvmCpu选项表[内存]=price[[#This Row],[CVM内存]]) ),
       "-"
)</f>
        <v>-</v>
      </c>
      <c r="AE19" s="59" t="str" cm="1">
        <f t="array" ref="AE19">IF(price[[#This Row],[产品标识]]="cvm",
      _xlfn._xlws.FILTER(cvm内存选项表[内存列表], (cvm内存选项表[地域]=报价地域)
                                                                        * (cvm内存选项表[机型]=price[[#This Row],[规格]])
                                                                        * (cvm内存选项表[CPU]=price[[#This Row],[CVMCPU]]) ),
       "-"
)</f>
        <v>-</v>
      </c>
      <c r="AF19" s="59">
        <f>price[[#This Row],[CVMCPU]]*price[[#This Row],[数量]]</f>
        <v>0</v>
      </c>
      <c r="AG19" s="59">
        <f>price[[#This Row],[CVM内存]]*price[[#This Row],[数量]]</f>
        <v>0</v>
      </c>
      <c r="AH19" s="59">
        <f>(price[[#This Row],[CVM系统盘HDD]]+price[[#This Row],[CVM数据盘HDD]])*price[[#This Row],[数量]]</f>
        <v>0</v>
      </c>
      <c r="AI19" s="59">
        <f>(price[[#This Row],[CVM系统盘SSD]]+price[[#This Row],[CVM系统盘SSD]])*price[[#This Row],[数量]]</f>
        <v>0</v>
      </c>
      <c r="AJ19" s="59" t="str" cm="1">
        <f t="array" ref="AJ19">IF(price[[#This Row],[产品标识]]="crs",_xlfn._xlws.FILTER(crs架构表[分片数量地址],crs架构表[架构]=price[[#This Row],[规格]]),"-")</f>
        <v>-</v>
      </c>
      <c r="AK19" s="59" t="str" cm="1">
        <f t="array" ref="AK19">IF(price[[#This Row],[产品标识]]="crs",_xlfn._xlws.FILTER(crs架构表[分片容量地址],crs架构表[架构]=price[[#This Row],[规格]]),"-")</f>
        <v>-</v>
      </c>
      <c r="AL19" s="59"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59"/>
      <c r="AN19" s="71"/>
      <c r="AO19" s="67" t="str" cm="1">
        <f t="array" ref="AO19">_xlfn.IFS(
    price[[#This Row],[项目]]&lt;&gt;"单元测试用例",       "-",
    price[[#This Row],[期望价格]]=price[[#This Row],[折后价]],         "ok",
    TRUE,                                            "error:" &amp; ADDRESS(ROW(price[[#This Row],[自检]]),COLUMN(price[[#This Row],[自检]]))
)</f>
        <v>-</v>
      </c>
    </row>
    <row r="20" spans="1:41">
      <c r="A20" s="7"/>
      <c r="B20" s="7"/>
      <c r="C20" s="46"/>
      <c r="D20" s="50"/>
      <c r="E20" s="89"/>
      <c r="F20" s="7"/>
      <c r="G20" s="47"/>
      <c r="H20" s="25"/>
      <c r="I20" s="47"/>
      <c r="J20" s="48"/>
      <c r="K20" s="48"/>
      <c r="L20" s="47"/>
      <c r="M20" s="47"/>
      <c r="N20" s="47"/>
      <c r="O20" s="49"/>
      <c r="P20" s="49"/>
      <c r="Q20" s="49"/>
      <c r="R20" s="82"/>
      <c r="S20" s="82"/>
      <c r="T20" s="82"/>
      <c r="U20" s="91"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1">
        <f>IF(AND(ISNUMBER(price[[#This Row],[指定折前价]]),price[[#This Row],[按月或一次性]]="一次性"),
    price[[#This Row],[指定折前价]],
   0
)</f>
        <v>0</v>
      </c>
      <c r="W20" s="91">
        <f>IFERROR(
    IF(
        price[[#This Row],[按月或一次性]]="一次性",      price[[#This Row],[折前一次性费用单价]] * price[[#This Row],[数量]] * price[[#This Row],[折扣率]],
        price[[#This Row],[折前月单价]] * price[[#This Row],[按月或一次性]]* price[[#This Row],[数量]] * price[[#This Row],[折扣率]]
    ),
    0
)</f>
        <v>0</v>
      </c>
      <c r="X20" s="66"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5" t="str" cm="1">
        <f t="array" ref="Z20" xml:space="preserve"> IF(
    ISBLANK(price[[#This Row],[选择产品]]), "-",IFERROR(_xlfn._xlws.FILTER(产品[产品标识],产品[产品选项名]=_xlfn.VALUETOTEXT(price[[#This Row],[选择产品]])), "自定义")
)</f>
        <v>-</v>
      </c>
      <c r="AA20" s="61" t="str" cm="1">
        <f t="array" ref="AA20" xml:space="preserve"> IF(
    ISBLANK(price[[#This Row],[选择产品]]), "-",
    IFERROR(_xlfn.SINGLE(_xlfn._xlws.FILTER(产品[产品标识],(产品[产品标识]=price[[#This Row],[产品标识]]) * (产品[报价器]="自动") )), "指定价")
)</f>
        <v>-</v>
      </c>
      <c r="AB20" s="61" t="str" cm="1">
        <f t="array" ref="AB20" xml:space="preserve"> IF(
    ISBLANK(price[[#This Row],[选择产品]]), "-",IFERROR(_xlfn._xlws.FILTER(产品[产品标识],产品[产品选项名]=_xlfn.VALUETOTEXT(price[[#This Row],[选择产品]])), price[[#This Row],[产品标识]])
)</f>
        <v>-</v>
      </c>
      <c r="AC20" s="62" t="str" cm="1">
        <f t="array" ref="AC20" xml:space="preserve"> IF(
    ISBLANK(price[[#This Row],[选择产品]]), "-",IFERROR(_xlfn._xlws.FILTER(产品[产品名],产品[产品选项名]=_xlfn.VALUETOTEXT(price[[#This Row],[选择产品]])), price[[#This Row],[选择产品]])
)</f>
        <v>-</v>
      </c>
      <c r="AD20" s="59" t="str" cm="1">
        <f t="array" ref="AD20">IF(price[[#This Row],[产品标识]]="cvm",
      _xlfn._xlws.FILTER(cvmCpu选项表[cpu列表], (cvmCpu选项表[地域]=报价地域)
                                                                        * (cvmCpu选项表[机型]=price[[#This Row],[规格]])
                                                                        * (cvmCpu选项表[内存]=price[[#This Row],[CVM内存]]) ),
       "-"
)</f>
        <v>-</v>
      </c>
      <c r="AE20" s="59" t="str" cm="1">
        <f t="array" ref="AE20">IF(price[[#This Row],[产品标识]]="cvm",
      _xlfn._xlws.FILTER(cvm内存选项表[内存列表], (cvm内存选项表[地域]=报价地域)
                                                                        * (cvm内存选项表[机型]=price[[#This Row],[规格]])
                                                                        * (cvm内存选项表[CPU]=price[[#This Row],[CVMCPU]]) ),
       "-"
)</f>
        <v>-</v>
      </c>
      <c r="AF20" s="59">
        <f>price[[#This Row],[CVMCPU]]*price[[#This Row],[数量]]</f>
        <v>0</v>
      </c>
      <c r="AG20" s="59">
        <f>price[[#This Row],[CVM内存]]*price[[#This Row],[数量]]</f>
        <v>0</v>
      </c>
      <c r="AH20" s="59">
        <f>(price[[#This Row],[CVM系统盘HDD]]+price[[#This Row],[CVM数据盘HDD]])*price[[#This Row],[数量]]</f>
        <v>0</v>
      </c>
      <c r="AI20" s="59">
        <f>(price[[#This Row],[CVM系统盘SSD]]+price[[#This Row],[CVM系统盘SSD]])*price[[#This Row],[数量]]</f>
        <v>0</v>
      </c>
      <c r="AJ20" s="59" t="str" cm="1">
        <f t="array" ref="AJ20">IF(price[[#This Row],[产品标识]]="crs",_xlfn._xlws.FILTER(crs架构表[分片数量地址],crs架构表[架构]=price[[#This Row],[规格]]),"-")</f>
        <v>-</v>
      </c>
      <c r="AK20" s="59" t="str" cm="1">
        <f t="array" ref="AK20">IF(price[[#This Row],[产品标识]]="crs",_xlfn._xlws.FILTER(crs架构表[分片容量地址],crs架构表[架构]=price[[#This Row],[规格]]),"-")</f>
        <v>-</v>
      </c>
      <c r="AL20" s="59"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59"/>
      <c r="AN20" s="71"/>
      <c r="AO20" s="67" t="str" cm="1">
        <f t="array" ref="AO20">_xlfn.IFS(
    price[[#This Row],[项目]]&lt;&gt;"单元测试用例",       "-",
    price[[#This Row],[期望价格]]=price[[#This Row],[折后价]],         "ok",
    TRUE,                                            "error:" &amp; ADDRESS(ROW(price[[#This Row],[自检]]),COLUMN(price[[#This Row],[自检]]))
)</f>
        <v>-</v>
      </c>
    </row>
    <row r="21" spans="1:41">
      <c r="A21" s="7"/>
      <c r="B21" s="7"/>
      <c r="C21" s="46"/>
      <c r="D21" s="50"/>
      <c r="E21" s="89"/>
      <c r="F21" s="7"/>
      <c r="G21" s="47"/>
      <c r="H21" s="25"/>
      <c r="I21" s="47"/>
      <c r="J21" s="48"/>
      <c r="K21" s="48"/>
      <c r="L21" s="47"/>
      <c r="M21" s="47"/>
      <c r="N21" s="47"/>
      <c r="O21" s="49"/>
      <c r="P21" s="49"/>
      <c r="Q21" s="49"/>
      <c r="R21" s="82"/>
      <c r="S21" s="82"/>
      <c r="T21" s="82"/>
      <c r="U21" s="91"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1">
        <f>IF(AND(ISNUMBER(price[[#This Row],[指定折前价]]),price[[#This Row],[按月或一次性]]="一次性"),
    price[[#This Row],[指定折前价]],
   0
)</f>
        <v>0</v>
      </c>
      <c r="W21" s="91">
        <f>IFERROR(
    IF(
        price[[#This Row],[按月或一次性]]="一次性",      price[[#This Row],[折前一次性费用单价]] * price[[#This Row],[数量]] * price[[#This Row],[折扣率]],
        price[[#This Row],[折前月单价]] * price[[#This Row],[按月或一次性]]* price[[#This Row],[数量]] * price[[#This Row],[折扣率]]
    ),
    0
)</f>
        <v>0</v>
      </c>
      <c r="X21" s="66"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5" t="str" cm="1">
        <f t="array" ref="Z21" xml:space="preserve"> IF(
    ISBLANK(price[[#This Row],[选择产品]]), "-",IFERROR(_xlfn._xlws.FILTER(产品[产品标识],产品[产品选项名]=_xlfn.VALUETOTEXT(price[[#This Row],[选择产品]])), "自定义")
)</f>
        <v>-</v>
      </c>
      <c r="AA21" s="61" t="str" cm="1">
        <f t="array" ref="AA21" xml:space="preserve"> IF(
    ISBLANK(price[[#This Row],[选择产品]]), "-",
    IFERROR(_xlfn.SINGLE(_xlfn._xlws.FILTER(产品[产品标识],(产品[产品标识]=price[[#This Row],[产品标识]]) * (产品[报价器]="自动") )), "指定价")
)</f>
        <v>-</v>
      </c>
      <c r="AB21" s="61" t="str" cm="1">
        <f t="array" ref="AB21" xml:space="preserve"> IF(
    ISBLANK(price[[#This Row],[选择产品]]), "-",IFERROR(_xlfn._xlws.FILTER(产品[产品标识],产品[产品选项名]=_xlfn.VALUETOTEXT(price[[#This Row],[选择产品]])), price[[#This Row],[产品标识]])
)</f>
        <v>-</v>
      </c>
      <c r="AC21" s="62" t="str" cm="1">
        <f t="array" ref="AC21" xml:space="preserve"> IF(
    ISBLANK(price[[#This Row],[选择产品]]), "-",IFERROR(_xlfn._xlws.FILTER(产品[产品名],产品[产品选项名]=_xlfn.VALUETOTEXT(price[[#This Row],[选择产品]])), price[[#This Row],[选择产品]])
)</f>
        <v>-</v>
      </c>
      <c r="AD21" s="59" t="str" cm="1">
        <f t="array" ref="AD21">IF(price[[#This Row],[产品标识]]="cvm",
      _xlfn._xlws.FILTER(cvmCpu选项表[cpu列表], (cvmCpu选项表[地域]=报价地域)
                                                                        * (cvmCpu选项表[机型]=price[[#This Row],[规格]])
                                                                        * (cvmCpu选项表[内存]=price[[#This Row],[CVM内存]]) ),
       "-"
)</f>
        <v>-</v>
      </c>
      <c r="AE21" s="59" t="str" cm="1">
        <f t="array" ref="AE21">IF(price[[#This Row],[产品标识]]="cvm",
      _xlfn._xlws.FILTER(cvm内存选项表[内存列表], (cvm内存选项表[地域]=报价地域)
                                                                        * (cvm内存选项表[机型]=price[[#This Row],[规格]])
                                                                        * (cvm内存选项表[CPU]=price[[#This Row],[CVMCPU]]) ),
       "-"
)</f>
        <v>-</v>
      </c>
      <c r="AF21" s="59">
        <f>price[[#This Row],[CVMCPU]]*price[[#This Row],[数量]]</f>
        <v>0</v>
      </c>
      <c r="AG21" s="59">
        <f>price[[#This Row],[CVM内存]]*price[[#This Row],[数量]]</f>
        <v>0</v>
      </c>
      <c r="AH21" s="59">
        <f>(price[[#This Row],[CVM系统盘HDD]]+price[[#This Row],[CVM数据盘HDD]])*price[[#This Row],[数量]]</f>
        <v>0</v>
      </c>
      <c r="AI21" s="59">
        <f>(price[[#This Row],[CVM系统盘SSD]]+price[[#This Row],[CVM系统盘SSD]])*price[[#This Row],[数量]]</f>
        <v>0</v>
      </c>
      <c r="AJ21" s="59" t="str" cm="1">
        <f t="array" ref="AJ21">IF(price[[#This Row],[产品标识]]="crs",_xlfn._xlws.FILTER(crs架构表[分片数量地址],crs架构表[架构]=price[[#This Row],[规格]]),"-")</f>
        <v>-</v>
      </c>
      <c r="AK21" s="59" t="str" cm="1">
        <f t="array" ref="AK21">IF(price[[#This Row],[产品标识]]="crs",_xlfn._xlws.FILTER(crs架构表[分片容量地址],crs架构表[架构]=price[[#This Row],[规格]]),"-")</f>
        <v>-</v>
      </c>
      <c r="AL21" s="59"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59"/>
      <c r="AN21" s="71"/>
      <c r="AO21" s="67" t="str" cm="1">
        <f t="array" ref="AO21">_xlfn.IFS(
    price[[#This Row],[项目]]&lt;&gt;"单元测试用例",       "-",
    price[[#This Row],[期望价格]]=price[[#This Row],[折后价]],         "ok",
    TRUE,                                            "error:" &amp; ADDRESS(ROW(price[[#This Row],[自检]]),COLUMN(price[[#This Row],[自检]]))
)</f>
        <v>-</v>
      </c>
    </row>
    <row r="22" spans="1:41">
      <c r="A22" s="7" t="s">
        <v>3352</v>
      </c>
      <c r="B22" s="7" t="s">
        <v>41</v>
      </c>
      <c r="C22" s="46" t="s">
        <v>42</v>
      </c>
      <c r="D22" s="50"/>
      <c r="E22" s="89"/>
      <c r="F22" s="7"/>
      <c r="G22" s="47"/>
      <c r="H22" s="25"/>
      <c r="I22" s="47"/>
      <c r="J22" s="48"/>
      <c r="K22" s="48"/>
      <c r="L22" s="47"/>
      <c r="M22" s="47"/>
      <c r="N22" s="47"/>
      <c r="O22" s="49"/>
      <c r="P22" s="49"/>
      <c r="Q22" s="49"/>
      <c r="R22" s="82"/>
      <c r="S22" s="82"/>
      <c r="T22" s="82"/>
      <c r="U22" s="91"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1">
        <f>IF(AND(ISNUMBER(price[[#This Row],[指定折前价]]),price[[#This Row],[按月或一次性]]="一次性"),
    price[[#This Row],[指定折前价]],
   0
)</f>
        <v>0</v>
      </c>
      <c r="W22" s="91">
        <f>IFERROR(
    IF(
        price[[#This Row],[按月或一次性]]="一次性",      price[[#This Row],[折前一次性费用单价]] * price[[#This Row],[数量]] * price[[#This Row],[折扣率]],
        price[[#This Row],[折前月单价]] * price[[#This Row],[按月或一次性]]* price[[#This Row],[数量]] * price[[#This Row],[折扣率]]
    ),
    0
)</f>
        <v>0</v>
      </c>
      <c r="X22" s="66"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5" t="str" cm="1">
        <f t="array" ref="Z22" xml:space="preserve"> IF(
    ISBLANK(price[[#This Row],[选择产品]]), "-",IFERROR(_xlfn._xlws.FILTER(产品[产品标识],产品[产品选项名]=_xlfn.VALUETOTEXT(price[[#This Row],[选择产品]])), "自定义")
)</f>
        <v>cvm</v>
      </c>
      <c r="AA22" s="61" t="str" cm="1">
        <f t="array" ref="AA22" xml:space="preserve"> IF(
    ISBLANK(price[[#This Row],[选择产品]]), "-",
    IFERROR(_xlfn.SINGLE(_xlfn._xlws.FILTER(产品[产品标识],(产品[产品标识]=price[[#This Row],[产品标识]]) * (产品[报价器]="自动") )), "指定价")
)</f>
        <v>cvm</v>
      </c>
      <c r="AB22" s="61" t="str" cm="1">
        <f t="array" ref="AB22" xml:space="preserve"> IF(
    ISBLANK(price[[#This Row],[选择产品]]), "-",IFERROR(_xlfn._xlws.FILTER(产品[产品标识],产品[产品选项名]=_xlfn.VALUETOTEXT(price[[#This Row],[选择产品]])), price[[#This Row],[产品标识]])
)</f>
        <v>cvm</v>
      </c>
      <c r="AC22" s="62" t="str" cm="1">
        <f t="array" ref="AC22" xml:space="preserve"> IF(
    ISBLANK(price[[#This Row],[选择产品]]), "-",IFERROR(_xlfn._xlws.FILTER(产品[产品名],产品[产品选项名]=_xlfn.VALUETOTEXT(price[[#This Row],[选择产品]])), price[[#This Row],[选择产品]])
)</f>
        <v>云服务器</v>
      </c>
      <c r="AD22" s="59" t="str" cm="1">
        <f t="array" ref="AD22">IF(price[[#This Row],[产品标识]]="cvm",
      _xlfn._xlws.FILTER(cvmCpu选项表[cpu列表], (cvmCpu选项表[地域]=报价地域)
                                                                        * (cvmCpu选项表[机型]=price[[#This Row],[规格]])
                                                                        * (cvmCpu选项表[内存]=price[[#This Row],[CVM内存]]) ),
       "-"
)</f>
        <v>cvm!$DK$863#</v>
      </c>
      <c r="AE22" s="59" t="str" cm="1">
        <f t="array" ref="AE22">IF(price[[#This Row],[产品标识]]="cvm",
      _xlfn._xlws.FILTER(cvm内存选项表[内存列表], (cvm内存选项表[地域]=报价地域)
                                                                        * (cvm内存选项表[机型]=price[[#This Row],[规格]])
                                                                        * (cvm内存选项表[CPU]=price[[#This Row],[CVMCPU]]) ),
       "-"
)</f>
        <v>cvm!$FW$3#</v>
      </c>
      <c r="AF22" s="59">
        <f>price[[#This Row],[CVMCPU]]*price[[#This Row],[数量]]</f>
        <v>0</v>
      </c>
      <c r="AG22" s="59">
        <f>price[[#This Row],[CVM内存]]*price[[#This Row],[数量]]</f>
        <v>0</v>
      </c>
      <c r="AH22" s="59">
        <f>(price[[#This Row],[CVM系统盘HDD]]+price[[#This Row],[CVM数据盘HDD]])*price[[#This Row],[数量]]</f>
        <v>0</v>
      </c>
      <c r="AI22" s="59">
        <f>(price[[#This Row],[CVM系统盘SSD]]+price[[#This Row],[CVM系统盘SSD]])*price[[#This Row],[数量]]</f>
        <v>0</v>
      </c>
      <c r="AJ22" s="59" t="str" cm="1">
        <f t="array" ref="AJ22">IF(price[[#This Row],[产品标识]]="crs",_xlfn._xlws.FILTER(crs架构表[分片数量地址],crs架构表[架构]=price[[#This Row],[规格]]),"-")</f>
        <v>-</v>
      </c>
      <c r="AK22" s="59" t="str" cm="1">
        <f t="array" ref="AK22">IF(price[[#This Row],[产品标识]]="crs",_xlfn._xlws.FILTER(crs架构表[分片容量地址],crs架构表[架构]=price[[#This Row],[规格]]),"-")</f>
        <v>-</v>
      </c>
      <c r="AL22" s="59"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59"/>
      <c r="AN22" s="71"/>
      <c r="AO22" s="67" t="str" cm="1">
        <f t="array" ref="AO22">_xlfn.IFS(
    price[[#This Row],[项目]]&lt;&gt;"单元测试用例",       "-",
    price[[#This Row],[期望价格]]=price[[#This Row],[折后价]],         "ok",
    TRUE,                                            "error:" &amp; ADDRESS(ROW(price[[#This Row],[自检]]),COLUMN(price[[#This Row],[自检]]))
)</f>
        <v>-</v>
      </c>
    </row>
    <row r="23" spans="1:41">
      <c r="A23" s="7" t="s">
        <v>3352</v>
      </c>
      <c r="B23" s="7" t="s">
        <v>44</v>
      </c>
      <c r="C23" s="46" t="s">
        <v>45</v>
      </c>
      <c r="D23" s="50"/>
      <c r="E23" s="89"/>
      <c r="F23" s="7"/>
      <c r="G23" s="47"/>
      <c r="H23" s="25"/>
      <c r="I23" s="47"/>
      <c r="J23" s="48"/>
      <c r="K23" s="48"/>
      <c r="L23" s="47"/>
      <c r="M23" s="47"/>
      <c r="N23" s="47"/>
      <c r="O23" s="49"/>
      <c r="P23" s="49"/>
      <c r="Q23" s="49"/>
      <c r="R23" s="82"/>
      <c r="S23" s="82"/>
      <c r="T23" s="82"/>
      <c r="U23" s="91"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1">
        <f>IF(AND(ISNUMBER(price[[#This Row],[指定折前价]]),price[[#This Row],[按月或一次性]]="一次性"),
    price[[#This Row],[指定折前价]],
   0
)</f>
        <v>0</v>
      </c>
      <c r="W23" s="91">
        <f>IFERROR(
    IF(
        price[[#This Row],[按月或一次性]]="一次性",      price[[#This Row],[折前一次性费用单价]] * price[[#This Row],[数量]] * price[[#This Row],[折扣率]],
        price[[#This Row],[折前月单价]] * price[[#This Row],[按月或一次性]]* price[[#This Row],[数量]] * price[[#This Row],[折扣率]]
    ),
    0
)</f>
        <v>0</v>
      </c>
      <c r="X23" s="66"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5" t="str" cm="1">
        <f t="array" ref="Z23" xml:space="preserve"> IF(
    ISBLANK(price[[#This Row],[选择产品]]), "-",IFERROR(_xlfn._xlws.FILTER(产品[产品标识],产品[产品选项名]=_xlfn.VALUETOTEXT(price[[#This Row],[选择产品]])), "自定义")
)</f>
        <v>cdb</v>
      </c>
      <c r="AA23" s="61" t="str" cm="1">
        <f t="array" ref="AA23" xml:space="preserve"> IF(
    ISBLANK(price[[#This Row],[选择产品]]), "-",
    IFERROR(_xlfn.SINGLE(_xlfn._xlws.FILTER(产品[产品标识],(产品[产品标识]=price[[#This Row],[产品标识]]) * (产品[报价器]="自动") )), "指定价")
)</f>
        <v>cdb</v>
      </c>
      <c r="AB23" s="61" t="str" cm="1">
        <f t="array" ref="AB23" xml:space="preserve"> IF(
    ISBLANK(price[[#This Row],[选择产品]]), "-",IFERROR(_xlfn._xlws.FILTER(产品[产品标识],产品[产品选项名]=_xlfn.VALUETOTEXT(price[[#This Row],[选择产品]])), price[[#This Row],[产品标识]])
)</f>
        <v>cdb</v>
      </c>
      <c r="AC23" s="62" t="str" cm="1">
        <f t="array" ref="AC23" xml:space="preserve"> IF(
    ISBLANK(price[[#This Row],[选择产品]]), "-",IFERROR(_xlfn._xlws.FILTER(产品[产品名],产品[产品选项名]=_xlfn.VALUETOTEXT(price[[#This Row],[选择产品]])), price[[#This Row],[选择产品]])
)</f>
        <v>云数据库 MySQL</v>
      </c>
      <c r="AD23" s="59" t="str" cm="1">
        <f t="array" ref="AD23">IF(price[[#This Row],[产品标识]]="cvm",
      _xlfn._xlws.FILTER(cvmCpu选项表[cpu列表], (cvmCpu选项表[地域]=报价地域)
                                                                        * (cvmCpu选项表[机型]=price[[#This Row],[规格]])
                                                                        * (cvmCpu选项表[内存]=price[[#This Row],[CVM内存]]) ),
       "-"
)</f>
        <v>-</v>
      </c>
      <c r="AE23" s="59" t="str" cm="1">
        <f t="array" ref="AE23">IF(price[[#This Row],[产品标识]]="cvm",
      _xlfn._xlws.FILTER(cvm内存选项表[内存列表], (cvm内存选项表[地域]=报价地域)
                                                                        * (cvm内存选项表[机型]=price[[#This Row],[规格]])
                                                                        * (cvm内存选项表[CPU]=price[[#This Row],[CVMCPU]]) ),
       "-"
)</f>
        <v>-</v>
      </c>
      <c r="AF23" s="59">
        <f>price[[#This Row],[CVMCPU]]*price[[#This Row],[数量]]</f>
        <v>0</v>
      </c>
      <c r="AG23" s="59">
        <f>price[[#This Row],[CVM内存]]*price[[#This Row],[数量]]</f>
        <v>0</v>
      </c>
      <c r="AH23" s="59">
        <f>(price[[#This Row],[CVM系统盘HDD]]+price[[#This Row],[CVM数据盘HDD]])*price[[#This Row],[数量]]</f>
        <v>0</v>
      </c>
      <c r="AI23" s="59">
        <f>(price[[#This Row],[CVM系统盘SSD]]+price[[#This Row],[CVM系统盘SSD]])*price[[#This Row],[数量]]</f>
        <v>0</v>
      </c>
      <c r="AJ23" s="59" t="str" cm="1">
        <f t="array" ref="AJ23">IF(price[[#This Row],[产品标识]]="crs",_xlfn._xlws.FILTER(crs架构表[分片数量地址],crs架构表[架构]=price[[#This Row],[规格]]),"-")</f>
        <v>-</v>
      </c>
      <c r="AK23" s="59" t="str" cm="1">
        <f t="array" ref="AK23">IF(price[[#This Row],[产品标识]]="crs",_xlfn._xlws.FILTER(crs架构表[分片容量地址],crs架构表[架构]=price[[#This Row],[规格]]),"-")</f>
        <v>-</v>
      </c>
      <c r="AL23" s="59"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59"/>
      <c r="AN23" s="71"/>
      <c r="AO23" s="67"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6" t="s">
        <v>47</v>
      </c>
      <c r="D24" s="50"/>
      <c r="E24" s="89"/>
      <c r="F24" s="7"/>
      <c r="G24" s="47"/>
      <c r="H24" s="25"/>
      <c r="I24" s="47"/>
      <c r="J24" s="48"/>
      <c r="K24" s="48"/>
      <c r="L24" s="47"/>
      <c r="M24" s="47"/>
      <c r="N24" s="47"/>
      <c r="O24" s="49"/>
      <c r="P24" s="49"/>
      <c r="Q24" s="49"/>
      <c r="R24" s="82"/>
      <c r="S24" s="82"/>
      <c r="T24" s="82"/>
      <c r="U24" s="91"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1">
        <f>IF(AND(ISNUMBER(price[[#This Row],[指定折前价]]),price[[#This Row],[按月或一次性]]="一次性"),
    price[[#This Row],[指定折前价]],
   0
)</f>
        <v>0</v>
      </c>
      <c r="W24" s="91">
        <f>IFERROR(
    IF(
        price[[#This Row],[按月或一次性]]="一次性",      price[[#This Row],[折前一次性费用单价]] * price[[#This Row],[数量]] * price[[#This Row],[折扣率]],
        price[[#This Row],[折前月单价]] * price[[#This Row],[按月或一次性]]* price[[#This Row],[数量]] * price[[#This Row],[折扣率]]
    ),
    0
)</f>
        <v>0</v>
      </c>
      <c r="X24" s="66"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5" t="str" cm="1">
        <f t="array" ref="Z24" xml:space="preserve"> IF(
    ISBLANK(price[[#This Row],[选择产品]]), "-",IFERROR(_xlfn._xlws.FILTER(产品[产品标识],产品[产品选项名]=_xlfn.VALUETOTEXT(price[[#This Row],[选择产品]])), "自定义")
)</f>
        <v>crs</v>
      </c>
      <c r="AA24" s="61" t="str" cm="1">
        <f t="array" ref="AA24" xml:space="preserve"> IF(
    ISBLANK(price[[#This Row],[选择产品]]), "-",
    IFERROR(_xlfn.SINGLE(_xlfn._xlws.FILTER(产品[产品标识],(产品[产品标识]=price[[#This Row],[产品标识]]) * (产品[报价器]="自动") )), "指定价")
)</f>
        <v>crs</v>
      </c>
      <c r="AB24" s="61" t="str" cm="1">
        <f t="array" ref="AB24" xml:space="preserve"> IF(
    ISBLANK(price[[#This Row],[选择产品]]), "-",IFERROR(_xlfn._xlws.FILTER(产品[产品标识],产品[产品选项名]=_xlfn.VALUETOTEXT(price[[#This Row],[选择产品]])), price[[#This Row],[产品标识]])
)</f>
        <v>crs</v>
      </c>
      <c r="AC24" s="62" t="str" cm="1">
        <f t="array" ref="AC24" xml:space="preserve"> IF(
    ISBLANK(price[[#This Row],[选择产品]]), "-",IFERROR(_xlfn._xlws.FILTER(产品[产品名],产品[产品选项名]=_xlfn.VALUETOTEXT(price[[#This Row],[选择产品]])), price[[#This Row],[选择产品]])
)</f>
        <v>云数据库 Redis</v>
      </c>
      <c r="AD24" s="59" t="str" cm="1">
        <f t="array" ref="AD24">IF(price[[#This Row],[产品标识]]="cvm",
      _xlfn._xlws.FILTER(cvmCpu选项表[cpu列表], (cvmCpu选项表[地域]=报价地域)
                                                                        * (cvmCpu选项表[机型]=price[[#This Row],[规格]])
                                                                        * (cvmCpu选项表[内存]=price[[#This Row],[CVM内存]]) ),
       "-"
)</f>
        <v>-</v>
      </c>
      <c r="AE24" s="59" t="str" cm="1">
        <f t="array" ref="AE24">IF(price[[#This Row],[产品标识]]="cvm",
      _xlfn._xlws.FILTER(cvm内存选项表[内存列表], (cvm内存选项表[地域]=报价地域)
                                                                        * (cvm内存选项表[机型]=price[[#This Row],[规格]])
                                                                        * (cvm内存选项表[CPU]=price[[#This Row],[CVMCPU]]) ),
       "-"
)</f>
        <v>-</v>
      </c>
      <c r="AF24" s="59">
        <f>price[[#This Row],[CVMCPU]]*price[[#This Row],[数量]]</f>
        <v>0</v>
      </c>
      <c r="AG24" s="59">
        <f>price[[#This Row],[CVM内存]]*price[[#This Row],[数量]]</f>
        <v>0</v>
      </c>
      <c r="AH24" s="59">
        <f>(price[[#This Row],[CVM系统盘HDD]]+price[[#This Row],[CVM数据盘HDD]])*price[[#This Row],[数量]]</f>
        <v>0</v>
      </c>
      <c r="AI24" s="59">
        <f>(price[[#This Row],[CVM系统盘SSD]]+price[[#This Row],[CVM系统盘SSD]])*price[[#This Row],[数量]]</f>
        <v>0</v>
      </c>
      <c r="AJ24" s="59" t="e" cm="1" vm="1">
        <f t="array" ref="AJ24">IF(price[[#This Row],[产品标识]]="crs",_xlfn._xlws.FILTER(crs架构表[分片数量地址],crs架构表[架构]=price[[#This Row],[规格]]),"-")</f>
        <v>#VALUE!</v>
      </c>
      <c r="AK24" s="59" t="e" cm="1" vm="1">
        <f t="array" ref="AK24">IF(price[[#This Row],[产品标识]]="crs",_xlfn._xlws.FILTER(crs架构表[分片容量地址],crs架构表[架构]=price[[#This Row],[规格]]),"-")</f>
        <v>#VALUE!</v>
      </c>
      <c r="AL24" s="59"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59"/>
      <c r="AN24" s="71"/>
      <c r="AO24" s="67" t="str" cm="1">
        <f t="array" ref="AO24">_xlfn.IFS(
    price[[#This Row],[项目]]&lt;&gt;"单元测试用例",       "-",
    price[[#This Row],[期望价格]]=price[[#This Row],[折后价]],         "ok",
    TRUE,                                            "error:" &amp; ADDRESS(ROW(price[[#This Row],[自检]]),COLUMN(price[[#This Row],[自检]]))
)</f>
        <v>-</v>
      </c>
    </row>
    <row r="25" spans="1:41">
      <c r="A25" s="7" t="s">
        <v>3352</v>
      </c>
      <c r="B25" s="7" t="s">
        <v>44</v>
      </c>
      <c r="C25" s="46" t="s">
        <v>50</v>
      </c>
      <c r="D25" s="50"/>
      <c r="E25" s="89"/>
      <c r="F25" s="7"/>
      <c r="G25" s="47"/>
      <c r="H25" s="25"/>
      <c r="I25" s="47"/>
      <c r="J25" s="48"/>
      <c r="K25" s="48"/>
      <c r="L25" s="47"/>
      <c r="M25" s="47"/>
      <c r="N25" s="47"/>
      <c r="O25" s="49"/>
      <c r="P25" s="49"/>
      <c r="Q25" s="49"/>
      <c r="R25" s="82"/>
      <c r="S25" s="82"/>
      <c r="T25" s="82"/>
      <c r="U25" s="91"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1">
        <f>IF(AND(ISNUMBER(price[[#This Row],[指定折前价]]),price[[#This Row],[按月或一次性]]="一次性"),
    price[[#This Row],[指定折前价]],
   0
)</f>
        <v>0</v>
      </c>
      <c r="W25" s="91">
        <f>IFERROR(
    IF(
        price[[#This Row],[按月或一次性]]="一次性",      price[[#This Row],[折前一次性费用单价]] * price[[#This Row],[数量]] * price[[#This Row],[折扣率]],
        price[[#This Row],[折前月单价]] * price[[#This Row],[按月或一次性]]* price[[#This Row],[数量]] * price[[#This Row],[折扣率]]
    ),
    0
)</f>
        <v>0</v>
      </c>
      <c r="X25" s="66"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5" t="str" cm="1">
        <f t="array" ref="Z25" xml:space="preserve"> IF(
    ISBLANK(price[[#This Row],[选择产品]]), "-",IFERROR(_xlfn._xlws.FILTER(产品[产品标识],产品[产品选项名]=_xlfn.VALUETOTEXT(price[[#This Row],[选择产品]])), "自定义")
)</f>
        <v>clb</v>
      </c>
      <c r="AA25" s="61" t="str" cm="1">
        <f t="array" ref="AA25" xml:space="preserve"> IF(
    ISBLANK(price[[#This Row],[选择产品]]), "-",
    IFERROR(_xlfn.SINGLE(_xlfn._xlws.FILTER(产品[产品标识],(产品[产品标识]=price[[#This Row],[产品标识]]) * (产品[报价器]="自动") )), "指定价")
)</f>
        <v>clb</v>
      </c>
      <c r="AB25" s="61" t="str" cm="1">
        <f t="array" ref="AB25" xml:space="preserve"> IF(
    ISBLANK(price[[#This Row],[选择产品]]), "-",IFERROR(_xlfn._xlws.FILTER(产品[产品标识],产品[产品选项名]=_xlfn.VALUETOTEXT(price[[#This Row],[选择产品]])), price[[#This Row],[产品标识]])
)</f>
        <v>clb</v>
      </c>
      <c r="AC25" s="62" t="str" cm="1">
        <f t="array" ref="AC25" xml:space="preserve"> IF(
    ISBLANK(price[[#This Row],[选择产品]]), "-",IFERROR(_xlfn._xlws.FILTER(产品[产品名],产品[产品选项名]=_xlfn.VALUETOTEXT(price[[#This Row],[选择产品]])), price[[#This Row],[选择产品]])
)</f>
        <v>负载均衡</v>
      </c>
      <c r="AD25" s="59" t="str" cm="1">
        <f t="array" ref="AD25">IF(price[[#This Row],[产品标识]]="cvm",
      _xlfn._xlws.FILTER(cvmCpu选项表[cpu列表], (cvmCpu选项表[地域]=报价地域)
                                                                        * (cvmCpu选项表[机型]=price[[#This Row],[规格]])
                                                                        * (cvmCpu选项表[内存]=price[[#This Row],[CVM内存]]) ),
       "-"
)</f>
        <v>-</v>
      </c>
      <c r="AE25" s="59" t="str" cm="1">
        <f t="array" ref="AE25">IF(price[[#This Row],[产品标识]]="cvm",
      _xlfn._xlws.FILTER(cvm内存选项表[内存列表], (cvm内存选项表[地域]=报价地域)
                                                                        * (cvm内存选项表[机型]=price[[#This Row],[规格]])
                                                                        * (cvm内存选项表[CPU]=price[[#This Row],[CVMCPU]]) ),
       "-"
)</f>
        <v>-</v>
      </c>
      <c r="AF25" s="59">
        <f>price[[#This Row],[CVMCPU]]*price[[#This Row],[数量]]</f>
        <v>0</v>
      </c>
      <c r="AG25" s="59">
        <f>price[[#This Row],[CVM内存]]*price[[#This Row],[数量]]</f>
        <v>0</v>
      </c>
      <c r="AH25" s="59">
        <f>(price[[#This Row],[CVM系统盘HDD]]+price[[#This Row],[CVM数据盘HDD]])*price[[#This Row],[数量]]</f>
        <v>0</v>
      </c>
      <c r="AI25" s="59">
        <f>(price[[#This Row],[CVM系统盘SSD]]+price[[#This Row],[CVM系统盘SSD]])*price[[#This Row],[数量]]</f>
        <v>0</v>
      </c>
      <c r="AJ25" s="59" t="str" cm="1">
        <f t="array" ref="AJ25">IF(price[[#This Row],[产品标识]]="crs",_xlfn._xlws.FILTER(crs架构表[分片数量地址],crs架构表[架构]=price[[#This Row],[规格]]),"-")</f>
        <v>-</v>
      </c>
      <c r="AK25" s="59" t="str" cm="1">
        <f t="array" ref="AK25">IF(price[[#This Row],[产品标识]]="crs",_xlfn._xlws.FILTER(crs架构表[分片容量地址],crs架构表[架构]=price[[#This Row],[规格]]),"-")</f>
        <v>-</v>
      </c>
      <c r="AL25" s="59"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59"/>
      <c r="AN25" s="71"/>
      <c r="AO25" s="67" t="str" cm="1">
        <f t="array" ref="AO25">_xlfn.IFS(
    price[[#This Row],[项目]]&lt;&gt;"单元测试用例",       "-",
    price[[#This Row],[期望价格]]=price[[#This Row],[折后价]],         "ok",
    TRUE,                                            "error:" &amp; ADDRESS(ROW(price[[#This Row],[自检]]),COLUMN(price[[#This Row],[自检]]))
)</f>
        <v>-</v>
      </c>
    </row>
    <row r="26" spans="1:41">
      <c r="A26" s="7" t="s">
        <v>3352</v>
      </c>
      <c r="B26" s="7" t="s">
        <v>49</v>
      </c>
      <c r="C26" s="46" t="s">
        <v>51</v>
      </c>
      <c r="D26" s="50"/>
      <c r="E26" s="89"/>
      <c r="F26" s="7"/>
      <c r="G26" s="47"/>
      <c r="H26" s="25"/>
      <c r="I26" s="47"/>
      <c r="J26" s="48"/>
      <c r="K26" s="48"/>
      <c r="L26" s="47"/>
      <c r="M26" s="47"/>
      <c r="N26" s="47"/>
      <c r="O26" s="49"/>
      <c r="P26" s="49"/>
      <c r="Q26" s="49"/>
      <c r="R26" s="82"/>
      <c r="S26" s="82"/>
      <c r="T26" s="82"/>
      <c r="U26" s="91"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1">
        <f>IF(AND(ISNUMBER(price[[#This Row],[指定折前价]]),price[[#This Row],[按月或一次性]]="一次性"),
    price[[#This Row],[指定折前价]],
   0
)</f>
        <v>0</v>
      </c>
      <c r="W26" s="91">
        <f>IFERROR(
    IF(
        price[[#This Row],[按月或一次性]]="一次性",      price[[#This Row],[折前一次性费用单价]] * price[[#This Row],[数量]] * price[[#This Row],[折扣率]],
        price[[#This Row],[折前月单价]] * price[[#This Row],[按月或一次性]]* price[[#This Row],[数量]] * price[[#This Row],[折扣率]]
    ),
    0
)</f>
        <v>0</v>
      </c>
      <c r="X26" s="66"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5" t="str" cm="1">
        <f t="array" ref="Z26" xml:space="preserve"> IF(
    ISBLANK(price[[#This Row],[选择产品]]), "-",IFERROR(_xlfn._xlws.FILTER(产品[产品标识],产品[产品选项名]=_xlfn.VALUETOTEXT(price[[#This Row],[选择产品]])), "自定义")
)</f>
        <v>vpn</v>
      </c>
      <c r="AA26" s="61" t="str" cm="1">
        <f t="array" ref="AA26" xml:space="preserve"> IF(
    ISBLANK(price[[#This Row],[选择产品]]), "-",
    IFERROR(_xlfn.SINGLE(_xlfn._xlws.FILTER(产品[产品标识],(产品[产品标识]=price[[#This Row],[产品标识]]) * (产品[报价器]="自动") )), "指定价")
)</f>
        <v>vpn</v>
      </c>
      <c r="AB26" s="61" t="str" cm="1">
        <f t="array" ref="AB26" xml:space="preserve"> IF(
    ISBLANK(price[[#This Row],[选择产品]]), "-",IFERROR(_xlfn._xlws.FILTER(产品[产品标识],产品[产品选项名]=_xlfn.VALUETOTEXT(price[[#This Row],[选择产品]])), price[[#This Row],[产品标识]])
)</f>
        <v>vpn</v>
      </c>
      <c r="AC26" s="62" t="str" cm="1">
        <f t="array" ref="AC26" xml:space="preserve"> IF(
    ISBLANK(price[[#This Row],[选择产品]]), "-",IFERROR(_xlfn._xlws.FILTER(产品[产品名],产品[产品选项名]=_xlfn.VALUETOTEXT(price[[#This Row],[选择产品]])), price[[#This Row],[选择产品]])
)</f>
        <v>VPN 连接</v>
      </c>
      <c r="AD26" s="59" t="str" cm="1">
        <f t="array" ref="AD26">IF(price[[#This Row],[产品标识]]="cvm",
      _xlfn._xlws.FILTER(cvmCpu选项表[cpu列表], (cvmCpu选项表[地域]=报价地域)
                                                                        * (cvmCpu选项表[机型]=price[[#This Row],[规格]])
                                                                        * (cvmCpu选项表[内存]=price[[#This Row],[CVM内存]]) ),
       "-"
)</f>
        <v>-</v>
      </c>
      <c r="AE26" s="59" t="str" cm="1">
        <f t="array" ref="AE26">IF(price[[#This Row],[产品标识]]="cvm",
      _xlfn._xlws.FILTER(cvm内存选项表[内存列表], (cvm内存选项表[地域]=报价地域)
                                                                        * (cvm内存选项表[机型]=price[[#This Row],[规格]])
                                                                        * (cvm内存选项表[CPU]=price[[#This Row],[CVMCPU]]) ),
       "-"
)</f>
        <v>-</v>
      </c>
      <c r="AF26" s="59">
        <f>price[[#This Row],[CVMCPU]]*price[[#This Row],[数量]]</f>
        <v>0</v>
      </c>
      <c r="AG26" s="59">
        <f>price[[#This Row],[CVM内存]]*price[[#This Row],[数量]]</f>
        <v>0</v>
      </c>
      <c r="AH26" s="59">
        <f>(price[[#This Row],[CVM系统盘HDD]]+price[[#This Row],[CVM数据盘HDD]])*price[[#This Row],[数量]]</f>
        <v>0</v>
      </c>
      <c r="AI26" s="59">
        <f>(price[[#This Row],[CVM系统盘SSD]]+price[[#This Row],[CVM系统盘SSD]])*price[[#This Row],[数量]]</f>
        <v>0</v>
      </c>
      <c r="AJ26" s="59" t="str" cm="1">
        <f t="array" ref="AJ26">IF(price[[#This Row],[产品标识]]="crs",_xlfn._xlws.FILTER(crs架构表[分片数量地址],crs架构表[架构]=price[[#This Row],[规格]]),"-")</f>
        <v>-</v>
      </c>
      <c r="AK26" s="59" t="str" cm="1">
        <f t="array" ref="AK26">IF(price[[#This Row],[产品标识]]="crs",_xlfn._xlws.FILTER(crs架构表[分片容量地址],crs架构表[架构]=price[[#This Row],[规格]]),"-")</f>
        <v>-</v>
      </c>
      <c r="AL26" s="59"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59"/>
      <c r="AN26" s="71"/>
      <c r="AO26" s="67" t="str" cm="1">
        <f t="array" ref="AO26">_xlfn.IFS(
    price[[#This Row],[项目]]&lt;&gt;"单元测试用例",       "-",
    price[[#This Row],[期望价格]]=price[[#This Row],[折后价]],         "ok",
    TRUE,                                            "error:" &amp; ADDRESS(ROW(price[[#This Row],[自检]]),COLUMN(price[[#This Row],[自检]]))
)</f>
        <v>-</v>
      </c>
    </row>
    <row r="27" spans="1:41">
      <c r="A27" s="7" t="s">
        <v>3352</v>
      </c>
      <c r="B27" s="7" t="s">
        <v>49</v>
      </c>
      <c r="C27" s="46" t="s">
        <v>53</v>
      </c>
      <c r="D27" s="50"/>
      <c r="E27" s="89"/>
      <c r="F27" s="7"/>
      <c r="G27" s="47"/>
      <c r="H27" s="25"/>
      <c r="I27" s="47"/>
      <c r="J27" s="48"/>
      <c r="K27" s="48"/>
      <c r="L27" s="47"/>
      <c r="M27" s="47"/>
      <c r="N27" s="47"/>
      <c r="O27" s="49"/>
      <c r="P27" s="49"/>
      <c r="Q27" s="49"/>
      <c r="R27" s="82"/>
      <c r="S27" s="82"/>
      <c r="T27" s="82"/>
      <c r="U27" s="91"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1">
        <f>IF(AND(ISNUMBER(price[[#This Row],[指定折前价]]),price[[#This Row],[按月或一次性]]="一次性"),
    price[[#This Row],[指定折前价]],
   0
)</f>
        <v>0</v>
      </c>
      <c r="W27" s="91">
        <f>IFERROR(
    IF(
        price[[#This Row],[按月或一次性]]="一次性",      price[[#This Row],[折前一次性费用单价]] * price[[#This Row],[数量]] * price[[#This Row],[折扣率]],
        price[[#This Row],[折前月单价]] * price[[#This Row],[按月或一次性]]* price[[#This Row],[数量]] * price[[#This Row],[折扣率]]
    ),
    0
)</f>
        <v>0</v>
      </c>
      <c r="X27" s="66"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5" t="str" cm="1">
        <f t="array" ref="Z27" xml:space="preserve"> IF(
    ISBLANK(price[[#This Row],[选择产品]]), "-",IFERROR(_xlfn._xlws.FILTER(产品[产品标识],产品[产品选项名]=_xlfn.VALUETOTEXT(price[[#This Row],[选择产品]])), "自定义")
)</f>
        <v>nat</v>
      </c>
      <c r="AA27" s="61" t="str" cm="1">
        <f t="array" ref="AA27" xml:space="preserve"> IF(
    ISBLANK(price[[#This Row],[选择产品]]), "-",
    IFERROR(_xlfn.SINGLE(_xlfn._xlws.FILTER(产品[产品标识],(产品[产品标识]=price[[#This Row],[产品标识]]) * (产品[报价器]="自动") )), "指定价")
)</f>
        <v>nat</v>
      </c>
      <c r="AB27" s="61" t="str" cm="1">
        <f t="array" ref="AB27" xml:space="preserve"> IF(
    ISBLANK(price[[#This Row],[选择产品]]), "-",IFERROR(_xlfn._xlws.FILTER(产品[产品标识],产品[产品选项名]=_xlfn.VALUETOTEXT(price[[#This Row],[选择产品]])), price[[#This Row],[产品标识]])
)</f>
        <v>nat</v>
      </c>
      <c r="AC27" s="62" t="str" cm="1">
        <f t="array" ref="AC27" xml:space="preserve"> IF(
    ISBLANK(price[[#This Row],[选择产品]]), "-",IFERROR(_xlfn._xlws.FILTER(产品[产品名],产品[产品选项名]=_xlfn.VALUETOTEXT(price[[#This Row],[选择产品]])), price[[#This Row],[选择产品]])
)</f>
        <v>NAT 网关</v>
      </c>
      <c r="AD27" s="59" t="str" cm="1">
        <f t="array" ref="AD27">IF(price[[#This Row],[产品标识]]="cvm",
      _xlfn._xlws.FILTER(cvmCpu选项表[cpu列表], (cvmCpu选项表[地域]=报价地域)
                                                                        * (cvmCpu选项表[机型]=price[[#This Row],[规格]])
                                                                        * (cvmCpu选项表[内存]=price[[#This Row],[CVM内存]]) ),
       "-"
)</f>
        <v>-</v>
      </c>
      <c r="AE27" s="59" t="str" cm="1">
        <f t="array" ref="AE27">IF(price[[#This Row],[产品标识]]="cvm",
      _xlfn._xlws.FILTER(cvm内存选项表[内存列表], (cvm内存选项表[地域]=报价地域)
                                                                        * (cvm内存选项表[机型]=price[[#This Row],[规格]])
                                                                        * (cvm内存选项表[CPU]=price[[#This Row],[CVMCPU]]) ),
       "-"
)</f>
        <v>-</v>
      </c>
      <c r="AF27" s="59">
        <f>price[[#This Row],[CVMCPU]]*price[[#This Row],[数量]]</f>
        <v>0</v>
      </c>
      <c r="AG27" s="59">
        <f>price[[#This Row],[CVM内存]]*price[[#This Row],[数量]]</f>
        <v>0</v>
      </c>
      <c r="AH27" s="59">
        <f>(price[[#This Row],[CVM系统盘HDD]]+price[[#This Row],[CVM数据盘HDD]])*price[[#This Row],[数量]]</f>
        <v>0</v>
      </c>
      <c r="AI27" s="59">
        <f>(price[[#This Row],[CVM系统盘SSD]]+price[[#This Row],[CVM系统盘SSD]])*price[[#This Row],[数量]]</f>
        <v>0</v>
      </c>
      <c r="AJ27" s="59" t="str" cm="1">
        <f t="array" ref="AJ27">IF(price[[#This Row],[产品标识]]="crs",_xlfn._xlws.FILTER(crs架构表[分片数量地址],crs架构表[架构]=price[[#This Row],[规格]]),"-")</f>
        <v>-</v>
      </c>
      <c r="AK27" s="59" t="str" cm="1">
        <f t="array" ref="AK27">IF(price[[#This Row],[产品标识]]="crs",_xlfn._xlws.FILTER(crs架构表[分片容量地址],crs架构表[架构]=price[[#This Row],[规格]]),"-")</f>
        <v>-</v>
      </c>
      <c r="AL27" s="59"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59"/>
      <c r="AN27" s="71"/>
      <c r="AO27" s="67" t="str" cm="1">
        <f t="array" ref="AO27">_xlfn.IFS(
    price[[#This Row],[项目]]&lt;&gt;"单元测试用例",       "-",
    price[[#This Row],[期望价格]]=price[[#This Row],[折后价]],         "ok",
    TRUE,                                            "error:" &amp; ADDRESS(ROW(price[[#This Row],[自检]]),COLUMN(price[[#This Row],[自检]]))
)</f>
        <v>-</v>
      </c>
    </row>
    <row r="28" spans="1:41">
      <c r="A28" s="7" t="s">
        <v>3352</v>
      </c>
      <c r="B28" s="7" t="s">
        <v>49</v>
      </c>
      <c r="C28" s="46" t="s">
        <v>55</v>
      </c>
      <c r="D28" s="50"/>
      <c r="E28" s="89"/>
      <c r="F28" s="7"/>
      <c r="G28" s="47"/>
      <c r="H28" s="25"/>
      <c r="I28" s="47"/>
      <c r="J28" s="48"/>
      <c r="K28" s="48"/>
      <c r="L28" s="47"/>
      <c r="M28" s="47"/>
      <c r="N28" s="47"/>
      <c r="O28" s="49"/>
      <c r="P28" s="49"/>
      <c r="Q28" s="49"/>
      <c r="R28" s="82"/>
      <c r="S28" s="82"/>
      <c r="T28" s="82"/>
      <c r="U28" s="91"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1">
        <f>IF(AND(ISNUMBER(price[[#This Row],[指定折前价]]),price[[#This Row],[按月或一次性]]="一次性"),
    price[[#This Row],[指定折前价]],
   0
)</f>
        <v>0</v>
      </c>
      <c r="W28" s="91">
        <f>IFERROR(
    IF(
        price[[#This Row],[按月或一次性]]="一次性",      price[[#This Row],[折前一次性费用单价]] * price[[#This Row],[数量]] * price[[#This Row],[折扣率]],
        price[[#This Row],[折前月单价]] * price[[#This Row],[按月或一次性]]* price[[#This Row],[数量]] * price[[#This Row],[折扣率]]
    ),
    0
)</f>
        <v>0</v>
      </c>
      <c r="X28" s="66"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5" t="str" cm="1">
        <f t="array" ref="Z28" xml:space="preserve"> IF(
    ISBLANK(price[[#This Row],[选择产品]]), "-",IFERROR(_xlfn._xlws.FILTER(产品[产品标识],产品[产品选项名]=_xlfn.VALUETOTEXT(price[[#This Row],[选择产品]])), "自定义")
)</f>
        <v>dc/cas</v>
      </c>
      <c r="AA28" s="61" t="str" cm="1">
        <f t="array" ref="AA28" xml:space="preserve"> IF(
    ISBLANK(price[[#This Row],[选择产品]]), "-",
    IFERROR(_xlfn.SINGLE(_xlfn._xlws.FILTER(产品[产品标识],(产品[产品标识]=price[[#This Row],[产品标识]]) * (产品[报价器]="自动") )), "指定价")
)</f>
        <v>dc/cas</v>
      </c>
      <c r="AB28" s="61" t="str" cm="1">
        <f t="array" ref="AB28" xml:space="preserve"> IF(
    ISBLANK(price[[#This Row],[选择产品]]), "-",IFERROR(_xlfn._xlws.FILTER(产品[产品标识],产品[产品选项名]=_xlfn.VALUETOTEXT(price[[#This Row],[选择产品]])), price[[#This Row],[产品标识]])
)</f>
        <v>dc/cas</v>
      </c>
      <c r="AC28" s="62" t="str" cm="1">
        <f t="array" ref="AC28" xml:space="preserve"> IF(
    ISBLANK(price[[#This Row],[选择产品]]), "-",IFERROR(_xlfn._xlws.FILTER(产品[产品名],产品[产品选项名]=_xlfn.VALUETOTEXT(price[[#This Row],[选择产品]])), price[[#This Row],[选择产品]])
)</f>
        <v>专线接入-高速上云</v>
      </c>
      <c r="AD28" s="59" t="str" cm="1">
        <f t="array" ref="AD28">IF(price[[#This Row],[产品标识]]="cvm",
      _xlfn._xlws.FILTER(cvmCpu选项表[cpu列表], (cvmCpu选项表[地域]=报价地域)
                                                                        * (cvmCpu选项表[机型]=price[[#This Row],[规格]])
                                                                        * (cvmCpu选项表[内存]=price[[#This Row],[CVM内存]]) ),
       "-"
)</f>
        <v>-</v>
      </c>
      <c r="AE28" s="59" t="str" cm="1">
        <f t="array" ref="AE28">IF(price[[#This Row],[产品标识]]="cvm",
      _xlfn._xlws.FILTER(cvm内存选项表[内存列表], (cvm内存选项表[地域]=报价地域)
                                                                        * (cvm内存选项表[机型]=price[[#This Row],[规格]])
                                                                        * (cvm内存选项表[CPU]=price[[#This Row],[CVMCPU]]) ),
       "-"
)</f>
        <v>-</v>
      </c>
      <c r="AF28" s="59">
        <f>price[[#This Row],[CVMCPU]]*price[[#This Row],[数量]]</f>
        <v>0</v>
      </c>
      <c r="AG28" s="59">
        <f>price[[#This Row],[CVM内存]]*price[[#This Row],[数量]]</f>
        <v>0</v>
      </c>
      <c r="AH28" s="59">
        <f>(price[[#This Row],[CVM系统盘HDD]]+price[[#This Row],[CVM数据盘HDD]])*price[[#This Row],[数量]]</f>
        <v>0</v>
      </c>
      <c r="AI28" s="59">
        <f>(price[[#This Row],[CVM系统盘SSD]]+price[[#This Row],[CVM系统盘SSD]])*price[[#This Row],[数量]]</f>
        <v>0</v>
      </c>
      <c r="AJ28" s="59" t="str" cm="1">
        <f t="array" ref="AJ28">IF(price[[#This Row],[产品标识]]="crs",_xlfn._xlws.FILTER(crs架构表[分片数量地址],crs架构表[架构]=price[[#This Row],[规格]]),"-")</f>
        <v>-</v>
      </c>
      <c r="AK28" s="59" t="str" cm="1">
        <f t="array" ref="AK28">IF(price[[#This Row],[产品标识]]="crs",_xlfn._xlws.FILTER(crs架构表[分片容量地址],crs架构表[架构]=price[[#This Row],[规格]]),"-")</f>
        <v>-</v>
      </c>
      <c r="AL28" s="59"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59"/>
      <c r="AN28" s="71"/>
      <c r="AO28" s="67"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6" t="s">
        <v>58</v>
      </c>
      <c r="D29" s="50"/>
      <c r="E29" s="89"/>
      <c r="F29" s="7"/>
      <c r="G29" s="47"/>
      <c r="H29" s="25"/>
      <c r="I29" s="47"/>
      <c r="J29" s="48"/>
      <c r="K29" s="48"/>
      <c r="L29" s="47"/>
      <c r="M29" s="47"/>
      <c r="N29" s="47"/>
      <c r="O29" s="49"/>
      <c r="P29" s="49"/>
      <c r="Q29" s="49"/>
      <c r="R29" s="82"/>
      <c r="S29" s="82"/>
      <c r="T29" s="82"/>
      <c r="U29" s="91"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1">
        <f>IF(AND(ISNUMBER(price[[#This Row],[指定折前价]]),price[[#This Row],[按月或一次性]]="一次性"),
    price[[#This Row],[指定折前价]],
   0
)</f>
        <v>0</v>
      </c>
      <c r="W29" s="91">
        <f>IFERROR(
    IF(
        price[[#This Row],[按月或一次性]]="一次性",      price[[#This Row],[折前一次性费用单价]] * price[[#This Row],[数量]] * price[[#This Row],[折扣率]],
        price[[#This Row],[折前月单价]] * price[[#This Row],[按月或一次性]]* price[[#This Row],[数量]] * price[[#This Row],[折扣率]]
    ),
    0
)</f>
        <v>0</v>
      </c>
      <c r="X29" s="66"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5" t="str" cm="1">
        <f t="array" ref="Z29" xml:space="preserve"> IF(
    ISBLANK(price[[#This Row],[选择产品]]), "-",IFERROR(_xlfn._xlws.FILTER(产品[产品标识],产品[产品选项名]=_xlfn.VALUETOTEXT(price[[#This Row],[选择产品]])), "自定义")
)</f>
        <v>bwp</v>
      </c>
      <c r="AA29" s="61" t="str" cm="1">
        <f t="array" ref="AA29" xml:space="preserve"> IF(
    ISBLANK(price[[#This Row],[选择产品]]), "-",
    IFERROR(_xlfn.SINGLE(_xlfn._xlws.FILTER(产品[产品标识],(产品[产品标识]=price[[#This Row],[产品标识]]) * (产品[报价器]="自动") )), "指定价")
)</f>
        <v>bwp</v>
      </c>
      <c r="AB29" s="61" t="str" cm="1">
        <f t="array" ref="AB29" xml:space="preserve"> IF(
    ISBLANK(price[[#This Row],[选择产品]]), "-",IFERROR(_xlfn._xlws.FILTER(产品[产品标识],产品[产品选项名]=_xlfn.VALUETOTEXT(price[[#This Row],[选择产品]])), price[[#This Row],[产品标识]])
)</f>
        <v>bwp</v>
      </c>
      <c r="AC29" s="62" t="str" cm="1">
        <f t="array" ref="AC29" xml:space="preserve"> IF(
    ISBLANK(price[[#This Row],[选择产品]]), "-",IFERROR(_xlfn._xlws.FILTER(产品[产品名],产品[产品选项名]=_xlfn.VALUETOTEXT(price[[#This Row],[选择产品]])), price[[#This Row],[选择产品]])
)</f>
        <v>共享带宽包</v>
      </c>
      <c r="AD29" s="59" t="str" cm="1">
        <f t="array" ref="AD29">IF(price[[#This Row],[产品标识]]="cvm",
      _xlfn._xlws.FILTER(cvmCpu选项表[cpu列表], (cvmCpu选项表[地域]=报价地域)
                                                                        * (cvmCpu选项表[机型]=price[[#This Row],[规格]])
                                                                        * (cvmCpu选项表[内存]=price[[#This Row],[CVM内存]]) ),
       "-"
)</f>
        <v>-</v>
      </c>
      <c r="AE29" s="59" t="str" cm="1">
        <f t="array" ref="AE29">IF(price[[#This Row],[产品标识]]="cvm",
      _xlfn._xlws.FILTER(cvm内存选项表[内存列表], (cvm内存选项表[地域]=报价地域)
                                                                        * (cvm内存选项表[机型]=price[[#This Row],[规格]])
                                                                        * (cvm内存选项表[CPU]=price[[#This Row],[CVMCPU]]) ),
       "-"
)</f>
        <v>-</v>
      </c>
      <c r="AF29" s="59">
        <f>price[[#This Row],[CVMCPU]]*price[[#This Row],[数量]]</f>
        <v>0</v>
      </c>
      <c r="AG29" s="59">
        <f>price[[#This Row],[CVM内存]]*price[[#This Row],[数量]]</f>
        <v>0</v>
      </c>
      <c r="AH29" s="59">
        <f>(price[[#This Row],[CVM系统盘HDD]]+price[[#This Row],[CVM数据盘HDD]])*price[[#This Row],[数量]]</f>
        <v>0</v>
      </c>
      <c r="AI29" s="59">
        <f>(price[[#This Row],[CVM系统盘SSD]]+price[[#This Row],[CVM系统盘SSD]])*price[[#This Row],[数量]]</f>
        <v>0</v>
      </c>
      <c r="AJ29" s="59" t="str" cm="1">
        <f t="array" ref="AJ29">IF(price[[#This Row],[产品标识]]="crs",_xlfn._xlws.FILTER(crs架构表[分片数量地址],crs架构表[架构]=price[[#This Row],[规格]]),"-")</f>
        <v>-</v>
      </c>
      <c r="AK29" s="59" t="str" cm="1">
        <f t="array" ref="AK29">IF(price[[#This Row],[产品标识]]="crs",_xlfn._xlws.FILTER(crs架构表[分片容量地址],crs架构表[架构]=price[[#This Row],[规格]]),"-")</f>
        <v>-</v>
      </c>
      <c r="AL29" s="59"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59"/>
      <c r="AN29" s="71"/>
      <c r="AO29" s="67" t="str" cm="1">
        <f t="array" ref="AO29">_xlfn.IFS(
    price[[#This Row],[项目]]&lt;&gt;"单元测试用例",       "-",
    price[[#This Row],[期望价格]]=price[[#This Row],[折后价]],         "ok",
    TRUE,                                            "error:" &amp; ADDRESS(ROW(price[[#This Row],[自检]]),COLUMN(price[[#This Row],[自检]]))
)</f>
        <v>-</v>
      </c>
    </row>
    <row r="30" spans="1:41">
      <c r="A30" s="7" t="s">
        <v>3352</v>
      </c>
      <c r="B30" s="7" t="s">
        <v>57</v>
      </c>
      <c r="C30" s="46" t="s">
        <v>1883</v>
      </c>
      <c r="D30" s="50"/>
      <c r="E30" s="89"/>
      <c r="F30" s="7"/>
      <c r="G30" s="47"/>
      <c r="H30" s="25"/>
      <c r="I30" s="47"/>
      <c r="J30" s="48"/>
      <c r="K30" s="48"/>
      <c r="L30" s="47"/>
      <c r="M30" s="47"/>
      <c r="N30" s="47"/>
      <c r="O30" s="49"/>
      <c r="P30" s="49"/>
      <c r="Q30" s="49"/>
      <c r="R30" s="82"/>
      <c r="S30" s="82"/>
      <c r="T30" s="82"/>
      <c r="U30" s="91"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1">
        <f>IF(AND(ISNUMBER(price[[#This Row],[指定折前价]]),price[[#This Row],[按月或一次性]]="一次性"),
    price[[#This Row],[指定折前价]],
   0
)</f>
        <v>0</v>
      </c>
      <c r="W30" s="91">
        <f>IFERROR(
    IF(
        price[[#This Row],[按月或一次性]]="一次性",      price[[#This Row],[折前一次性费用单价]] * price[[#This Row],[数量]] * price[[#This Row],[折扣率]],
        price[[#This Row],[折前月单价]] * price[[#This Row],[按月或一次性]]* price[[#This Row],[数量]] * price[[#This Row],[折扣率]]
    ),
    0
)</f>
        <v>0</v>
      </c>
      <c r="X30" s="66"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5" t="str" cm="1">
        <f t="array" ref="Z30" xml:space="preserve"> IF(
    ISBLANK(price[[#This Row],[选择产品]]), "-",IFERROR(_xlfn._xlws.FILTER(产品[产品标识],产品[产品选项名]=_xlfn.VALUETOTEXT(price[[#This Row],[选择产品]])), "自定义")
)</f>
        <v>spb</v>
      </c>
      <c r="AA30" s="61" t="str" cm="1">
        <f t="array" ref="AA30" xml:space="preserve"> IF(
    ISBLANK(price[[#This Row],[选择产品]]), "-",
    IFERROR(_xlfn.SINGLE(_xlfn._xlws.FILTER(产品[产品标识],(产品[产品标识]=price[[#This Row],[产品标识]]) * (产品[报价器]="自动") )), "指定价")
)</f>
        <v>指定价</v>
      </c>
      <c r="AB30" s="61" t="str" cm="1">
        <f t="array" ref="AB30" xml:space="preserve"> IF(
    ISBLANK(price[[#This Row],[选择产品]]), "-",IFERROR(_xlfn._xlws.FILTER(产品[产品标识],产品[产品选项名]=_xlfn.VALUETOTEXT(price[[#This Row],[选择产品]])), price[[#This Row],[产品标识]])
)</f>
        <v>spb</v>
      </c>
      <c r="AC30" s="62" t="str" cm="1">
        <f t="array" ref="AC30" xml:space="preserve"> IF(
    ISBLANK(price[[#This Row],[选择产品]]), "-",IFERROR(_xlfn._xlws.FILTER(产品[产品名],产品[产品选项名]=_xlfn.VALUETOTEXT(price[[#This Row],[选择产品]])), price[[#This Row],[选择产品]])
)</f>
        <v>智慧党建</v>
      </c>
      <c r="AD30" s="59" t="str" cm="1">
        <f t="array" ref="AD30">IF(price[[#This Row],[产品标识]]="cvm",
      _xlfn._xlws.FILTER(cvmCpu选项表[cpu列表], (cvmCpu选项表[地域]=报价地域)
                                                                        * (cvmCpu选项表[机型]=price[[#This Row],[规格]])
                                                                        * (cvmCpu选项表[内存]=price[[#This Row],[CVM内存]]) ),
       "-"
)</f>
        <v>-</v>
      </c>
      <c r="AE30" s="59" t="str" cm="1">
        <f t="array" ref="AE30">IF(price[[#This Row],[产品标识]]="cvm",
      _xlfn._xlws.FILTER(cvm内存选项表[内存列表], (cvm内存选项表[地域]=报价地域)
                                                                        * (cvm内存选项表[机型]=price[[#This Row],[规格]])
                                                                        * (cvm内存选项表[CPU]=price[[#This Row],[CVMCPU]]) ),
       "-"
)</f>
        <v>-</v>
      </c>
      <c r="AF30" s="59">
        <f>price[[#This Row],[CVMCPU]]*price[[#This Row],[数量]]</f>
        <v>0</v>
      </c>
      <c r="AG30" s="59">
        <f>price[[#This Row],[CVM内存]]*price[[#This Row],[数量]]</f>
        <v>0</v>
      </c>
      <c r="AH30" s="59">
        <f>(price[[#This Row],[CVM系统盘HDD]]+price[[#This Row],[CVM数据盘HDD]])*price[[#This Row],[数量]]</f>
        <v>0</v>
      </c>
      <c r="AI30" s="59">
        <f>(price[[#This Row],[CVM系统盘SSD]]+price[[#This Row],[CVM系统盘SSD]])*price[[#This Row],[数量]]</f>
        <v>0</v>
      </c>
      <c r="AJ30" s="59" t="str" cm="1">
        <f t="array" ref="AJ30">IF(price[[#This Row],[产品标识]]="crs",_xlfn._xlws.FILTER(crs架构表[分片数量地址],crs架构表[架构]=price[[#This Row],[规格]]),"-")</f>
        <v>-</v>
      </c>
      <c r="AK30" s="59" t="str" cm="1">
        <f t="array" ref="AK30">IF(price[[#This Row],[产品标识]]="crs",_xlfn._xlws.FILTER(crs架构表[分片容量地址],crs架构表[架构]=price[[#This Row],[规格]]),"-")</f>
        <v>-</v>
      </c>
      <c r="AL30" s="59"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59"/>
      <c r="AN30" s="71"/>
      <c r="AO30" s="67"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1" t="s">
        <v>59</v>
      </c>
      <c r="D31" s="7"/>
      <c r="E31" s="89"/>
      <c r="F31" s="7"/>
      <c r="G31" s="47"/>
      <c r="H31" s="25"/>
      <c r="I31" s="47"/>
      <c r="J31" s="48"/>
      <c r="K31" s="48"/>
      <c r="L31" s="47"/>
      <c r="M31" s="47"/>
      <c r="N31" s="47"/>
      <c r="O31" s="49"/>
      <c r="P31" s="49"/>
      <c r="Q31" s="49"/>
      <c r="R31" s="82"/>
      <c r="S31" s="82"/>
      <c r="T31" s="82"/>
      <c r="U31" s="91"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1">
        <f>IF(AND(ISNUMBER(price[[#This Row],[指定折前价]]),price[[#This Row],[按月或一次性]]="一次性"),
    price[[#This Row],[指定折前价]],
   0
)</f>
        <v>0</v>
      </c>
      <c r="W31" s="91">
        <f>IFERROR(
    IF(
        price[[#This Row],[按月或一次性]]="一次性",      price[[#This Row],[折前一次性费用单价]] * price[[#This Row],[数量]] * price[[#This Row],[折扣率]],
        price[[#This Row],[折前月单价]] * price[[#This Row],[按月或一次性]]* price[[#This Row],[数量]] * price[[#This Row],[折扣率]]
    ),
    0
)</f>
        <v>0</v>
      </c>
      <c r="X31" s="66"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5" t="str" cm="1">
        <f t="array" ref="Z31" xml:space="preserve"> IF(
    ISBLANK(price[[#This Row],[选择产品]]), "-",IFERROR(_xlfn._xlws.FILTER(产品[产品标识],产品[产品选项名]=_xlfn.VALUETOTEXT(price[[#This Row],[选择产品]])), "自定义")
)</f>
        <v>tdc</v>
      </c>
      <c r="AA31" s="61" t="str" cm="1">
        <f t="array" ref="AA31" xml:space="preserve"> IF(
    ISBLANK(price[[#This Row],[选择产品]]), "-",
    IFERROR(_xlfn.SINGLE(_xlfn._xlws.FILTER(产品[产品标识],(产品[产品标识]=price[[#This Row],[产品标识]]) * (产品[报价器]="自动") )), "指定价")
)</f>
        <v>指定价</v>
      </c>
      <c r="AB31" s="61" t="str" cm="1">
        <f t="array" ref="AB31" xml:space="preserve"> IF(
    ISBLANK(price[[#This Row],[选择产品]]), "-",IFERROR(_xlfn._xlws.FILTER(产品[产品标识],产品[产品选项名]=_xlfn.VALUETOTEXT(price[[#This Row],[选择产品]])), price[[#This Row],[产品标识]])
)</f>
        <v>tdc</v>
      </c>
      <c r="AC31" s="62" t="str" cm="1">
        <f t="array" ref="AC31" xml:space="preserve"> IF(
    ISBLANK(price[[#This Row],[选择产品]]), "-",IFERROR(_xlfn._xlws.FILTER(产品[产品名],产品[产品选项名]=_xlfn.VALUETOTEXT(price[[#This Row],[选择产品]])), price[[#This Row],[选择产品]])
)</f>
        <v>腾讯数字农村</v>
      </c>
      <c r="AD31" s="59" t="str" cm="1">
        <f t="array" ref="AD31">IF(price[[#This Row],[产品标识]]="cvm",
      _xlfn._xlws.FILTER(cvmCpu选项表[cpu列表], (cvmCpu选项表[地域]=报价地域)
                                                                        * (cvmCpu选项表[机型]=price[[#This Row],[规格]])
                                                                        * (cvmCpu选项表[内存]=price[[#This Row],[CVM内存]]) ),
       "-"
)</f>
        <v>-</v>
      </c>
      <c r="AE31" s="59" t="str" cm="1">
        <f t="array" ref="AE31">IF(price[[#This Row],[产品标识]]="cvm",
      _xlfn._xlws.FILTER(cvm内存选项表[内存列表], (cvm内存选项表[地域]=报价地域)
                                                                        * (cvm内存选项表[机型]=price[[#This Row],[规格]])
                                                                        * (cvm内存选项表[CPU]=price[[#This Row],[CVMCPU]]) ),
       "-"
)</f>
        <v>-</v>
      </c>
      <c r="AF31" s="59">
        <f>price[[#This Row],[CVMCPU]]*price[[#This Row],[数量]]</f>
        <v>0</v>
      </c>
      <c r="AG31" s="59">
        <f>price[[#This Row],[CVM内存]]*price[[#This Row],[数量]]</f>
        <v>0</v>
      </c>
      <c r="AH31" s="59">
        <f>(price[[#This Row],[CVM系统盘HDD]]+price[[#This Row],[CVM数据盘HDD]])*price[[#This Row],[数量]]</f>
        <v>0</v>
      </c>
      <c r="AI31" s="59">
        <f>(price[[#This Row],[CVM系统盘SSD]]+price[[#This Row],[CVM系统盘SSD]])*price[[#This Row],[数量]]</f>
        <v>0</v>
      </c>
      <c r="AJ31" s="59" t="str" cm="1">
        <f t="array" ref="AJ31">IF(price[[#This Row],[产品标识]]="crs",_xlfn._xlws.FILTER(crs架构表[分片数量地址],crs架构表[架构]=price[[#This Row],[规格]]),"-")</f>
        <v>-</v>
      </c>
      <c r="AK31" s="59" t="str" cm="1">
        <f t="array" ref="AK31">IF(price[[#This Row],[产品标识]]="crs",_xlfn._xlws.FILTER(crs架构表[分片容量地址],crs架构表[架构]=price[[#This Row],[规格]]),"-")</f>
        <v>-</v>
      </c>
      <c r="AL31" s="59"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59"/>
      <c r="AN31" s="71"/>
      <c r="AO31" s="67" t="str" cm="1">
        <f t="array" ref="AO31">_xlfn.IFS(
    price[[#This Row],[项目]]&lt;&gt;"单元测试用例",       "-",
    price[[#This Row],[期望价格]]=price[[#This Row],[折后价]],         "ok",
    TRUE,                                            "error:" &amp; ADDRESS(ROW(price[[#This Row],[自检]]),COLUMN(price[[#This Row],[自检]]))
)</f>
        <v>-</v>
      </c>
    </row>
    <row r="32" spans="1:41">
      <c r="A32" s="7"/>
      <c r="B32" s="7" t="s">
        <v>3354</v>
      </c>
      <c r="C32" s="31" t="s">
        <v>3318</v>
      </c>
      <c r="D32" s="50"/>
      <c r="E32" s="89"/>
      <c r="F32" s="7"/>
      <c r="G32" s="47"/>
      <c r="H32" s="25"/>
      <c r="I32" s="47"/>
      <c r="J32" s="48"/>
      <c r="K32" s="48"/>
      <c r="L32" s="47"/>
      <c r="M32" s="47"/>
      <c r="N32" s="47"/>
      <c r="O32" s="49"/>
      <c r="P32" s="49"/>
      <c r="Q32" s="49"/>
      <c r="R32" s="82"/>
      <c r="S32" s="82"/>
      <c r="T32" s="82"/>
      <c r="U32" s="91"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1">
        <f>IF(AND(ISNUMBER(price[[#This Row],[指定折前价]]),price[[#This Row],[按月或一次性]]="一次性"),
    price[[#This Row],[指定折前价]],
   0
)</f>
        <v>0</v>
      </c>
      <c r="W32" s="91">
        <f>IFERROR(
    IF(
        price[[#This Row],[按月或一次性]]="一次性",      price[[#This Row],[折前一次性费用单价]] * price[[#This Row],[数量]] * price[[#This Row],[折扣率]],
        price[[#This Row],[折前月单价]] * price[[#This Row],[按月或一次性]]* price[[#This Row],[数量]] * price[[#This Row],[折扣率]]
    ),
    0
)</f>
        <v>0</v>
      </c>
      <c r="X32" s="66"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5" t="str" cm="1">
        <f t="array" ref="Z32" xml:space="preserve"> IF(
    ISBLANK(price[[#This Row],[选择产品]]), "-",IFERROR(_xlfn._xlws.FILTER(产品[产品标识],产品[产品选项名]=_xlfn.VALUETOTEXT(price[[#This Row],[选择产品]])), "自定义")
)</f>
        <v>自定义</v>
      </c>
      <c r="AA32" s="61" t="str" cm="1">
        <f t="array" ref="AA32" xml:space="preserve"> IF(
    ISBLANK(price[[#This Row],[选择产品]]), "-",
    IFERROR(_xlfn.SINGLE(_xlfn._xlws.FILTER(产品[产品标识],(产品[产品标识]=price[[#This Row],[产品标识]]) * (产品[报价器]="自动") )), "指定价")
)</f>
        <v>指定价</v>
      </c>
      <c r="AB32" s="61" t="str" cm="1">
        <f t="array" ref="AB32" xml:space="preserve"> IF(
    ISBLANK(price[[#This Row],[选择产品]]), "-",IFERROR(_xlfn._xlws.FILTER(产品[产品标识],产品[产品选项名]=_xlfn.VALUETOTEXT(price[[#This Row],[选择产品]])), price[[#This Row],[产品标识]])
)</f>
        <v>自定义</v>
      </c>
      <c r="AC32" s="62" t="str" cm="1">
        <f t="array" ref="AC32" xml:space="preserve"> IF(
    ISBLANK(price[[#This Row],[选择产品]]), "-",IFERROR(_xlfn._xlws.FILTER(产品[产品名],产品[产品选项名]=_xlfn.VALUETOTEXT(price[[#This Row],[选择产品]])), price[[#This Row],[选择产品]])
)</f>
        <v>某线下服务费用 线下结算</v>
      </c>
      <c r="AD32" s="59" t="str" cm="1">
        <f t="array" ref="AD32">IF(price[[#This Row],[产品标识]]="cvm",
      _xlfn._xlws.FILTER(cvmCpu选项表[cpu列表], (cvmCpu选项表[地域]=报价地域)
                                                                        * (cvmCpu选项表[机型]=price[[#This Row],[规格]])
                                                                        * (cvmCpu选项表[内存]=price[[#This Row],[CVM内存]]) ),
       "-"
)</f>
        <v>-</v>
      </c>
      <c r="AE32" s="59" t="str" cm="1">
        <f t="array" ref="AE32">IF(price[[#This Row],[产品标识]]="cvm",
      _xlfn._xlws.FILTER(cvm内存选项表[内存列表], (cvm内存选项表[地域]=报价地域)
                                                                        * (cvm内存选项表[机型]=price[[#This Row],[规格]])
                                                                        * (cvm内存选项表[CPU]=price[[#This Row],[CVMCPU]]) ),
       "-"
)</f>
        <v>-</v>
      </c>
      <c r="AF32" s="59">
        <f>price[[#This Row],[CVMCPU]]*price[[#This Row],[数量]]</f>
        <v>0</v>
      </c>
      <c r="AG32" s="59">
        <f>price[[#This Row],[CVM内存]]*price[[#This Row],[数量]]</f>
        <v>0</v>
      </c>
      <c r="AH32" s="59">
        <f>(price[[#This Row],[CVM系统盘HDD]]+price[[#This Row],[CVM数据盘HDD]])*price[[#This Row],[数量]]</f>
        <v>0</v>
      </c>
      <c r="AI32" s="59">
        <f>(price[[#This Row],[CVM系统盘SSD]]+price[[#This Row],[CVM系统盘SSD]])*price[[#This Row],[数量]]</f>
        <v>0</v>
      </c>
      <c r="AJ32" s="59" t="str" cm="1">
        <f t="array" ref="AJ32">IF(price[[#This Row],[产品标识]]="crs",_xlfn._xlws.FILTER(crs架构表[分片数量地址],crs架构表[架构]=price[[#This Row],[规格]]),"-")</f>
        <v>-</v>
      </c>
      <c r="AK32" s="59" t="str" cm="1">
        <f t="array" ref="AK32">IF(price[[#This Row],[产品标识]]="crs",_xlfn._xlws.FILTER(crs架构表[分片容量地址],crs架构表[架构]=price[[#This Row],[规格]]),"-")</f>
        <v>-</v>
      </c>
      <c r="AL32" s="59"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59"/>
      <c r="AN32" s="71"/>
      <c r="AO32" s="67" t="str" cm="1">
        <f t="array" ref="AO32">_xlfn.IFS(
    price[[#This Row],[项目]]&lt;&gt;"单元测试用例",       "-",
    price[[#This Row],[期望价格]]=price[[#This Row],[折后价]],         "ok",
    TRUE,                                            "error:" &amp; ADDRESS(ROW(price[[#This Row],[自检]]),COLUMN(price[[#This Row],[自检]]))
)</f>
        <v>-</v>
      </c>
    </row>
    <row r="33" spans="1:41">
      <c r="A33" s="7"/>
      <c r="B33" s="7"/>
      <c r="C33" s="46"/>
      <c r="D33" s="50"/>
      <c r="E33" s="89"/>
      <c r="F33" s="7"/>
      <c r="G33" s="47"/>
      <c r="H33" s="25"/>
      <c r="I33" s="47"/>
      <c r="J33" s="48"/>
      <c r="K33" s="48"/>
      <c r="L33" s="47"/>
      <c r="M33" s="47"/>
      <c r="N33" s="47"/>
      <c r="O33" s="49"/>
      <c r="P33" s="49"/>
      <c r="Q33" s="49"/>
      <c r="R33" s="82"/>
      <c r="S33" s="82"/>
      <c r="T33" s="82"/>
      <c r="U33" s="91"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1">
        <f>IF(AND(ISNUMBER(price[[#This Row],[指定折前价]]),price[[#This Row],[按月或一次性]]="一次性"),
    price[[#This Row],[指定折前价]],
   0
)</f>
        <v>0</v>
      </c>
      <c r="W33" s="91">
        <f>IFERROR(
    IF(
        price[[#This Row],[按月或一次性]]="一次性",      price[[#This Row],[折前一次性费用单价]] * price[[#This Row],[数量]] * price[[#This Row],[折扣率]],
        price[[#This Row],[折前月单价]] * price[[#This Row],[按月或一次性]]* price[[#This Row],[数量]] * price[[#This Row],[折扣率]]
    ),
    0
)</f>
        <v>0</v>
      </c>
      <c r="X33" s="66"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5" t="str" cm="1">
        <f t="array" ref="Z33" xml:space="preserve"> IF(
    ISBLANK(price[[#This Row],[选择产品]]), "-",IFERROR(_xlfn._xlws.FILTER(产品[产品标识],产品[产品选项名]=_xlfn.VALUETOTEXT(price[[#This Row],[选择产品]])), "自定义")
)</f>
        <v>-</v>
      </c>
      <c r="AA33" s="61" t="str" cm="1">
        <f t="array" ref="AA33" xml:space="preserve"> IF(
    ISBLANK(price[[#This Row],[选择产品]]), "-",
    IFERROR(_xlfn.SINGLE(_xlfn._xlws.FILTER(产品[产品标识],(产品[产品标识]=price[[#This Row],[产品标识]]) * (产品[报价器]="自动") )), "指定价")
)</f>
        <v>-</v>
      </c>
      <c r="AB33" s="61" t="str" cm="1">
        <f t="array" ref="AB33" xml:space="preserve"> IF(
    ISBLANK(price[[#This Row],[选择产品]]), "-",IFERROR(_xlfn._xlws.FILTER(产品[产品标识],产品[产品选项名]=_xlfn.VALUETOTEXT(price[[#This Row],[选择产品]])), price[[#This Row],[产品标识]])
)</f>
        <v>-</v>
      </c>
      <c r="AC33" s="62" t="str" cm="1">
        <f t="array" ref="AC33" xml:space="preserve"> IF(
    ISBLANK(price[[#This Row],[选择产品]]), "-",IFERROR(_xlfn._xlws.FILTER(产品[产品名],产品[产品选项名]=_xlfn.VALUETOTEXT(price[[#This Row],[选择产品]])), price[[#This Row],[选择产品]])
)</f>
        <v>-</v>
      </c>
      <c r="AD33" s="59" t="str" cm="1">
        <f t="array" ref="AD33">IF(price[[#This Row],[产品标识]]="cvm",
      _xlfn._xlws.FILTER(cvmCpu选项表[cpu列表], (cvmCpu选项表[地域]=报价地域)
                                                                        * (cvmCpu选项表[机型]=price[[#This Row],[规格]])
                                                                        * (cvmCpu选项表[内存]=price[[#This Row],[CVM内存]]) ),
       "-"
)</f>
        <v>-</v>
      </c>
      <c r="AE33" s="59" t="str" cm="1">
        <f t="array" ref="AE33">IF(price[[#This Row],[产品标识]]="cvm",
      _xlfn._xlws.FILTER(cvm内存选项表[内存列表], (cvm内存选项表[地域]=报价地域)
                                                                        * (cvm内存选项表[机型]=price[[#This Row],[规格]])
                                                                        * (cvm内存选项表[CPU]=price[[#This Row],[CVMCPU]]) ),
       "-"
)</f>
        <v>-</v>
      </c>
      <c r="AF33" s="59">
        <f>price[[#This Row],[CVMCPU]]*price[[#This Row],[数量]]</f>
        <v>0</v>
      </c>
      <c r="AG33" s="59">
        <f>price[[#This Row],[CVM内存]]*price[[#This Row],[数量]]</f>
        <v>0</v>
      </c>
      <c r="AH33" s="59">
        <f>(price[[#This Row],[CVM系统盘HDD]]+price[[#This Row],[CVM数据盘HDD]])*price[[#This Row],[数量]]</f>
        <v>0</v>
      </c>
      <c r="AI33" s="59">
        <f>(price[[#This Row],[CVM系统盘SSD]]+price[[#This Row],[CVM系统盘SSD]])*price[[#This Row],[数量]]</f>
        <v>0</v>
      </c>
      <c r="AJ33" s="59" t="str" cm="1">
        <f t="array" ref="AJ33">IF(price[[#This Row],[产品标识]]="crs",_xlfn._xlws.FILTER(crs架构表[分片数量地址],crs架构表[架构]=price[[#This Row],[规格]]),"-")</f>
        <v>-</v>
      </c>
      <c r="AK33" s="59" t="str" cm="1">
        <f t="array" ref="AK33">IF(price[[#This Row],[产品标识]]="crs",_xlfn._xlws.FILTER(crs架构表[分片容量地址],crs架构表[架构]=price[[#This Row],[规格]]),"-")</f>
        <v>-</v>
      </c>
      <c r="AL33" s="59"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59"/>
      <c r="AN33" s="71"/>
      <c r="AO33" s="67" t="str" cm="1">
        <f t="array" ref="AO33">_xlfn.IFS(
    price[[#This Row],[项目]]&lt;&gt;"单元测试用例",       "-",
    price[[#This Row],[期望价格]]=price[[#This Row],[折后价]],         "ok",
    TRUE,                                            "error:" &amp; ADDRESS(ROW(price[[#This Row],[自检]]),COLUMN(price[[#This Row],[自检]]))
)</f>
        <v>-</v>
      </c>
    </row>
    <row r="34" spans="1:41">
      <c r="A34" s="7"/>
      <c r="B34" s="7"/>
      <c r="C34" s="46"/>
      <c r="D34" s="50"/>
      <c r="E34" s="89"/>
      <c r="F34" s="7"/>
      <c r="G34" s="47"/>
      <c r="H34" s="25"/>
      <c r="I34" s="47"/>
      <c r="J34" s="48"/>
      <c r="K34" s="48"/>
      <c r="L34" s="47"/>
      <c r="M34" s="47"/>
      <c r="N34" s="47"/>
      <c r="O34" s="49"/>
      <c r="P34" s="49"/>
      <c r="Q34" s="49"/>
      <c r="R34" s="82"/>
      <c r="S34" s="82"/>
      <c r="T34" s="82"/>
      <c r="U34" s="91"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1">
        <f>IF(AND(ISNUMBER(price[[#This Row],[指定折前价]]),price[[#This Row],[按月或一次性]]="一次性"),
    price[[#This Row],[指定折前价]],
   0
)</f>
        <v>0</v>
      </c>
      <c r="W34" s="91">
        <f>IFERROR(
    IF(
        price[[#This Row],[按月或一次性]]="一次性",      price[[#This Row],[折前一次性费用单价]] * price[[#This Row],[数量]] * price[[#This Row],[折扣率]],
        price[[#This Row],[折前月单价]] * price[[#This Row],[按月或一次性]]* price[[#This Row],[数量]] * price[[#This Row],[折扣率]]
    ),
    0
)</f>
        <v>0</v>
      </c>
      <c r="X34" s="66"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5" t="str" cm="1">
        <f t="array" ref="Z34" xml:space="preserve"> IF(
    ISBLANK(price[[#This Row],[选择产品]]), "-",IFERROR(_xlfn._xlws.FILTER(产品[产品标识],产品[产品选项名]=_xlfn.VALUETOTEXT(price[[#This Row],[选择产品]])), "自定义")
)</f>
        <v>-</v>
      </c>
      <c r="AA34" s="61" t="str" cm="1">
        <f t="array" ref="AA34" xml:space="preserve"> IF(
    ISBLANK(price[[#This Row],[选择产品]]), "-",
    IFERROR(_xlfn.SINGLE(_xlfn._xlws.FILTER(产品[产品标识],(产品[产品标识]=price[[#This Row],[产品标识]]) * (产品[报价器]="自动") )), "指定价")
)</f>
        <v>-</v>
      </c>
      <c r="AB34" s="61" t="str" cm="1">
        <f t="array" ref="AB34" xml:space="preserve"> IF(
    ISBLANK(price[[#This Row],[选择产品]]), "-",IFERROR(_xlfn._xlws.FILTER(产品[产品标识],产品[产品选项名]=_xlfn.VALUETOTEXT(price[[#This Row],[选择产品]])), price[[#This Row],[产品标识]])
)</f>
        <v>-</v>
      </c>
      <c r="AC34" s="62" t="str" cm="1">
        <f t="array" ref="AC34" xml:space="preserve"> IF(
    ISBLANK(price[[#This Row],[选择产品]]), "-",IFERROR(_xlfn._xlws.FILTER(产品[产品名],产品[产品选项名]=_xlfn.VALUETOTEXT(price[[#This Row],[选择产品]])), price[[#This Row],[选择产品]])
)</f>
        <v>-</v>
      </c>
      <c r="AD34" s="59" t="str" cm="1">
        <f t="array" ref="AD34">IF(price[[#This Row],[产品标识]]="cvm",
      _xlfn._xlws.FILTER(cvmCpu选项表[cpu列表], (cvmCpu选项表[地域]=报价地域)
                                                                        * (cvmCpu选项表[机型]=price[[#This Row],[规格]])
                                                                        * (cvmCpu选项表[内存]=price[[#This Row],[CVM内存]]) ),
       "-"
)</f>
        <v>-</v>
      </c>
      <c r="AE34" s="59" t="str" cm="1">
        <f t="array" ref="AE34">IF(price[[#This Row],[产品标识]]="cvm",
      _xlfn._xlws.FILTER(cvm内存选项表[内存列表], (cvm内存选项表[地域]=报价地域)
                                                                        * (cvm内存选项表[机型]=price[[#This Row],[规格]])
                                                                        * (cvm内存选项表[CPU]=price[[#This Row],[CVMCPU]]) ),
       "-"
)</f>
        <v>-</v>
      </c>
      <c r="AF34" s="59">
        <f>price[[#This Row],[CVMCPU]]*price[[#This Row],[数量]]</f>
        <v>0</v>
      </c>
      <c r="AG34" s="59">
        <f>price[[#This Row],[CVM内存]]*price[[#This Row],[数量]]</f>
        <v>0</v>
      </c>
      <c r="AH34" s="59">
        <f>(price[[#This Row],[CVM系统盘HDD]]+price[[#This Row],[CVM数据盘HDD]])*price[[#This Row],[数量]]</f>
        <v>0</v>
      </c>
      <c r="AI34" s="59">
        <f>(price[[#This Row],[CVM系统盘SSD]]+price[[#This Row],[CVM系统盘SSD]])*price[[#This Row],[数量]]</f>
        <v>0</v>
      </c>
      <c r="AJ34" s="59" t="str" cm="1">
        <f t="array" ref="AJ34">IF(price[[#This Row],[产品标识]]="crs",_xlfn._xlws.FILTER(crs架构表[分片数量地址],crs架构表[架构]=price[[#This Row],[规格]]),"-")</f>
        <v>-</v>
      </c>
      <c r="AK34" s="59" t="str" cm="1">
        <f t="array" ref="AK34">IF(price[[#This Row],[产品标识]]="crs",_xlfn._xlws.FILTER(crs架构表[分片容量地址],crs架构表[架构]=price[[#This Row],[规格]]),"-")</f>
        <v>-</v>
      </c>
      <c r="AL34" s="59"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59"/>
      <c r="AN34" s="71"/>
      <c r="AO34" s="67" t="str" cm="1">
        <f t="array" ref="AO34">_xlfn.IFS(
    price[[#This Row],[项目]]&lt;&gt;"单元测试用例",       "-",
    price[[#This Row],[期望价格]]=price[[#This Row],[折后价]],         "ok",
    TRUE,                                            "error:" &amp; ADDRESS(ROW(price[[#This Row],[自检]]),COLUMN(price[[#This Row],[自检]]))
)</f>
        <v>-</v>
      </c>
    </row>
    <row r="35" spans="1:41">
      <c r="A35" s="7"/>
      <c r="B35" s="7"/>
      <c r="C35" s="46"/>
      <c r="D35" s="50"/>
      <c r="E35" s="89"/>
      <c r="F35" s="7"/>
      <c r="G35" s="47"/>
      <c r="H35" s="25"/>
      <c r="I35" s="47"/>
      <c r="J35" s="48"/>
      <c r="K35" s="48"/>
      <c r="L35" s="47"/>
      <c r="M35" s="47"/>
      <c r="N35" s="47"/>
      <c r="O35" s="49"/>
      <c r="P35" s="49"/>
      <c r="Q35" s="49"/>
      <c r="R35" s="82"/>
      <c r="S35" s="82"/>
      <c r="T35" s="82"/>
      <c r="U35" s="91"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1">
        <f>IF(AND(ISNUMBER(price[[#This Row],[指定折前价]]),price[[#This Row],[按月或一次性]]="一次性"),
    price[[#This Row],[指定折前价]],
   0
)</f>
        <v>0</v>
      </c>
      <c r="W35" s="91">
        <f>IFERROR(
    IF(
        price[[#This Row],[按月或一次性]]="一次性",      price[[#This Row],[折前一次性费用单价]] * price[[#This Row],[数量]] * price[[#This Row],[折扣率]],
        price[[#This Row],[折前月单价]] * price[[#This Row],[按月或一次性]]* price[[#This Row],[数量]] * price[[#This Row],[折扣率]]
    ),
    0
)</f>
        <v>0</v>
      </c>
      <c r="X35" s="66"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5" t="str" cm="1">
        <f t="array" ref="Z35" xml:space="preserve"> IF(
    ISBLANK(price[[#This Row],[选择产品]]), "-",IFERROR(_xlfn._xlws.FILTER(产品[产品标识],产品[产品选项名]=_xlfn.VALUETOTEXT(price[[#This Row],[选择产品]])), "自定义")
)</f>
        <v>-</v>
      </c>
      <c r="AA35" s="61" t="str" cm="1">
        <f t="array" ref="AA35" xml:space="preserve"> IF(
    ISBLANK(price[[#This Row],[选择产品]]), "-",
    IFERROR(_xlfn.SINGLE(_xlfn._xlws.FILTER(产品[产品标识],(产品[产品标识]=price[[#This Row],[产品标识]]) * (产品[报价器]="自动") )), "指定价")
)</f>
        <v>-</v>
      </c>
      <c r="AB35" s="61" t="str" cm="1">
        <f t="array" ref="AB35" xml:space="preserve"> IF(
    ISBLANK(price[[#This Row],[选择产品]]), "-",IFERROR(_xlfn._xlws.FILTER(产品[产品标识],产品[产品选项名]=_xlfn.VALUETOTEXT(price[[#This Row],[选择产品]])), price[[#This Row],[产品标识]])
)</f>
        <v>-</v>
      </c>
      <c r="AC35" s="62" t="str" cm="1">
        <f t="array" ref="AC35" xml:space="preserve"> IF(
    ISBLANK(price[[#This Row],[选择产品]]), "-",IFERROR(_xlfn._xlws.FILTER(产品[产品名],产品[产品选项名]=_xlfn.VALUETOTEXT(price[[#This Row],[选择产品]])), price[[#This Row],[选择产品]])
)</f>
        <v>-</v>
      </c>
      <c r="AD35" s="59" t="str" cm="1">
        <f t="array" ref="AD35">IF(price[[#This Row],[产品标识]]="cvm",
      _xlfn._xlws.FILTER(cvmCpu选项表[cpu列表], (cvmCpu选项表[地域]=报价地域)
                                                                        * (cvmCpu选项表[机型]=price[[#This Row],[规格]])
                                                                        * (cvmCpu选项表[内存]=price[[#This Row],[CVM内存]]) ),
       "-"
)</f>
        <v>-</v>
      </c>
      <c r="AE35" s="59" t="str" cm="1">
        <f t="array" ref="AE35">IF(price[[#This Row],[产品标识]]="cvm",
      _xlfn._xlws.FILTER(cvm内存选项表[内存列表], (cvm内存选项表[地域]=报价地域)
                                                                        * (cvm内存选项表[机型]=price[[#This Row],[规格]])
                                                                        * (cvm内存选项表[CPU]=price[[#This Row],[CVMCPU]]) ),
       "-"
)</f>
        <v>-</v>
      </c>
      <c r="AF35" s="59">
        <f>price[[#This Row],[CVMCPU]]*price[[#This Row],[数量]]</f>
        <v>0</v>
      </c>
      <c r="AG35" s="59">
        <f>price[[#This Row],[CVM内存]]*price[[#This Row],[数量]]</f>
        <v>0</v>
      </c>
      <c r="AH35" s="59">
        <f>(price[[#This Row],[CVM系统盘HDD]]+price[[#This Row],[CVM数据盘HDD]])*price[[#This Row],[数量]]</f>
        <v>0</v>
      </c>
      <c r="AI35" s="59">
        <f>(price[[#This Row],[CVM系统盘SSD]]+price[[#This Row],[CVM系统盘SSD]])*price[[#This Row],[数量]]</f>
        <v>0</v>
      </c>
      <c r="AJ35" s="59" t="str" cm="1">
        <f t="array" ref="AJ35">IF(price[[#This Row],[产品标识]]="crs",_xlfn._xlws.FILTER(crs架构表[分片数量地址],crs架构表[架构]=price[[#This Row],[规格]]),"-")</f>
        <v>-</v>
      </c>
      <c r="AK35" s="59" t="str" cm="1">
        <f t="array" ref="AK35">IF(price[[#This Row],[产品标识]]="crs",_xlfn._xlws.FILTER(crs架构表[分片容量地址],crs架构表[架构]=price[[#This Row],[规格]]),"-")</f>
        <v>-</v>
      </c>
      <c r="AL35" s="59"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59"/>
      <c r="AN35" s="71"/>
      <c r="AO35" s="67" t="str" cm="1">
        <f t="array" ref="AO35">_xlfn.IFS(
    price[[#This Row],[项目]]&lt;&gt;"单元测试用例",       "-",
    price[[#This Row],[期望价格]]=price[[#This Row],[折后价]],         "ok",
    TRUE,                                            "error:" &amp; ADDRESS(ROW(price[[#This Row],[自检]]),COLUMN(price[[#This Row],[自检]]))
)</f>
        <v>-</v>
      </c>
    </row>
    <row r="36" spans="1:41">
      <c r="A36" s="7"/>
      <c r="B36" s="7"/>
      <c r="C36" s="46"/>
      <c r="D36" s="50"/>
      <c r="E36" s="89"/>
      <c r="F36" s="7"/>
      <c r="G36" s="47"/>
      <c r="H36" s="25"/>
      <c r="I36" s="47"/>
      <c r="J36" s="48"/>
      <c r="K36" s="48"/>
      <c r="L36" s="47"/>
      <c r="M36" s="47"/>
      <c r="N36" s="47"/>
      <c r="O36" s="49"/>
      <c r="P36" s="49"/>
      <c r="Q36" s="49"/>
      <c r="R36" s="82"/>
      <c r="S36" s="82"/>
      <c r="T36" s="82"/>
      <c r="U36" s="91"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1">
        <f>IF(AND(ISNUMBER(price[[#This Row],[指定折前价]]),price[[#This Row],[按月或一次性]]="一次性"),
    price[[#This Row],[指定折前价]],
   0
)</f>
        <v>0</v>
      </c>
      <c r="W36" s="91">
        <f>IFERROR(
    IF(
        price[[#This Row],[按月或一次性]]="一次性",      price[[#This Row],[折前一次性费用单价]] * price[[#This Row],[数量]] * price[[#This Row],[折扣率]],
        price[[#This Row],[折前月单价]] * price[[#This Row],[按月或一次性]]* price[[#This Row],[数量]] * price[[#This Row],[折扣率]]
    ),
    0
)</f>
        <v>0</v>
      </c>
      <c r="X36" s="66"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5" t="str" cm="1">
        <f t="array" ref="Z36" xml:space="preserve"> IF(
    ISBLANK(price[[#This Row],[选择产品]]), "-",IFERROR(_xlfn._xlws.FILTER(产品[产品标识],产品[产品选项名]=_xlfn.VALUETOTEXT(price[[#This Row],[选择产品]])), "自定义")
)</f>
        <v>-</v>
      </c>
      <c r="AA36" s="61" t="str" cm="1">
        <f t="array" ref="AA36" xml:space="preserve"> IF(
    ISBLANK(price[[#This Row],[选择产品]]), "-",
    IFERROR(_xlfn.SINGLE(_xlfn._xlws.FILTER(产品[产品标识],(产品[产品标识]=price[[#This Row],[产品标识]]) * (产品[报价器]="自动") )), "指定价")
)</f>
        <v>-</v>
      </c>
      <c r="AB36" s="61" t="str" cm="1">
        <f t="array" ref="AB36" xml:space="preserve"> IF(
    ISBLANK(price[[#This Row],[选择产品]]), "-",IFERROR(_xlfn._xlws.FILTER(产品[产品标识],产品[产品选项名]=_xlfn.VALUETOTEXT(price[[#This Row],[选择产品]])), price[[#This Row],[产品标识]])
)</f>
        <v>-</v>
      </c>
      <c r="AC36" s="62" t="str" cm="1">
        <f t="array" ref="AC36" xml:space="preserve"> IF(
    ISBLANK(price[[#This Row],[选择产品]]), "-",IFERROR(_xlfn._xlws.FILTER(产品[产品名],产品[产品选项名]=_xlfn.VALUETOTEXT(price[[#This Row],[选择产品]])), price[[#This Row],[选择产品]])
)</f>
        <v>-</v>
      </c>
      <c r="AD36" s="59" t="str" cm="1">
        <f t="array" ref="AD36">IF(price[[#This Row],[产品标识]]="cvm",
      _xlfn._xlws.FILTER(cvmCpu选项表[cpu列表], (cvmCpu选项表[地域]=报价地域)
                                                                        * (cvmCpu选项表[机型]=price[[#This Row],[规格]])
                                                                        * (cvmCpu选项表[内存]=price[[#This Row],[CVM内存]]) ),
       "-"
)</f>
        <v>-</v>
      </c>
      <c r="AE36" s="59" t="str" cm="1">
        <f t="array" ref="AE36">IF(price[[#This Row],[产品标识]]="cvm",
      _xlfn._xlws.FILTER(cvm内存选项表[内存列表], (cvm内存选项表[地域]=报价地域)
                                                                        * (cvm内存选项表[机型]=price[[#This Row],[规格]])
                                                                        * (cvm内存选项表[CPU]=price[[#This Row],[CVMCPU]]) ),
       "-"
)</f>
        <v>-</v>
      </c>
      <c r="AF36" s="59">
        <f>price[[#This Row],[CVMCPU]]*price[[#This Row],[数量]]</f>
        <v>0</v>
      </c>
      <c r="AG36" s="59">
        <f>price[[#This Row],[CVM内存]]*price[[#This Row],[数量]]</f>
        <v>0</v>
      </c>
      <c r="AH36" s="59">
        <f>(price[[#This Row],[CVM系统盘HDD]]+price[[#This Row],[CVM数据盘HDD]])*price[[#This Row],[数量]]</f>
        <v>0</v>
      </c>
      <c r="AI36" s="59">
        <f>(price[[#This Row],[CVM系统盘SSD]]+price[[#This Row],[CVM系统盘SSD]])*price[[#This Row],[数量]]</f>
        <v>0</v>
      </c>
      <c r="AJ36" s="59" t="str" cm="1">
        <f t="array" ref="AJ36">IF(price[[#This Row],[产品标识]]="crs",_xlfn._xlws.FILTER(crs架构表[分片数量地址],crs架构表[架构]=price[[#This Row],[规格]]),"-")</f>
        <v>-</v>
      </c>
      <c r="AK36" s="59" t="str" cm="1">
        <f t="array" ref="AK36">IF(price[[#This Row],[产品标识]]="crs",_xlfn._xlws.FILTER(crs架构表[分片容量地址],crs架构表[架构]=price[[#This Row],[规格]]),"-")</f>
        <v>-</v>
      </c>
      <c r="AL36" s="59"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59"/>
      <c r="AN36" s="71"/>
      <c r="AO36" s="67" t="str" cm="1">
        <f t="array" ref="AO36">_xlfn.IFS(
    price[[#This Row],[项目]]&lt;&gt;"单元测试用例",       "-",
    price[[#This Row],[期望价格]]=price[[#This Row],[折后价]],         "ok",
    TRUE,                                            "error:" &amp; ADDRESS(ROW(price[[#This Row],[自检]]),COLUMN(price[[#This Row],[自检]]))
)</f>
        <v>-</v>
      </c>
    </row>
    <row r="37" spans="1:41">
      <c r="A37" s="7"/>
      <c r="B37" s="7"/>
      <c r="C37" s="46"/>
      <c r="D37" s="50"/>
      <c r="E37" s="89"/>
      <c r="F37" s="7"/>
      <c r="G37" s="47"/>
      <c r="H37" s="25"/>
      <c r="I37" s="47"/>
      <c r="J37" s="48"/>
      <c r="K37" s="48"/>
      <c r="L37" s="47"/>
      <c r="M37" s="47"/>
      <c r="N37" s="47"/>
      <c r="O37" s="49"/>
      <c r="P37" s="49"/>
      <c r="Q37" s="49"/>
      <c r="R37" s="82"/>
      <c r="S37" s="82"/>
      <c r="T37" s="82"/>
      <c r="U37" s="91"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1">
        <f>IF(AND(ISNUMBER(price[[#This Row],[指定折前价]]),price[[#This Row],[按月或一次性]]="一次性"),
    price[[#This Row],[指定折前价]],
   0
)</f>
        <v>0</v>
      </c>
      <c r="W37" s="91">
        <f>IFERROR(
    IF(
        price[[#This Row],[按月或一次性]]="一次性",      price[[#This Row],[折前一次性费用单价]] * price[[#This Row],[数量]] * price[[#This Row],[折扣率]],
        price[[#This Row],[折前月单价]] * price[[#This Row],[按月或一次性]]* price[[#This Row],[数量]] * price[[#This Row],[折扣率]]
    ),
    0
)</f>
        <v>0</v>
      </c>
      <c r="X37" s="66"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5" t="str" cm="1">
        <f t="array" ref="Z37" xml:space="preserve"> IF(
    ISBLANK(price[[#This Row],[选择产品]]), "-",IFERROR(_xlfn._xlws.FILTER(产品[产品标识],产品[产品选项名]=_xlfn.VALUETOTEXT(price[[#This Row],[选择产品]])), "自定义")
)</f>
        <v>-</v>
      </c>
      <c r="AA37" s="61" t="str" cm="1">
        <f t="array" ref="AA37" xml:space="preserve"> IF(
    ISBLANK(price[[#This Row],[选择产品]]), "-",
    IFERROR(_xlfn.SINGLE(_xlfn._xlws.FILTER(产品[产品标识],(产品[产品标识]=price[[#This Row],[产品标识]]) * (产品[报价器]="自动") )), "指定价")
)</f>
        <v>-</v>
      </c>
      <c r="AB37" s="61" t="str" cm="1">
        <f t="array" ref="AB37" xml:space="preserve"> IF(
    ISBLANK(price[[#This Row],[选择产品]]), "-",IFERROR(_xlfn._xlws.FILTER(产品[产品标识],产品[产品选项名]=_xlfn.VALUETOTEXT(price[[#This Row],[选择产品]])), price[[#This Row],[产品标识]])
)</f>
        <v>-</v>
      </c>
      <c r="AC37" s="62" t="str" cm="1">
        <f t="array" ref="AC37" xml:space="preserve"> IF(
    ISBLANK(price[[#This Row],[选择产品]]), "-",IFERROR(_xlfn._xlws.FILTER(产品[产品名],产品[产品选项名]=_xlfn.VALUETOTEXT(price[[#This Row],[选择产品]])), price[[#This Row],[选择产品]])
)</f>
        <v>-</v>
      </c>
      <c r="AD37" s="59" t="str" cm="1">
        <f t="array" ref="AD37">IF(price[[#This Row],[产品标识]]="cvm",
      _xlfn._xlws.FILTER(cvmCpu选项表[cpu列表], (cvmCpu选项表[地域]=报价地域)
                                                                        * (cvmCpu选项表[机型]=price[[#This Row],[规格]])
                                                                        * (cvmCpu选项表[内存]=price[[#This Row],[CVM内存]]) ),
       "-"
)</f>
        <v>-</v>
      </c>
      <c r="AE37" s="59" t="str" cm="1">
        <f t="array" ref="AE37">IF(price[[#This Row],[产品标识]]="cvm",
      _xlfn._xlws.FILTER(cvm内存选项表[内存列表], (cvm内存选项表[地域]=报价地域)
                                                                        * (cvm内存选项表[机型]=price[[#This Row],[规格]])
                                                                        * (cvm内存选项表[CPU]=price[[#This Row],[CVMCPU]]) ),
       "-"
)</f>
        <v>-</v>
      </c>
      <c r="AF37" s="59">
        <f>price[[#This Row],[CVMCPU]]*price[[#This Row],[数量]]</f>
        <v>0</v>
      </c>
      <c r="AG37" s="59">
        <f>price[[#This Row],[CVM内存]]*price[[#This Row],[数量]]</f>
        <v>0</v>
      </c>
      <c r="AH37" s="59">
        <f>(price[[#This Row],[CVM系统盘HDD]]+price[[#This Row],[CVM数据盘HDD]])*price[[#This Row],[数量]]</f>
        <v>0</v>
      </c>
      <c r="AI37" s="59">
        <f>(price[[#This Row],[CVM系统盘SSD]]+price[[#This Row],[CVM系统盘SSD]])*price[[#This Row],[数量]]</f>
        <v>0</v>
      </c>
      <c r="AJ37" s="59" t="str" cm="1">
        <f t="array" ref="AJ37">IF(price[[#This Row],[产品标识]]="crs",_xlfn._xlws.FILTER(crs架构表[分片数量地址],crs架构表[架构]=price[[#This Row],[规格]]),"-")</f>
        <v>-</v>
      </c>
      <c r="AK37" s="59" t="str" cm="1">
        <f t="array" ref="AK37">IF(price[[#This Row],[产品标识]]="crs",_xlfn._xlws.FILTER(crs架构表[分片容量地址],crs架构表[架构]=price[[#This Row],[规格]]),"-")</f>
        <v>-</v>
      </c>
      <c r="AL37" s="59"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59"/>
      <c r="AN37" s="71"/>
      <c r="AO37" s="67" t="str" cm="1">
        <f t="array" ref="AO37">_xlfn.IFS(
    price[[#This Row],[项目]]&lt;&gt;"单元测试用例",       "-",
    price[[#This Row],[期望价格]]=price[[#This Row],[折后价]],         "ok",
    TRUE,                                            "error:" &amp; ADDRESS(ROW(price[[#This Row],[自检]]),COLUMN(price[[#This Row],[自检]]))
)</f>
        <v>-</v>
      </c>
    </row>
    <row r="38" spans="1:41">
      <c r="A38" s="7"/>
      <c r="B38" s="7"/>
      <c r="C38" s="46"/>
      <c r="D38" s="50"/>
      <c r="E38" s="89"/>
      <c r="F38" s="7"/>
      <c r="G38" s="47"/>
      <c r="H38" s="25"/>
      <c r="I38" s="47"/>
      <c r="J38" s="48"/>
      <c r="K38" s="48"/>
      <c r="L38" s="47"/>
      <c r="M38" s="47"/>
      <c r="N38" s="47"/>
      <c r="O38" s="49"/>
      <c r="P38" s="49"/>
      <c r="Q38" s="49"/>
      <c r="R38" s="82"/>
      <c r="S38" s="82"/>
      <c r="T38" s="82"/>
      <c r="U38" s="91"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1">
        <f>IF(AND(ISNUMBER(price[[#This Row],[指定折前价]]),price[[#This Row],[按月或一次性]]="一次性"),
    price[[#This Row],[指定折前价]],
   0
)</f>
        <v>0</v>
      </c>
      <c r="W38" s="91">
        <f>IFERROR(
    IF(
        price[[#This Row],[按月或一次性]]="一次性",      price[[#This Row],[折前一次性费用单价]] * price[[#This Row],[数量]] * price[[#This Row],[折扣率]],
        price[[#This Row],[折前月单价]] * price[[#This Row],[按月或一次性]]* price[[#This Row],[数量]] * price[[#This Row],[折扣率]]
    ),
    0
)</f>
        <v>0</v>
      </c>
      <c r="X38" s="66"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5" t="str" cm="1">
        <f t="array" ref="Z38" xml:space="preserve"> IF(
    ISBLANK(price[[#This Row],[选择产品]]), "-",IFERROR(_xlfn._xlws.FILTER(产品[产品标识],产品[产品选项名]=_xlfn.VALUETOTEXT(price[[#This Row],[选择产品]])), "自定义")
)</f>
        <v>-</v>
      </c>
      <c r="AA38" s="61" t="str" cm="1">
        <f t="array" ref="AA38" xml:space="preserve"> IF(
    ISBLANK(price[[#This Row],[选择产品]]), "-",
    IFERROR(_xlfn.SINGLE(_xlfn._xlws.FILTER(产品[产品标识],(产品[产品标识]=price[[#This Row],[产品标识]]) * (产品[报价器]="自动") )), "指定价")
)</f>
        <v>-</v>
      </c>
      <c r="AB38" s="61" t="str" cm="1">
        <f t="array" ref="AB38" xml:space="preserve"> IF(
    ISBLANK(price[[#This Row],[选择产品]]), "-",IFERROR(_xlfn._xlws.FILTER(产品[产品标识],产品[产品选项名]=_xlfn.VALUETOTEXT(price[[#This Row],[选择产品]])), price[[#This Row],[产品标识]])
)</f>
        <v>-</v>
      </c>
      <c r="AC38" s="62" t="str" cm="1">
        <f t="array" ref="AC38" xml:space="preserve"> IF(
    ISBLANK(price[[#This Row],[选择产品]]), "-",IFERROR(_xlfn._xlws.FILTER(产品[产品名],产品[产品选项名]=_xlfn.VALUETOTEXT(price[[#This Row],[选择产品]])), price[[#This Row],[选择产品]])
)</f>
        <v>-</v>
      </c>
      <c r="AD38" s="59" t="str" cm="1">
        <f t="array" ref="AD38">IF(price[[#This Row],[产品标识]]="cvm",
      _xlfn._xlws.FILTER(cvmCpu选项表[cpu列表], (cvmCpu选项表[地域]=报价地域)
                                                                        * (cvmCpu选项表[机型]=price[[#This Row],[规格]])
                                                                        * (cvmCpu选项表[内存]=price[[#This Row],[CVM内存]]) ),
       "-"
)</f>
        <v>-</v>
      </c>
      <c r="AE38" s="59" t="str" cm="1">
        <f t="array" ref="AE38">IF(price[[#This Row],[产品标识]]="cvm",
      _xlfn._xlws.FILTER(cvm内存选项表[内存列表], (cvm内存选项表[地域]=报价地域)
                                                                        * (cvm内存选项表[机型]=price[[#This Row],[规格]])
                                                                        * (cvm内存选项表[CPU]=price[[#This Row],[CVMCPU]]) ),
       "-"
)</f>
        <v>-</v>
      </c>
      <c r="AF38" s="59">
        <f>price[[#This Row],[CVMCPU]]*price[[#This Row],[数量]]</f>
        <v>0</v>
      </c>
      <c r="AG38" s="59">
        <f>price[[#This Row],[CVM内存]]*price[[#This Row],[数量]]</f>
        <v>0</v>
      </c>
      <c r="AH38" s="59">
        <f>(price[[#This Row],[CVM系统盘HDD]]+price[[#This Row],[CVM数据盘HDD]])*price[[#This Row],[数量]]</f>
        <v>0</v>
      </c>
      <c r="AI38" s="59">
        <f>(price[[#This Row],[CVM系统盘SSD]]+price[[#This Row],[CVM系统盘SSD]])*price[[#This Row],[数量]]</f>
        <v>0</v>
      </c>
      <c r="AJ38" s="59" t="str" cm="1">
        <f t="array" ref="AJ38">IF(price[[#This Row],[产品标识]]="crs",_xlfn._xlws.FILTER(crs架构表[分片数量地址],crs架构表[架构]=price[[#This Row],[规格]]),"-")</f>
        <v>-</v>
      </c>
      <c r="AK38" s="59" t="str" cm="1">
        <f t="array" ref="AK38">IF(price[[#This Row],[产品标识]]="crs",_xlfn._xlws.FILTER(crs架构表[分片容量地址],crs架构表[架构]=price[[#This Row],[规格]]),"-")</f>
        <v>-</v>
      </c>
      <c r="AL38" s="59"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59"/>
      <c r="AN38" s="71"/>
      <c r="AO38" s="67" t="str" cm="1">
        <f t="array" ref="AO38">_xlfn.IFS(
    price[[#This Row],[项目]]&lt;&gt;"单元测试用例",       "-",
    price[[#This Row],[期望价格]]=price[[#This Row],[折后价]],         "ok",
    TRUE,                                            "error:" &amp; ADDRESS(ROW(price[[#This Row],[自检]]),COLUMN(price[[#This Row],[自检]]))
)</f>
        <v>-</v>
      </c>
    </row>
    <row r="39" spans="1:41">
      <c r="A39" s="7"/>
      <c r="B39" s="7"/>
      <c r="C39" s="46"/>
      <c r="D39" s="50"/>
      <c r="E39" s="89"/>
      <c r="F39" s="7"/>
      <c r="G39" s="47"/>
      <c r="H39" s="25"/>
      <c r="I39" s="47"/>
      <c r="J39" s="48"/>
      <c r="K39" s="48"/>
      <c r="L39" s="47"/>
      <c r="M39" s="47"/>
      <c r="N39" s="47"/>
      <c r="O39" s="49"/>
      <c r="P39" s="49"/>
      <c r="Q39" s="49"/>
      <c r="R39" s="82"/>
      <c r="S39" s="82"/>
      <c r="T39" s="82"/>
      <c r="U39" s="91"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1">
        <f>IF(AND(ISNUMBER(price[[#This Row],[指定折前价]]),price[[#This Row],[按月或一次性]]="一次性"),
    price[[#This Row],[指定折前价]],
   0
)</f>
        <v>0</v>
      </c>
      <c r="W39" s="91">
        <f>IFERROR(
    IF(
        price[[#This Row],[按月或一次性]]="一次性",      price[[#This Row],[折前一次性费用单价]] * price[[#This Row],[数量]] * price[[#This Row],[折扣率]],
        price[[#This Row],[折前月单价]] * price[[#This Row],[按月或一次性]]* price[[#This Row],[数量]] * price[[#This Row],[折扣率]]
    ),
    0
)</f>
        <v>0</v>
      </c>
      <c r="X39" s="66"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5" t="str" cm="1">
        <f t="array" ref="Z39" xml:space="preserve"> IF(
    ISBLANK(price[[#This Row],[选择产品]]), "-",IFERROR(_xlfn._xlws.FILTER(产品[产品标识],产品[产品选项名]=_xlfn.VALUETOTEXT(price[[#This Row],[选择产品]])), "自定义")
)</f>
        <v>-</v>
      </c>
      <c r="AA39" s="61" t="str" cm="1">
        <f t="array" ref="AA39" xml:space="preserve"> IF(
    ISBLANK(price[[#This Row],[选择产品]]), "-",
    IFERROR(_xlfn.SINGLE(_xlfn._xlws.FILTER(产品[产品标识],(产品[产品标识]=price[[#This Row],[产品标识]]) * (产品[报价器]="自动") )), "指定价")
)</f>
        <v>-</v>
      </c>
      <c r="AB39" s="61" t="str" cm="1">
        <f t="array" ref="AB39" xml:space="preserve"> IF(
    ISBLANK(price[[#This Row],[选择产品]]), "-",IFERROR(_xlfn._xlws.FILTER(产品[产品标识],产品[产品选项名]=_xlfn.VALUETOTEXT(price[[#This Row],[选择产品]])), price[[#This Row],[产品标识]])
)</f>
        <v>-</v>
      </c>
      <c r="AC39" s="62" t="str" cm="1">
        <f t="array" ref="AC39" xml:space="preserve"> IF(
    ISBLANK(price[[#This Row],[选择产品]]), "-",IFERROR(_xlfn._xlws.FILTER(产品[产品名],产品[产品选项名]=_xlfn.VALUETOTEXT(price[[#This Row],[选择产品]])), price[[#This Row],[选择产品]])
)</f>
        <v>-</v>
      </c>
      <c r="AD39" s="59" t="str" cm="1">
        <f t="array" ref="AD39">IF(price[[#This Row],[产品标识]]="cvm",
      _xlfn._xlws.FILTER(cvmCpu选项表[cpu列表], (cvmCpu选项表[地域]=报价地域)
                                                                        * (cvmCpu选项表[机型]=price[[#This Row],[规格]])
                                                                        * (cvmCpu选项表[内存]=price[[#This Row],[CVM内存]]) ),
       "-"
)</f>
        <v>-</v>
      </c>
      <c r="AE39" s="59" t="str" cm="1">
        <f t="array" ref="AE39">IF(price[[#This Row],[产品标识]]="cvm",
      _xlfn._xlws.FILTER(cvm内存选项表[内存列表], (cvm内存选项表[地域]=报价地域)
                                                                        * (cvm内存选项表[机型]=price[[#This Row],[规格]])
                                                                        * (cvm内存选项表[CPU]=price[[#This Row],[CVMCPU]]) ),
       "-"
)</f>
        <v>-</v>
      </c>
      <c r="AF39" s="59">
        <f>price[[#This Row],[CVMCPU]]*price[[#This Row],[数量]]</f>
        <v>0</v>
      </c>
      <c r="AG39" s="59">
        <f>price[[#This Row],[CVM内存]]*price[[#This Row],[数量]]</f>
        <v>0</v>
      </c>
      <c r="AH39" s="59">
        <f>(price[[#This Row],[CVM系统盘HDD]]+price[[#This Row],[CVM数据盘HDD]])*price[[#This Row],[数量]]</f>
        <v>0</v>
      </c>
      <c r="AI39" s="59">
        <f>(price[[#This Row],[CVM系统盘SSD]]+price[[#This Row],[CVM系统盘SSD]])*price[[#This Row],[数量]]</f>
        <v>0</v>
      </c>
      <c r="AJ39" s="59" t="str" cm="1">
        <f t="array" ref="AJ39">IF(price[[#This Row],[产品标识]]="crs",_xlfn._xlws.FILTER(crs架构表[分片数量地址],crs架构表[架构]=price[[#This Row],[规格]]),"-")</f>
        <v>-</v>
      </c>
      <c r="AK39" s="59" t="str" cm="1">
        <f t="array" ref="AK39">IF(price[[#This Row],[产品标识]]="crs",_xlfn._xlws.FILTER(crs架构表[分片容量地址],crs架构表[架构]=price[[#This Row],[规格]]),"-")</f>
        <v>-</v>
      </c>
      <c r="AL39" s="59"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59"/>
      <c r="AN39" s="71"/>
      <c r="AO39" s="67" t="str" cm="1">
        <f t="array" ref="AO39">_xlfn.IFS(
    price[[#This Row],[项目]]&lt;&gt;"单元测试用例",       "-",
    price[[#This Row],[期望价格]]=price[[#This Row],[折后价]],         "ok",
    TRUE,                                            "error:" &amp; ADDRESS(ROW(price[[#This Row],[自检]]),COLUMN(price[[#This Row],[自检]]))
)</f>
        <v>-</v>
      </c>
    </row>
    <row r="40" spans="1:41">
      <c r="A40" s="7"/>
      <c r="B40" s="7"/>
      <c r="C40" s="46"/>
      <c r="D40" s="50"/>
      <c r="E40" s="89"/>
      <c r="F40" s="7"/>
      <c r="G40" s="47"/>
      <c r="H40" s="25"/>
      <c r="I40" s="47"/>
      <c r="J40" s="48"/>
      <c r="K40" s="48"/>
      <c r="L40" s="47"/>
      <c r="M40" s="47"/>
      <c r="N40" s="47"/>
      <c r="O40" s="49"/>
      <c r="P40" s="49"/>
      <c r="Q40" s="49"/>
      <c r="R40" s="82"/>
      <c r="S40" s="82"/>
      <c r="T40" s="82"/>
      <c r="U40" s="91"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1">
        <f>IF(AND(ISNUMBER(price[[#This Row],[指定折前价]]),price[[#This Row],[按月或一次性]]="一次性"),
    price[[#This Row],[指定折前价]],
   0
)</f>
        <v>0</v>
      </c>
      <c r="W40" s="91">
        <f>IFERROR(
    IF(
        price[[#This Row],[按月或一次性]]="一次性",      price[[#This Row],[折前一次性费用单价]] * price[[#This Row],[数量]] * price[[#This Row],[折扣率]],
        price[[#This Row],[折前月单价]] * price[[#This Row],[按月或一次性]]* price[[#This Row],[数量]] * price[[#This Row],[折扣率]]
    ),
    0
)</f>
        <v>0</v>
      </c>
      <c r="X40" s="66"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5" t="str" cm="1">
        <f t="array" ref="Z40" xml:space="preserve"> IF(
    ISBLANK(price[[#This Row],[选择产品]]), "-",IFERROR(_xlfn._xlws.FILTER(产品[产品标识],产品[产品选项名]=_xlfn.VALUETOTEXT(price[[#This Row],[选择产品]])), "自定义")
)</f>
        <v>-</v>
      </c>
      <c r="AA40" s="61" t="str" cm="1">
        <f t="array" ref="AA40" xml:space="preserve"> IF(
    ISBLANK(price[[#This Row],[选择产品]]), "-",
    IFERROR(_xlfn.SINGLE(_xlfn._xlws.FILTER(产品[产品标识],(产品[产品标识]=price[[#This Row],[产品标识]]) * (产品[报价器]="自动") )), "指定价")
)</f>
        <v>-</v>
      </c>
      <c r="AB40" s="61" t="str" cm="1">
        <f t="array" ref="AB40" xml:space="preserve"> IF(
    ISBLANK(price[[#This Row],[选择产品]]), "-",IFERROR(_xlfn._xlws.FILTER(产品[产品标识],产品[产品选项名]=_xlfn.VALUETOTEXT(price[[#This Row],[选择产品]])), price[[#This Row],[产品标识]])
)</f>
        <v>-</v>
      </c>
      <c r="AC40" s="62" t="str" cm="1">
        <f t="array" ref="AC40" xml:space="preserve"> IF(
    ISBLANK(price[[#This Row],[选择产品]]), "-",IFERROR(_xlfn._xlws.FILTER(产品[产品名],产品[产品选项名]=_xlfn.VALUETOTEXT(price[[#This Row],[选择产品]])), price[[#This Row],[选择产品]])
)</f>
        <v>-</v>
      </c>
      <c r="AD40" s="59" t="str" cm="1">
        <f t="array" ref="AD40">IF(price[[#This Row],[产品标识]]="cvm",
      _xlfn._xlws.FILTER(cvmCpu选项表[cpu列表], (cvmCpu选项表[地域]=报价地域)
                                                                        * (cvmCpu选项表[机型]=price[[#This Row],[规格]])
                                                                        * (cvmCpu选项表[内存]=price[[#This Row],[CVM内存]]) ),
       "-"
)</f>
        <v>-</v>
      </c>
      <c r="AE40" s="59" t="str" cm="1">
        <f t="array" ref="AE40">IF(price[[#This Row],[产品标识]]="cvm",
      _xlfn._xlws.FILTER(cvm内存选项表[内存列表], (cvm内存选项表[地域]=报价地域)
                                                                        * (cvm内存选项表[机型]=price[[#This Row],[规格]])
                                                                        * (cvm内存选项表[CPU]=price[[#This Row],[CVMCPU]]) ),
       "-"
)</f>
        <v>-</v>
      </c>
      <c r="AF40" s="59">
        <f>price[[#This Row],[CVMCPU]]*price[[#This Row],[数量]]</f>
        <v>0</v>
      </c>
      <c r="AG40" s="59">
        <f>price[[#This Row],[CVM内存]]*price[[#This Row],[数量]]</f>
        <v>0</v>
      </c>
      <c r="AH40" s="59">
        <f>(price[[#This Row],[CVM系统盘HDD]]+price[[#This Row],[CVM数据盘HDD]])*price[[#This Row],[数量]]</f>
        <v>0</v>
      </c>
      <c r="AI40" s="59">
        <f>(price[[#This Row],[CVM系统盘SSD]]+price[[#This Row],[CVM系统盘SSD]])*price[[#This Row],[数量]]</f>
        <v>0</v>
      </c>
      <c r="AJ40" s="59" t="str" cm="1">
        <f t="array" ref="AJ40">IF(price[[#This Row],[产品标识]]="crs",_xlfn._xlws.FILTER(crs架构表[分片数量地址],crs架构表[架构]=price[[#This Row],[规格]]),"-")</f>
        <v>-</v>
      </c>
      <c r="AK40" s="59" t="str" cm="1">
        <f t="array" ref="AK40">IF(price[[#This Row],[产品标识]]="crs",_xlfn._xlws.FILTER(crs架构表[分片容量地址],crs架构表[架构]=price[[#This Row],[规格]]),"-")</f>
        <v>-</v>
      </c>
      <c r="AL40" s="59"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59"/>
      <c r="AN40" s="71"/>
      <c r="AO40" s="67" t="str" cm="1">
        <f t="array" ref="AO40">_xlfn.IFS(
    price[[#This Row],[项目]]&lt;&gt;"单元测试用例",       "-",
    price[[#This Row],[期望价格]]=price[[#This Row],[折后价]],         "ok",
    TRUE,                                            "error:" &amp; ADDRESS(ROW(price[[#This Row],[自检]]),COLUMN(price[[#This Row],[自检]]))
)</f>
        <v>-</v>
      </c>
    </row>
    <row r="41" spans="1:41">
      <c r="A41" s="7"/>
      <c r="B41" s="7"/>
      <c r="C41" s="46"/>
      <c r="D41" s="50"/>
      <c r="E41" s="89"/>
      <c r="F41" s="7"/>
      <c r="G41" s="47"/>
      <c r="H41" s="25"/>
      <c r="I41" s="47"/>
      <c r="J41" s="48"/>
      <c r="K41" s="48"/>
      <c r="L41" s="47"/>
      <c r="M41" s="47"/>
      <c r="N41" s="47"/>
      <c r="O41" s="49"/>
      <c r="P41" s="49"/>
      <c r="Q41" s="49"/>
      <c r="R41" s="82"/>
      <c r="S41" s="82"/>
      <c r="T41" s="82"/>
      <c r="U41" s="91"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1">
        <f>IF(AND(ISNUMBER(price[[#This Row],[指定折前价]]),price[[#This Row],[按月或一次性]]="一次性"),
    price[[#This Row],[指定折前价]],
   0
)</f>
        <v>0</v>
      </c>
      <c r="W41" s="91">
        <f>IFERROR(
    IF(
        price[[#This Row],[按月或一次性]]="一次性",      price[[#This Row],[折前一次性费用单价]] * price[[#This Row],[数量]] * price[[#This Row],[折扣率]],
        price[[#This Row],[折前月单价]] * price[[#This Row],[按月或一次性]]* price[[#This Row],[数量]] * price[[#This Row],[折扣率]]
    ),
    0
)</f>
        <v>0</v>
      </c>
      <c r="X41" s="66"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5" t="str" cm="1">
        <f t="array" ref="Z41" xml:space="preserve"> IF(
    ISBLANK(price[[#This Row],[选择产品]]), "-",IFERROR(_xlfn._xlws.FILTER(产品[产品标识],产品[产品选项名]=_xlfn.VALUETOTEXT(price[[#This Row],[选择产品]])), "自定义")
)</f>
        <v>-</v>
      </c>
      <c r="AA41" s="61" t="str" cm="1">
        <f t="array" ref="AA41" xml:space="preserve"> IF(
    ISBLANK(price[[#This Row],[选择产品]]), "-",
    IFERROR(_xlfn.SINGLE(_xlfn._xlws.FILTER(产品[产品标识],(产品[产品标识]=price[[#This Row],[产品标识]]) * (产品[报价器]="自动") )), "指定价")
)</f>
        <v>-</v>
      </c>
      <c r="AB41" s="61" t="str" cm="1">
        <f t="array" ref="AB41" xml:space="preserve"> IF(
    ISBLANK(price[[#This Row],[选择产品]]), "-",IFERROR(_xlfn._xlws.FILTER(产品[产品标识],产品[产品选项名]=_xlfn.VALUETOTEXT(price[[#This Row],[选择产品]])), price[[#This Row],[产品标识]])
)</f>
        <v>-</v>
      </c>
      <c r="AC41" s="62" t="str" cm="1">
        <f t="array" ref="AC41" xml:space="preserve"> IF(
    ISBLANK(price[[#This Row],[选择产品]]), "-",IFERROR(_xlfn._xlws.FILTER(产品[产品名],产品[产品选项名]=_xlfn.VALUETOTEXT(price[[#This Row],[选择产品]])), price[[#This Row],[选择产品]])
)</f>
        <v>-</v>
      </c>
      <c r="AD41" s="59" t="str" cm="1">
        <f t="array" ref="AD41">IF(price[[#This Row],[产品标识]]="cvm",
      _xlfn._xlws.FILTER(cvmCpu选项表[cpu列表], (cvmCpu选项表[地域]=报价地域)
                                                                        * (cvmCpu选项表[机型]=price[[#This Row],[规格]])
                                                                        * (cvmCpu选项表[内存]=price[[#This Row],[CVM内存]]) ),
       "-"
)</f>
        <v>-</v>
      </c>
      <c r="AE41" s="59" t="str" cm="1">
        <f t="array" ref="AE41">IF(price[[#This Row],[产品标识]]="cvm",
      _xlfn._xlws.FILTER(cvm内存选项表[内存列表], (cvm内存选项表[地域]=报价地域)
                                                                        * (cvm内存选项表[机型]=price[[#This Row],[规格]])
                                                                        * (cvm内存选项表[CPU]=price[[#This Row],[CVMCPU]]) ),
       "-"
)</f>
        <v>-</v>
      </c>
      <c r="AF41" s="59">
        <f>price[[#This Row],[CVMCPU]]*price[[#This Row],[数量]]</f>
        <v>0</v>
      </c>
      <c r="AG41" s="59">
        <f>price[[#This Row],[CVM内存]]*price[[#This Row],[数量]]</f>
        <v>0</v>
      </c>
      <c r="AH41" s="59">
        <f>(price[[#This Row],[CVM系统盘HDD]]+price[[#This Row],[CVM数据盘HDD]])*price[[#This Row],[数量]]</f>
        <v>0</v>
      </c>
      <c r="AI41" s="59">
        <f>(price[[#This Row],[CVM系统盘SSD]]+price[[#This Row],[CVM系统盘SSD]])*price[[#This Row],[数量]]</f>
        <v>0</v>
      </c>
      <c r="AJ41" s="59" t="str" cm="1">
        <f t="array" ref="AJ41">IF(price[[#This Row],[产品标识]]="crs",_xlfn._xlws.FILTER(crs架构表[分片数量地址],crs架构表[架构]=price[[#This Row],[规格]]),"-")</f>
        <v>-</v>
      </c>
      <c r="AK41" s="59" t="str" cm="1">
        <f t="array" ref="AK41">IF(price[[#This Row],[产品标识]]="crs",_xlfn._xlws.FILTER(crs架构表[分片容量地址],crs架构表[架构]=price[[#This Row],[规格]]),"-")</f>
        <v>-</v>
      </c>
      <c r="AL41" s="59"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59"/>
      <c r="AN41" s="71"/>
      <c r="AO41" s="67" t="str" cm="1">
        <f t="array" ref="AO41">_xlfn.IFS(
    price[[#This Row],[项目]]&lt;&gt;"单元测试用例",       "-",
    price[[#This Row],[期望价格]]=price[[#This Row],[折后价]],         "ok",
    TRUE,                                            "error:" &amp; ADDRESS(ROW(price[[#This Row],[自检]]),COLUMN(price[[#This Row],[自检]]))
)</f>
        <v>-</v>
      </c>
    </row>
    <row r="42" spans="1:41">
      <c r="A42" s="7"/>
      <c r="B42" s="7"/>
      <c r="C42" s="46"/>
      <c r="D42" s="50"/>
      <c r="E42" s="89"/>
      <c r="F42" s="7"/>
      <c r="G42" s="47"/>
      <c r="H42" s="25"/>
      <c r="I42" s="47"/>
      <c r="J42" s="48"/>
      <c r="K42" s="48"/>
      <c r="L42" s="47"/>
      <c r="M42" s="47"/>
      <c r="N42" s="47"/>
      <c r="O42" s="49"/>
      <c r="P42" s="49"/>
      <c r="Q42" s="49"/>
      <c r="R42" s="82"/>
      <c r="S42" s="82"/>
      <c r="T42" s="82"/>
      <c r="U42" s="91"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1">
        <f>IF(AND(ISNUMBER(price[[#This Row],[指定折前价]]),price[[#This Row],[按月或一次性]]="一次性"),
    price[[#This Row],[指定折前价]],
   0
)</f>
        <v>0</v>
      </c>
      <c r="W42" s="91">
        <f>IFERROR(
    IF(
        price[[#This Row],[按月或一次性]]="一次性",      price[[#This Row],[折前一次性费用单价]] * price[[#This Row],[数量]] * price[[#This Row],[折扣率]],
        price[[#This Row],[折前月单价]] * price[[#This Row],[按月或一次性]]* price[[#This Row],[数量]] * price[[#This Row],[折扣率]]
    ),
    0
)</f>
        <v>0</v>
      </c>
      <c r="X42" s="66"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5" t="str" cm="1">
        <f t="array" ref="Z42" xml:space="preserve"> IF(
    ISBLANK(price[[#This Row],[选择产品]]), "-",IFERROR(_xlfn._xlws.FILTER(产品[产品标识],产品[产品选项名]=_xlfn.VALUETOTEXT(price[[#This Row],[选择产品]])), "自定义")
)</f>
        <v>-</v>
      </c>
      <c r="AA42" s="61" t="str" cm="1">
        <f t="array" ref="AA42" xml:space="preserve"> IF(
    ISBLANK(price[[#This Row],[选择产品]]), "-",
    IFERROR(_xlfn.SINGLE(_xlfn._xlws.FILTER(产品[产品标识],(产品[产品标识]=price[[#This Row],[产品标识]]) * (产品[报价器]="自动") )), "指定价")
)</f>
        <v>-</v>
      </c>
      <c r="AB42" s="61" t="str" cm="1">
        <f t="array" ref="AB42" xml:space="preserve"> IF(
    ISBLANK(price[[#This Row],[选择产品]]), "-",IFERROR(_xlfn._xlws.FILTER(产品[产品标识],产品[产品选项名]=_xlfn.VALUETOTEXT(price[[#This Row],[选择产品]])), price[[#This Row],[产品标识]])
)</f>
        <v>-</v>
      </c>
      <c r="AC42" s="62" t="str" cm="1">
        <f t="array" ref="AC42" xml:space="preserve"> IF(
    ISBLANK(price[[#This Row],[选择产品]]), "-",IFERROR(_xlfn._xlws.FILTER(产品[产品名],产品[产品选项名]=_xlfn.VALUETOTEXT(price[[#This Row],[选择产品]])), price[[#This Row],[选择产品]])
)</f>
        <v>-</v>
      </c>
      <c r="AD42" s="59" t="str" cm="1">
        <f t="array" ref="AD42">IF(price[[#This Row],[产品标识]]="cvm",
      _xlfn._xlws.FILTER(cvmCpu选项表[cpu列表], (cvmCpu选项表[地域]=报价地域)
                                                                        * (cvmCpu选项表[机型]=price[[#This Row],[规格]])
                                                                        * (cvmCpu选项表[内存]=price[[#This Row],[CVM内存]]) ),
       "-"
)</f>
        <v>-</v>
      </c>
      <c r="AE42" s="59" t="str" cm="1">
        <f t="array" ref="AE42">IF(price[[#This Row],[产品标识]]="cvm",
      _xlfn._xlws.FILTER(cvm内存选项表[内存列表], (cvm内存选项表[地域]=报价地域)
                                                                        * (cvm内存选项表[机型]=price[[#This Row],[规格]])
                                                                        * (cvm内存选项表[CPU]=price[[#This Row],[CVMCPU]]) ),
       "-"
)</f>
        <v>-</v>
      </c>
      <c r="AF42" s="59">
        <f>price[[#This Row],[CVMCPU]]*price[[#This Row],[数量]]</f>
        <v>0</v>
      </c>
      <c r="AG42" s="59">
        <f>price[[#This Row],[CVM内存]]*price[[#This Row],[数量]]</f>
        <v>0</v>
      </c>
      <c r="AH42" s="59">
        <f>(price[[#This Row],[CVM系统盘HDD]]+price[[#This Row],[CVM数据盘HDD]])*price[[#This Row],[数量]]</f>
        <v>0</v>
      </c>
      <c r="AI42" s="59">
        <f>(price[[#This Row],[CVM系统盘SSD]]+price[[#This Row],[CVM系统盘SSD]])*price[[#This Row],[数量]]</f>
        <v>0</v>
      </c>
      <c r="AJ42" s="59" t="str" cm="1">
        <f t="array" ref="AJ42">IF(price[[#This Row],[产品标识]]="crs",_xlfn._xlws.FILTER(crs架构表[分片数量地址],crs架构表[架构]=price[[#This Row],[规格]]),"-")</f>
        <v>-</v>
      </c>
      <c r="AK42" s="59" t="str" cm="1">
        <f t="array" ref="AK42">IF(price[[#This Row],[产品标识]]="crs",_xlfn._xlws.FILTER(crs架构表[分片容量地址],crs架构表[架构]=price[[#This Row],[规格]]),"-")</f>
        <v>-</v>
      </c>
      <c r="AL42" s="59"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59"/>
      <c r="AN42" s="71"/>
      <c r="AO42" s="67" t="str" cm="1">
        <f t="array" ref="AO42">_xlfn.IFS(
    price[[#This Row],[项目]]&lt;&gt;"单元测试用例",       "-",
    price[[#This Row],[期望价格]]=price[[#This Row],[折后价]],         "ok",
    TRUE,                                            "error:" &amp; ADDRESS(ROW(price[[#This Row],[自检]]),COLUMN(price[[#This Row],[自检]]))
)</f>
        <v>-</v>
      </c>
    </row>
    <row r="43" spans="1:41">
      <c r="A43" s="7"/>
      <c r="B43" s="7"/>
      <c r="C43" s="46"/>
      <c r="D43" s="50"/>
      <c r="E43" s="89"/>
      <c r="F43" s="7"/>
      <c r="G43" s="47"/>
      <c r="H43" s="25"/>
      <c r="I43" s="47"/>
      <c r="J43" s="48"/>
      <c r="K43" s="48"/>
      <c r="L43" s="47"/>
      <c r="M43" s="47"/>
      <c r="N43" s="47"/>
      <c r="O43" s="49"/>
      <c r="P43" s="49"/>
      <c r="Q43" s="49"/>
      <c r="R43" s="82"/>
      <c r="S43" s="82"/>
      <c r="T43" s="82"/>
      <c r="U43" s="91"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1">
        <f>IF(AND(ISNUMBER(price[[#This Row],[指定折前价]]),price[[#This Row],[按月或一次性]]="一次性"),
    price[[#This Row],[指定折前价]],
   0
)</f>
        <v>0</v>
      </c>
      <c r="W43" s="91">
        <f>IFERROR(
    IF(
        price[[#This Row],[按月或一次性]]="一次性",      price[[#This Row],[折前一次性费用单价]] * price[[#This Row],[数量]] * price[[#This Row],[折扣率]],
        price[[#This Row],[折前月单价]] * price[[#This Row],[按月或一次性]]* price[[#This Row],[数量]] * price[[#This Row],[折扣率]]
    ),
    0
)</f>
        <v>0</v>
      </c>
      <c r="X43" s="66"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5" t="str" cm="1">
        <f t="array" ref="Z43" xml:space="preserve"> IF(
    ISBLANK(price[[#This Row],[选择产品]]), "-",IFERROR(_xlfn._xlws.FILTER(产品[产品标识],产品[产品选项名]=_xlfn.VALUETOTEXT(price[[#This Row],[选择产品]])), "自定义")
)</f>
        <v>-</v>
      </c>
      <c r="AA43" s="61" t="str" cm="1">
        <f t="array" ref="AA43" xml:space="preserve"> IF(
    ISBLANK(price[[#This Row],[选择产品]]), "-",
    IFERROR(_xlfn.SINGLE(_xlfn._xlws.FILTER(产品[产品标识],(产品[产品标识]=price[[#This Row],[产品标识]]) * (产品[报价器]="自动") )), "指定价")
)</f>
        <v>-</v>
      </c>
      <c r="AB43" s="61" t="str" cm="1">
        <f t="array" ref="AB43" xml:space="preserve"> IF(
    ISBLANK(price[[#This Row],[选择产品]]), "-",IFERROR(_xlfn._xlws.FILTER(产品[产品标识],产品[产品选项名]=_xlfn.VALUETOTEXT(price[[#This Row],[选择产品]])), price[[#This Row],[产品标识]])
)</f>
        <v>-</v>
      </c>
      <c r="AC43" s="62" t="str" cm="1">
        <f t="array" ref="AC43" xml:space="preserve"> IF(
    ISBLANK(price[[#This Row],[选择产品]]), "-",IFERROR(_xlfn._xlws.FILTER(产品[产品名],产品[产品选项名]=_xlfn.VALUETOTEXT(price[[#This Row],[选择产品]])), price[[#This Row],[选择产品]])
)</f>
        <v>-</v>
      </c>
      <c r="AD43" s="59" t="str" cm="1">
        <f t="array" ref="AD43">IF(price[[#This Row],[产品标识]]="cvm",
      _xlfn._xlws.FILTER(cvmCpu选项表[cpu列表], (cvmCpu选项表[地域]=报价地域)
                                                                        * (cvmCpu选项表[机型]=price[[#This Row],[规格]])
                                                                        * (cvmCpu选项表[内存]=price[[#This Row],[CVM内存]]) ),
       "-"
)</f>
        <v>-</v>
      </c>
      <c r="AE43" s="59" t="str" cm="1">
        <f t="array" ref="AE43">IF(price[[#This Row],[产品标识]]="cvm",
      _xlfn._xlws.FILTER(cvm内存选项表[内存列表], (cvm内存选项表[地域]=报价地域)
                                                                        * (cvm内存选项表[机型]=price[[#This Row],[规格]])
                                                                        * (cvm内存选项表[CPU]=price[[#This Row],[CVMCPU]]) ),
       "-"
)</f>
        <v>-</v>
      </c>
      <c r="AF43" s="59">
        <f>price[[#This Row],[CVMCPU]]*price[[#This Row],[数量]]</f>
        <v>0</v>
      </c>
      <c r="AG43" s="59">
        <f>price[[#This Row],[CVM内存]]*price[[#This Row],[数量]]</f>
        <v>0</v>
      </c>
      <c r="AH43" s="59">
        <f>(price[[#This Row],[CVM系统盘HDD]]+price[[#This Row],[CVM数据盘HDD]])*price[[#This Row],[数量]]</f>
        <v>0</v>
      </c>
      <c r="AI43" s="59">
        <f>(price[[#This Row],[CVM系统盘SSD]]+price[[#This Row],[CVM系统盘SSD]])*price[[#This Row],[数量]]</f>
        <v>0</v>
      </c>
      <c r="AJ43" s="59" t="str" cm="1">
        <f t="array" ref="AJ43">IF(price[[#This Row],[产品标识]]="crs",_xlfn._xlws.FILTER(crs架构表[分片数量地址],crs架构表[架构]=price[[#This Row],[规格]]),"-")</f>
        <v>-</v>
      </c>
      <c r="AK43" s="59" t="str" cm="1">
        <f t="array" ref="AK43">IF(price[[#This Row],[产品标识]]="crs",_xlfn._xlws.FILTER(crs架构表[分片容量地址],crs架构表[架构]=price[[#This Row],[规格]]),"-")</f>
        <v>-</v>
      </c>
      <c r="AL43" s="59"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59"/>
      <c r="AN43" s="71"/>
      <c r="AO43" s="67" t="str" cm="1">
        <f t="array" ref="AO43">_xlfn.IFS(
    price[[#This Row],[项目]]&lt;&gt;"单元测试用例",       "-",
    price[[#This Row],[期望价格]]=price[[#This Row],[折后价]],         "ok",
    TRUE,                                            "error:" &amp; ADDRESS(ROW(price[[#This Row],[自检]]),COLUMN(price[[#This Row],[自检]]))
)</f>
        <v>-</v>
      </c>
    </row>
    <row r="44" spans="1:41">
      <c r="A44" s="7"/>
      <c r="B44" s="7"/>
      <c r="C44" s="46"/>
      <c r="D44" s="50"/>
      <c r="E44" s="89"/>
      <c r="F44" s="7"/>
      <c r="G44" s="47"/>
      <c r="H44" s="25"/>
      <c r="I44" s="47"/>
      <c r="J44" s="48"/>
      <c r="K44" s="48"/>
      <c r="L44" s="47"/>
      <c r="M44" s="47"/>
      <c r="N44" s="47"/>
      <c r="O44" s="49"/>
      <c r="P44" s="49"/>
      <c r="Q44" s="49"/>
      <c r="R44" s="82"/>
      <c r="S44" s="82"/>
      <c r="T44" s="82"/>
      <c r="U44" s="91"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1">
        <f>IF(AND(ISNUMBER(price[[#This Row],[指定折前价]]),price[[#This Row],[按月或一次性]]="一次性"),
    price[[#This Row],[指定折前价]],
   0
)</f>
        <v>0</v>
      </c>
      <c r="W44" s="91">
        <f>IFERROR(
    IF(
        price[[#This Row],[按月或一次性]]="一次性",      price[[#This Row],[折前一次性费用单价]] * price[[#This Row],[数量]] * price[[#This Row],[折扣率]],
        price[[#This Row],[折前月单价]] * price[[#This Row],[按月或一次性]]* price[[#This Row],[数量]] * price[[#This Row],[折扣率]]
    ),
    0
)</f>
        <v>0</v>
      </c>
      <c r="X44" s="66"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5" t="str" cm="1">
        <f t="array" ref="Z44" xml:space="preserve"> IF(
    ISBLANK(price[[#This Row],[选择产品]]), "-",IFERROR(_xlfn._xlws.FILTER(产品[产品标识],产品[产品选项名]=_xlfn.VALUETOTEXT(price[[#This Row],[选择产品]])), "自定义")
)</f>
        <v>-</v>
      </c>
      <c r="AA44" s="61" t="str" cm="1">
        <f t="array" ref="AA44" xml:space="preserve"> IF(
    ISBLANK(price[[#This Row],[选择产品]]), "-",
    IFERROR(_xlfn.SINGLE(_xlfn._xlws.FILTER(产品[产品标识],(产品[产品标识]=price[[#This Row],[产品标识]]) * (产品[报价器]="自动") )), "指定价")
)</f>
        <v>-</v>
      </c>
      <c r="AB44" s="61" t="str" cm="1">
        <f t="array" ref="AB44" xml:space="preserve"> IF(
    ISBLANK(price[[#This Row],[选择产品]]), "-",IFERROR(_xlfn._xlws.FILTER(产品[产品标识],产品[产品选项名]=_xlfn.VALUETOTEXT(price[[#This Row],[选择产品]])), price[[#This Row],[产品标识]])
)</f>
        <v>-</v>
      </c>
      <c r="AC44" s="62" t="str" cm="1">
        <f t="array" ref="AC44" xml:space="preserve"> IF(
    ISBLANK(price[[#This Row],[选择产品]]), "-",IFERROR(_xlfn._xlws.FILTER(产品[产品名],产品[产品选项名]=_xlfn.VALUETOTEXT(price[[#This Row],[选择产品]])), price[[#This Row],[选择产品]])
)</f>
        <v>-</v>
      </c>
      <c r="AD44" s="59" t="str" cm="1">
        <f t="array" ref="AD44">IF(price[[#This Row],[产品标识]]="cvm",
      _xlfn._xlws.FILTER(cvmCpu选项表[cpu列表], (cvmCpu选项表[地域]=报价地域)
                                                                        * (cvmCpu选项表[机型]=price[[#This Row],[规格]])
                                                                        * (cvmCpu选项表[内存]=price[[#This Row],[CVM内存]]) ),
       "-"
)</f>
        <v>-</v>
      </c>
      <c r="AE44" s="59" t="str" cm="1">
        <f t="array" ref="AE44">IF(price[[#This Row],[产品标识]]="cvm",
      _xlfn._xlws.FILTER(cvm内存选项表[内存列表], (cvm内存选项表[地域]=报价地域)
                                                                        * (cvm内存选项表[机型]=price[[#This Row],[规格]])
                                                                        * (cvm内存选项表[CPU]=price[[#This Row],[CVMCPU]]) ),
       "-"
)</f>
        <v>-</v>
      </c>
      <c r="AF44" s="59">
        <f>price[[#This Row],[CVMCPU]]*price[[#This Row],[数量]]</f>
        <v>0</v>
      </c>
      <c r="AG44" s="59">
        <f>price[[#This Row],[CVM内存]]*price[[#This Row],[数量]]</f>
        <v>0</v>
      </c>
      <c r="AH44" s="59">
        <f>(price[[#This Row],[CVM系统盘HDD]]+price[[#This Row],[CVM数据盘HDD]])*price[[#This Row],[数量]]</f>
        <v>0</v>
      </c>
      <c r="AI44" s="59">
        <f>(price[[#This Row],[CVM系统盘SSD]]+price[[#This Row],[CVM系统盘SSD]])*price[[#This Row],[数量]]</f>
        <v>0</v>
      </c>
      <c r="AJ44" s="59" t="str" cm="1">
        <f t="array" ref="AJ44">IF(price[[#This Row],[产品标识]]="crs",_xlfn._xlws.FILTER(crs架构表[分片数量地址],crs架构表[架构]=price[[#This Row],[规格]]),"-")</f>
        <v>-</v>
      </c>
      <c r="AK44" s="59" t="str" cm="1">
        <f t="array" ref="AK44">IF(price[[#This Row],[产品标识]]="crs",_xlfn._xlws.FILTER(crs架构表[分片容量地址],crs架构表[架构]=price[[#This Row],[规格]]),"-")</f>
        <v>-</v>
      </c>
      <c r="AL44" s="59"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59"/>
      <c r="AN44" s="71"/>
      <c r="AO44" s="67" t="str" cm="1">
        <f t="array" ref="AO44">_xlfn.IFS(
    price[[#This Row],[项目]]&lt;&gt;"单元测试用例",       "-",
    price[[#This Row],[期望价格]]=price[[#This Row],[折后价]],         "ok",
    TRUE,                                            "error:" &amp; ADDRESS(ROW(price[[#This Row],[自检]]),COLUMN(price[[#This Row],[自检]]))
)</f>
        <v>-</v>
      </c>
    </row>
    <row r="45" spans="1:41">
      <c r="A45" s="7"/>
      <c r="B45" s="7"/>
      <c r="C45" s="46"/>
      <c r="D45" s="50"/>
      <c r="E45" s="89"/>
      <c r="F45" s="7"/>
      <c r="G45" s="47"/>
      <c r="H45" s="25"/>
      <c r="I45" s="47"/>
      <c r="J45" s="48"/>
      <c r="K45" s="48"/>
      <c r="L45" s="47"/>
      <c r="M45" s="47"/>
      <c r="N45" s="47"/>
      <c r="O45" s="49"/>
      <c r="P45" s="49"/>
      <c r="Q45" s="49"/>
      <c r="R45" s="82"/>
      <c r="S45" s="82"/>
      <c r="T45" s="82"/>
      <c r="U45" s="91"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1">
        <f>IF(AND(ISNUMBER(price[[#This Row],[指定折前价]]),price[[#This Row],[按月或一次性]]="一次性"),
    price[[#This Row],[指定折前价]],
   0
)</f>
        <v>0</v>
      </c>
      <c r="W45" s="91">
        <f>IFERROR(
    IF(
        price[[#This Row],[按月或一次性]]="一次性",      price[[#This Row],[折前一次性费用单价]] * price[[#This Row],[数量]] * price[[#This Row],[折扣率]],
        price[[#This Row],[折前月单价]] * price[[#This Row],[按月或一次性]]* price[[#This Row],[数量]] * price[[#This Row],[折扣率]]
    ),
    0
)</f>
        <v>0</v>
      </c>
      <c r="X45" s="66"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5" t="str" cm="1">
        <f t="array" ref="Z45" xml:space="preserve"> IF(
    ISBLANK(price[[#This Row],[选择产品]]), "-",IFERROR(_xlfn._xlws.FILTER(产品[产品标识],产品[产品选项名]=_xlfn.VALUETOTEXT(price[[#This Row],[选择产品]])), "自定义")
)</f>
        <v>-</v>
      </c>
      <c r="AA45" s="61" t="str" cm="1">
        <f t="array" ref="AA45" xml:space="preserve"> IF(
    ISBLANK(price[[#This Row],[选择产品]]), "-",
    IFERROR(_xlfn.SINGLE(_xlfn._xlws.FILTER(产品[产品标识],(产品[产品标识]=price[[#This Row],[产品标识]]) * (产品[报价器]="自动") )), "指定价")
)</f>
        <v>-</v>
      </c>
      <c r="AB45" s="61" t="str" cm="1">
        <f t="array" ref="AB45" xml:space="preserve"> IF(
    ISBLANK(price[[#This Row],[选择产品]]), "-",IFERROR(_xlfn._xlws.FILTER(产品[产品标识],产品[产品选项名]=_xlfn.VALUETOTEXT(price[[#This Row],[选择产品]])), price[[#This Row],[产品标识]])
)</f>
        <v>-</v>
      </c>
      <c r="AC45" s="62" t="str" cm="1">
        <f t="array" ref="AC45" xml:space="preserve"> IF(
    ISBLANK(price[[#This Row],[选择产品]]), "-",IFERROR(_xlfn._xlws.FILTER(产品[产品名],产品[产品选项名]=_xlfn.VALUETOTEXT(price[[#This Row],[选择产品]])), price[[#This Row],[选择产品]])
)</f>
        <v>-</v>
      </c>
      <c r="AD45" s="59" t="str" cm="1">
        <f t="array" ref="AD45">IF(price[[#This Row],[产品标识]]="cvm",
      _xlfn._xlws.FILTER(cvmCpu选项表[cpu列表], (cvmCpu选项表[地域]=报价地域)
                                                                        * (cvmCpu选项表[机型]=price[[#This Row],[规格]])
                                                                        * (cvmCpu选项表[内存]=price[[#This Row],[CVM内存]]) ),
       "-"
)</f>
        <v>-</v>
      </c>
      <c r="AE45" s="59" t="str" cm="1">
        <f t="array" ref="AE45">IF(price[[#This Row],[产品标识]]="cvm",
      _xlfn._xlws.FILTER(cvm内存选项表[内存列表], (cvm内存选项表[地域]=报价地域)
                                                                        * (cvm内存选项表[机型]=price[[#This Row],[规格]])
                                                                        * (cvm内存选项表[CPU]=price[[#This Row],[CVMCPU]]) ),
       "-"
)</f>
        <v>-</v>
      </c>
      <c r="AF45" s="59">
        <f>price[[#This Row],[CVMCPU]]*price[[#This Row],[数量]]</f>
        <v>0</v>
      </c>
      <c r="AG45" s="59">
        <f>price[[#This Row],[CVM内存]]*price[[#This Row],[数量]]</f>
        <v>0</v>
      </c>
      <c r="AH45" s="59">
        <f>(price[[#This Row],[CVM系统盘HDD]]+price[[#This Row],[CVM数据盘HDD]])*price[[#This Row],[数量]]</f>
        <v>0</v>
      </c>
      <c r="AI45" s="59">
        <f>(price[[#This Row],[CVM系统盘SSD]]+price[[#This Row],[CVM系统盘SSD]])*price[[#This Row],[数量]]</f>
        <v>0</v>
      </c>
      <c r="AJ45" s="59" t="str" cm="1">
        <f t="array" ref="AJ45">IF(price[[#This Row],[产品标识]]="crs",_xlfn._xlws.FILTER(crs架构表[分片数量地址],crs架构表[架构]=price[[#This Row],[规格]]),"-")</f>
        <v>-</v>
      </c>
      <c r="AK45" s="59" t="str" cm="1">
        <f t="array" ref="AK45">IF(price[[#This Row],[产品标识]]="crs",_xlfn._xlws.FILTER(crs架构表[分片容量地址],crs架构表[架构]=price[[#This Row],[规格]]),"-")</f>
        <v>-</v>
      </c>
      <c r="AL45" s="59"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59"/>
      <c r="AN45" s="71"/>
      <c r="AO45" s="67" t="str" cm="1">
        <f t="array" ref="AO45">_xlfn.IFS(
    price[[#This Row],[项目]]&lt;&gt;"单元测试用例",       "-",
    price[[#This Row],[期望价格]]=price[[#This Row],[折后价]],         "ok",
    TRUE,                                            "error:" &amp; ADDRESS(ROW(price[[#This Row],[自检]]),COLUMN(price[[#This Row],[自检]]))
)</f>
        <v>-</v>
      </c>
    </row>
    <row r="46" spans="1:41">
      <c r="A46" s="7"/>
      <c r="B46" s="7"/>
      <c r="C46" s="46"/>
      <c r="D46" s="50"/>
      <c r="E46" s="89"/>
      <c r="F46" s="7"/>
      <c r="G46" s="47"/>
      <c r="H46" s="25"/>
      <c r="I46" s="47"/>
      <c r="J46" s="48"/>
      <c r="K46" s="48"/>
      <c r="L46" s="47"/>
      <c r="M46" s="47"/>
      <c r="N46" s="47"/>
      <c r="O46" s="49"/>
      <c r="P46" s="49"/>
      <c r="Q46" s="49"/>
      <c r="R46" s="82"/>
      <c r="S46" s="82"/>
      <c r="T46" s="82"/>
      <c r="U46" s="91"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1">
        <f>IF(AND(ISNUMBER(price[[#This Row],[指定折前价]]),price[[#This Row],[按月或一次性]]="一次性"),
    price[[#This Row],[指定折前价]],
   0
)</f>
        <v>0</v>
      </c>
      <c r="W46" s="91">
        <f>IFERROR(
    IF(
        price[[#This Row],[按月或一次性]]="一次性",      price[[#This Row],[折前一次性费用单价]] * price[[#This Row],[数量]] * price[[#This Row],[折扣率]],
        price[[#This Row],[折前月单价]] * price[[#This Row],[按月或一次性]]* price[[#This Row],[数量]] * price[[#This Row],[折扣率]]
    ),
    0
)</f>
        <v>0</v>
      </c>
      <c r="X46" s="66"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5" t="str" cm="1">
        <f t="array" ref="Z46" xml:space="preserve"> IF(
    ISBLANK(price[[#This Row],[选择产品]]), "-",IFERROR(_xlfn._xlws.FILTER(产品[产品标识],产品[产品选项名]=_xlfn.VALUETOTEXT(price[[#This Row],[选择产品]])), "自定义")
)</f>
        <v>-</v>
      </c>
      <c r="AA46" s="61" t="str" cm="1">
        <f t="array" ref="AA46" xml:space="preserve"> IF(
    ISBLANK(price[[#This Row],[选择产品]]), "-",
    IFERROR(_xlfn.SINGLE(_xlfn._xlws.FILTER(产品[产品标识],(产品[产品标识]=price[[#This Row],[产品标识]]) * (产品[报价器]="自动") )), "指定价")
)</f>
        <v>-</v>
      </c>
      <c r="AB46" s="61" t="str" cm="1">
        <f t="array" ref="AB46" xml:space="preserve"> IF(
    ISBLANK(price[[#This Row],[选择产品]]), "-",IFERROR(_xlfn._xlws.FILTER(产品[产品标识],产品[产品选项名]=_xlfn.VALUETOTEXT(price[[#This Row],[选择产品]])), price[[#This Row],[产品标识]])
)</f>
        <v>-</v>
      </c>
      <c r="AC46" s="62" t="str" cm="1">
        <f t="array" ref="AC46" xml:space="preserve"> IF(
    ISBLANK(price[[#This Row],[选择产品]]), "-",IFERROR(_xlfn._xlws.FILTER(产品[产品名],产品[产品选项名]=_xlfn.VALUETOTEXT(price[[#This Row],[选择产品]])), price[[#This Row],[选择产品]])
)</f>
        <v>-</v>
      </c>
      <c r="AD46" s="59" t="str" cm="1">
        <f t="array" ref="AD46">IF(price[[#This Row],[产品标识]]="cvm",
      _xlfn._xlws.FILTER(cvmCpu选项表[cpu列表], (cvmCpu选项表[地域]=报价地域)
                                                                        * (cvmCpu选项表[机型]=price[[#This Row],[规格]])
                                                                        * (cvmCpu选项表[内存]=price[[#This Row],[CVM内存]]) ),
       "-"
)</f>
        <v>-</v>
      </c>
      <c r="AE46" s="59" t="str" cm="1">
        <f t="array" ref="AE46">IF(price[[#This Row],[产品标识]]="cvm",
      _xlfn._xlws.FILTER(cvm内存选项表[内存列表], (cvm内存选项表[地域]=报价地域)
                                                                        * (cvm内存选项表[机型]=price[[#This Row],[规格]])
                                                                        * (cvm内存选项表[CPU]=price[[#This Row],[CVMCPU]]) ),
       "-"
)</f>
        <v>-</v>
      </c>
      <c r="AF46" s="59">
        <f>price[[#This Row],[CVMCPU]]*price[[#This Row],[数量]]</f>
        <v>0</v>
      </c>
      <c r="AG46" s="59">
        <f>price[[#This Row],[CVM内存]]*price[[#This Row],[数量]]</f>
        <v>0</v>
      </c>
      <c r="AH46" s="59">
        <f>(price[[#This Row],[CVM系统盘HDD]]+price[[#This Row],[CVM数据盘HDD]])*price[[#This Row],[数量]]</f>
        <v>0</v>
      </c>
      <c r="AI46" s="59">
        <f>(price[[#This Row],[CVM系统盘SSD]]+price[[#This Row],[CVM系统盘SSD]])*price[[#This Row],[数量]]</f>
        <v>0</v>
      </c>
      <c r="AJ46" s="59" t="str" cm="1">
        <f t="array" ref="AJ46">IF(price[[#This Row],[产品标识]]="crs",_xlfn._xlws.FILTER(crs架构表[分片数量地址],crs架构表[架构]=price[[#This Row],[规格]]),"-")</f>
        <v>-</v>
      </c>
      <c r="AK46" s="59" t="str" cm="1">
        <f t="array" ref="AK46">IF(price[[#This Row],[产品标识]]="crs",_xlfn._xlws.FILTER(crs架构表[分片容量地址],crs架构表[架构]=price[[#This Row],[规格]]),"-")</f>
        <v>-</v>
      </c>
      <c r="AL46" s="59"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59"/>
      <c r="AN46" s="71"/>
      <c r="AO46" s="67" t="str" cm="1">
        <f t="array" ref="AO46">_xlfn.IFS(
    price[[#This Row],[项目]]&lt;&gt;"单元测试用例",       "-",
    price[[#This Row],[期望价格]]=price[[#This Row],[折后价]],         "ok",
    TRUE,                                            "error:" &amp; ADDRESS(ROW(price[[#This Row],[自检]]),COLUMN(price[[#This Row],[自检]]))
)</f>
        <v>-</v>
      </c>
    </row>
    <row r="47" spans="1:41">
      <c r="A47" s="7"/>
      <c r="B47" s="7"/>
      <c r="C47" s="46"/>
      <c r="D47" s="50"/>
      <c r="E47" s="89"/>
      <c r="F47" s="7"/>
      <c r="G47" s="47"/>
      <c r="H47" s="25"/>
      <c r="I47" s="47"/>
      <c r="J47" s="48"/>
      <c r="K47" s="48"/>
      <c r="L47" s="47"/>
      <c r="M47" s="47"/>
      <c r="N47" s="47"/>
      <c r="O47" s="49"/>
      <c r="P47" s="49"/>
      <c r="Q47" s="49"/>
      <c r="R47" s="82"/>
      <c r="S47" s="82"/>
      <c r="T47" s="82"/>
      <c r="U47" s="91"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1">
        <f>IF(AND(ISNUMBER(price[[#This Row],[指定折前价]]),price[[#This Row],[按月或一次性]]="一次性"),
    price[[#This Row],[指定折前价]],
   0
)</f>
        <v>0</v>
      </c>
      <c r="W47" s="91">
        <f>IFERROR(
    IF(
        price[[#This Row],[按月或一次性]]="一次性",      price[[#This Row],[折前一次性费用单价]] * price[[#This Row],[数量]] * price[[#This Row],[折扣率]],
        price[[#This Row],[折前月单价]] * price[[#This Row],[按月或一次性]]* price[[#This Row],[数量]] * price[[#This Row],[折扣率]]
    ),
    0
)</f>
        <v>0</v>
      </c>
      <c r="X47" s="66"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5" t="str" cm="1">
        <f t="array" ref="Z47" xml:space="preserve"> IF(
    ISBLANK(price[[#This Row],[选择产品]]), "-",IFERROR(_xlfn._xlws.FILTER(产品[产品标识],产品[产品选项名]=_xlfn.VALUETOTEXT(price[[#This Row],[选择产品]])), "自定义")
)</f>
        <v>-</v>
      </c>
      <c r="AA47" s="61" t="str" cm="1">
        <f t="array" ref="AA47" xml:space="preserve"> IF(
    ISBLANK(price[[#This Row],[选择产品]]), "-",
    IFERROR(_xlfn.SINGLE(_xlfn._xlws.FILTER(产品[产品标识],(产品[产品标识]=price[[#This Row],[产品标识]]) * (产品[报价器]="自动") )), "指定价")
)</f>
        <v>-</v>
      </c>
      <c r="AB47" s="61" t="str" cm="1">
        <f t="array" ref="AB47" xml:space="preserve"> IF(
    ISBLANK(price[[#This Row],[选择产品]]), "-",IFERROR(_xlfn._xlws.FILTER(产品[产品标识],产品[产品选项名]=_xlfn.VALUETOTEXT(price[[#This Row],[选择产品]])), price[[#This Row],[产品标识]])
)</f>
        <v>-</v>
      </c>
      <c r="AC47" s="62" t="str" cm="1">
        <f t="array" ref="AC47" xml:space="preserve"> IF(
    ISBLANK(price[[#This Row],[选择产品]]), "-",IFERROR(_xlfn._xlws.FILTER(产品[产品名],产品[产品选项名]=_xlfn.VALUETOTEXT(price[[#This Row],[选择产品]])), price[[#This Row],[选择产品]])
)</f>
        <v>-</v>
      </c>
      <c r="AD47" s="59" t="str" cm="1">
        <f t="array" ref="AD47">IF(price[[#This Row],[产品标识]]="cvm",
      _xlfn._xlws.FILTER(cvmCpu选项表[cpu列表], (cvmCpu选项表[地域]=报价地域)
                                                                        * (cvmCpu选项表[机型]=price[[#This Row],[规格]])
                                                                        * (cvmCpu选项表[内存]=price[[#This Row],[CVM内存]]) ),
       "-"
)</f>
        <v>-</v>
      </c>
      <c r="AE47" s="59" t="str" cm="1">
        <f t="array" ref="AE47">IF(price[[#This Row],[产品标识]]="cvm",
      _xlfn._xlws.FILTER(cvm内存选项表[内存列表], (cvm内存选项表[地域]=报价地域)
                                                                        * (cvm内存选项表[机型]=price[[#This Row],[规格]])
                                                                        * (cvm内存选项表[CPU]=price[[#This Row],[CVMCPU]]) ),
       "-"
)</f>
        <v>-</v>
      </c>
      <c r="AF47" s="59">
        <f>price[[#This Row],[CVMCPU]]*price[[#This Row],[数量]]</f>
        <v>0</v>
      </c>
      <c r="AG47" s="59">
        <f>price[[#This Row],[CVM内存]]*price[[#This Row],[数量]]</f>
        <v>0</v>
      </c>
      <c r="AH47" s="59">
        <f>(price[[#This Row],[CVM系统盘HDD]]+price[[#This Row],[CVM数据盘HDD]])*price[[#This Row],[数量]]</f>
        <v>0</v>
      </c>
      <c r="AI47" s="59">
        <f>(price[[#This Row],[CVM系统盘SSD]]+price[[#This Row],[CVM系统盘SSD]])*price[[#This Row],[数量]]</f>
        <v>0</v>
      </c>
      <c r="AJ47" s="59" t="str" cm="1">
        <f t="array" ref="AJ47">IF(price[[#This Row],[产品标识]]="crs",_xlfn._xlws.FILTER(crs架构表[分片数量地址],crs架构表[架构]=price[[#This Row],[规格]]),"-")</f>
        <v>-</v>
      </c>
      <c r="AK47" s="59" t="str" cm="1">
        <f t="array" ref="AK47">IF(price[[#This Row],[产品标识]]="crs",_xlfn._xlws.FILTER(crs架构表[分片容量地址],crs架构表[架构]=price[[#This Row],[规格]]),"-")</f>
        <v>-</v>
      </c>
      <c r="AL47" s="59"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59"/>
      <c r="AN47" s="71"/>
      <c r="AO47" s="67" t="str" cm="1">
        <f t="array" ref="AO47">_xlfn.IFS(
    price[[#This Row],[项目]]&lt;&gt;"单元测试用例",       "-",
    price[[#This Row],[期望价格]]=price[[#This Row],[折后价]],         "ok",
    TRUE,                                            "error:" &amp; ADDRESS(ROW(price[[#This Row],[自检]]),COLUMN(price[[#This Row],[自检]]))
)</f>
        <v>-</v>
      </c>
    </row>
    <row r="48" spans="1:41">
      <c r="A48" s="7"/>
      <c r="B48" s="7"/>
      <c r="C48" s="46"/>
      <c r="D48" s="50"/>
      <c r="E48" s="89"/>
      <c r="F48" s="7"/>
      <c r="G48" s="47"/>
      <c r="H48" s="25"/>
      <c r="I48" s="47"/>
      <c r="J48" s="48"/>
      <c r="K48" s="48"/>
      <c r="L48" s="47"/>
      <c r="M48" s="47"/>
      <c r="N48" s="47"/>
      <c r="O48" s="49"/>
      <c r="P48" s="49"/>
      <c r="Q48" s="49"/>
      <c r="R48" s="82"/>
      <c r="S48" s="82"/>
      <c r="T48" s="82"/>
      <c r="U48" s="91"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1">
        <f>IF(AND(ISNUMBER(price[[#This Row],[指定折前价]]),price[[#This Row],[按月或一次性]]="一次性"),
    price[[#This Row],[指定折前价]],
   0
)</f>
        <v>0</v>
      </c>
      <c r="W48" s="91">
        <f>IFERROR(
    IF(
        price[[#This Row],[按月或一次性]]="一次性",      price[[#This Row],[折前一次性费用单价]] * price[[#This Row],[数量]] * price[[#This Row],[折扣率]],
        price[[#This Row],[折前月单价]] * price[[#This Row],[按月或一次性]]* price[[#This Row],[数量]] * price[[#This Row],[折扣率]]
    ),
    0
)</f>
        <v>0</v>
      </c>
      <c r="X48" s="66"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5" t="str" cm="1">
        <f t="array" ref="Z48" xml:space="preserve"> IF(
    ISBLANK(price[[#This Row],[选择产品]]), "-",IFERROR(_xlfn._xlws.FILTER(产品[产品标识],产品[产品选项名]=_xlfn.VALUETOTEXT(price[[#This Row],[选择产品]])), "自定义")
)</f>
        <v>-</v>
      </c>
      <c r="AA48" s="61" t="str" cm="1">
        <f t="array" ref="AA48" xml:space="preserve"> IF(
    ISBLANK(price[[#This Row],[选择产品]]), "-",
    IFERROR(_xlfn.SINGLE(_xlfn._xlws.FILTER(产品[产品标识],(产品[产品标识]=price[[#This Row],[产品标识]]) * (产品[报价器]="自动") )), "指定价")
)</f>
        <v>-</v>
      </c>
      <c r="AB48" s="61" t="str" cm="1">
        <f t="array" ref="AB48" xml:space="preserve"> IF(
    ISBLANK(price[[#This Row],[选择产品]]), "-",IFERROR(_xlfn._xlws.FILTER(产品[产品标识],产品[产品选项名]=_xlfn.VALUETOTEXT(price[[#This Row],[选择产品]])), price[[#This Row],[产品标识]])
)</f>
        <v>-</v>
      </c>
      <c r="AC48" s="62" t="str" cm="1">
        <f t="array" ref="AC48" xml:space="preserve"> IF(
    ISBLANK(price[[#This Row],[选择产品]]), "-",IFERROR(_xlfn._xlws.FILTER(产品[产品名],产品[产品选项名]=_xlfn.VALUETOTEXT(price[[#This Row],[选择产品]])), price[[#This Row],[选择产品]])
)</f>
        <v>-</v>
      </c>
      <c r="AD48" s="59" t="str" cm="1">
        <f t="array" ref="AD48">IF(price[[#This Row],[产品标识]]="cvm",
      _xlfn._xlws.FILTER(cvmCpu选项表[cpu列表], (cvmCpu选项表[地域]=报价地域)
                                                                        * (cvmCpu选项表[机型]=price[[#This Row],[规格]])
                                                                        * (cvmCpu选项表[内存]=price[[#This Row],[CVM内存]]) ),
       "-"
)</f>
        <v>-</v>
      </c>
      <c r="AE48" s="59" t="str" cm="1">
        <f t="array" ref="AE48">IF(price[[#This Row],[产品标识]]="cvm",
      _xlfn._xlws.FILTER(cvm内存选项表[内存列表], (cvm内存选项表[地域]=报价地域)
                                                                        * (cvm内存选项表[机型]=price[[#This Row],[规格]])
                                                                        * (cvm内存选项表[CPU]=price[[#This Row],[CVMCPU]]) ),
       "-"
)</f>
        <v>-</v>
      </c>
      <c r="AF48" s="59">
        <f>price[[#This Row],[CVMCPU]]*price[[#This Row],[数量]]</f>
        <v>0</v>
      </c>
      <c r="AG48" s="59">
        <f>price[[#This Row],[CVM内存]]*price[[#This Row],[数量]]</f>
        <v>0</v>
      </c>
      <c r="AH48" s="59">
        <f>(price[[#This Row],[CVM系统盘HDD]]+price[[#This Row],[CVM数据盘HDD]])*price[[#This Row],[数量]]</f>
        <v>0</v>
      </c>
      <c r="AI48" s="59">
        <f>(price[[#This Row],[CVM系统盘SSD]]+price[[#This Row],[CVM系统盘SSD]])*price[[#This Row],[数量]]</f>
        <v>0</v>
      </c>
      <c r="AJ48" s="59" t="str" cm="1">
        <f t="array" ref="AJ48">IF(price[[#This Row],[产品标识]]="crs",_xlfn._xlws.FILTER(crs架构表[分片数量地址],crs架构表[架构]=price[[#This Row],[规格]]),"-")</f>
        <v>-</v>
      </c>
      <c r="AK48" s="59" t="str" cm="1">
        <f t="array" ref="AK48">IF(price[[#This Row],[产品标识]]="crs",_xlfn._xlws.FILTER(crs架构表[分片容量地址],crs架构表[架构]=price[[#This Row],[规格]]),"-")</f>
        <v>-</v>
      </c>
      <c r="AL48" s="59"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59"/>
      <c r="AN48" s="71"/>
      <c r="AO48" s="67" t="str" cm="1">
        <f t="array" ref="AO48">_xlfn.IFS(
    price[[#This Row],[项目]]&lt;&gt;"单元测试用例",       "-",
    price[[#This Row],[期望价格]]=price[[#This Row],[折后价]],         "ok",
    TRUE,                                            "error:" &amp; ADDRESS(ROW(price[[#This Row],[自检]]),COLUMN(price[[#This Row],[自检]]))
)</f>
        <v>-</v>
      </c>
    </row>
    <row r="49" spans="1:41">
      <c r="A49" s="7"/>
      <c r="B49" s="7"/>
      <c r="C49" s="46"/>
      <c r="D49" s="50"/>
      <c r="E49" s="89"/>
      <c r="F49" s="7"/>
      <c r="G49" s="47"/>
      <c r="H49" s="25"/>
      <c r="I49" s="47"/>
      <c r="J49" s="48"/>
      <c r="K49" s="48"/>
      <c r="L49" s="47"/>
      <c r="M49" s="47"/>
      <c r="N49" s="47"/>
      <c r="O49" s="49"/>
      <c r="P49" s="49"/>
      <c r="Q49" s="49"/>
      <c r="R49" s="82"/>
      <c r="S49" s="82"/>
      <c r="T49" s="82"/>
      <c r="U49" s="91"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1">
        <f>IF(AND(ISNUMBER(price[[#This Row],[指定折前价]]),price[[#This Row],[按月或一次性]]="一次性"),
    price[[#This Row],[指定折前价]],
   0
)</f>
        <v>0</v>
      </c>
      <c r="W49" s="91">
        <f>IFERROR(
    IF(
        price[[#This Row],[按月或一次性]]="一次性",      price[[#This Row],[折前一次性费用单价]] * price[[#This Row],[数量]] * price[[#This Row],[折扣率]],
        price[[#This Row],[折前月单价]] * price[[#This Row],[按月或一次性]]* price[[#This Row],[数量]] * price[[#This Row],[折扣率]]
    ),
    0
)</f>
        <v>0</v>
      </c>
      <c r="X49" s="66"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5" t="str" cm="1">
        <f t="array" ref="Z49" xml:space="preserve"> IF(
    ISBLANK(price[[#This Row],[选择产品]]), "-",IFERROR(_xlfn._xlws.FILTER(产品[产品标识],产品[产品选项名]=_xlfn.VALUETOTEXT(price[[#This Row],[选择产品]])), "自定义")
)</f>
        <v>-</v>
      </c>
      <c r="AA49" s="61" t="str" cm="1">
        <f t="array" ref="AA49" xml:space="preserve"> IF(
    ISBLANK(price[[#This Row],[选择产品]]), "-",
    IFERROR(_xlfn.SINGLE(_xlfn._xlws.FILTER(产品[产品标识],(产品[产品标识]=price[[#This Row],[产品标识]]) * (产品[报价器]="自动") )), "指定价")
)</f>
        <v>-</v>
      </c>
      <c r="AB49" s="61" t="str" cm="1">
        <f t="array" ref="AB49" xml:space="preserve"> IF(
    ISBLANK(price[[#This Row],[选择产品]]), "-",IFERROR(_xlfn._xlws.FILTER(产品[产品标识],产品[产品选项名]=_xlfn.VALUETOTEXT(price[[#This Row],[选择产品]])), price[[#This Row],[产品标识]])
)</f>
        <v>-</v>
      </c>
      <c r="AC49" s="62" t="str" cm="1">
        <f t="array" ref="AC49" xml:space="preserve"> IF(
    ISBLANK(price[[#This Row],[选择产品]]), "-",IFERROR(_xlfn._xlws.FILTER(产品[产品名],产品[产品选项名]=_xlfn.VALUETOTEXT(price[[#This Row],[选择产品]])), price[[#This Row],[选择产品]])
)</f>
        <v>-</v>
      </c>
      <c r="AD49" s="59" t="str" cm="1">
        <f t="array" ref="AD49">IF(price[[#This Row],[产品标识]]="cvm",
      _xlfn._xlws.FILTER(cvmCpu选项表[cpu列表], (cvmCpu选项表[地域]=报价地域)
                                                                        * (cvmCpu选项表[机型]=price[[#This Row],[规格]])
                                                                        * (cvmCpu选项表[内存]=price[[#This Row],[CVM内存]]) ),
       "-"
)</f>
        <v>-</v>
      </c>
      <c r="AE49" s="59" t="str" cm="1">
        <f t="array" ref="AE49">IF(price[[#This Row],[产品标识]]="cvm",
      _xlfn._xlws.FILTER(cvm内存选项表[内存列表], (cvm内存选项表[地域]=报价地域)
                                                                        * (cvm内存选项表[机型]=price[[#This Row],[规格]])
                                                                        * (cvm内存选项表[CPU]=price[[#This Row],[CVMCPU]]) ),
       "-"
)</f>
        <v>-</v>
      </c>
      <c r="AF49" s="59">
        <f>price[[#This Row],[CVMCPU]]*price[[#This Row],[数量]]</f>
        <v>0</v>
      </c>
      <c r="AG49" s="59">
        <f>price[[#This Row],[CVM内存]]*price[[#This Row],[数量]]</f>
        <v>0</v>
      </c>
      <c r="AH49" s="59">
        <f>(price[[#This Row],[CVM系统盘HDD]]+price[[#This Row],[CVM数据盘HDD]])*price[[#This Row],[数量]]</f>
        <v>0</v>
      </c>
      <c r="AI49" s="59">
        <f>(price[[#This Row],[CVM系统盘SSD]]+price[[#This Row],[CVM系统盘SSD]])*price[[#This Row],[数量]]</f>
        <v>0</v>
      </c>
      <c r="AJ49" s="59" t="str" cm="1">
        <f t="array" ref="AJ49">IF(price[[#This Row],[产品标识]]="crs",_xlfn._xlws.FILTER(crs架构表[分片数量地址],crs架构表[架构]=price[[#This Row],[规格]]),"-")</f>
        <v>-</v>
      </c>
      <c r="AK49" s="59" t="str" cm="1">
        <f t="array" ref="AK49">IF(price[[#This Row],[产品标识]]="crs",_xlfn._xlws.FILTER(crs架构表[分片容量地址],crs架构表[架构]=price[[#This Row],[规格]]),"-")</f>
        <v>-</v>
      </c>
      <c r="AL49" s="59"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59"/>
      <c r="AN49" s="71"/>
      <c r="AO49" s="67" t="str" cm="1">
        <f t="array" ref="AO49">_xlfn.IFS(
    price[[#This Row],[项目]]&lt;&gt;"单元测试用例",       "-",
    price[[#This Row],[期望价格]]=price[[#This Row],[折后价]],         "ok",
    TRUE,                                            "error:" &amp; ADDRESS(ROW(price[[#This Row],[自检]]),COLUMN(price[[#This Row],[自检]]))
)</f>
        <v>-</v>
      </c>
    </row>
    <row r="50" spans="1:41">
      <c r="A50" s="7"/>
      <c r="B50" s="7"/>
      <c r="C50" s="46"/>
      <c r="D50" s="50"/>
      <c r="E50" s="89"/>
      <c r="F50" s="7"/>
      <c r="G50" s="47"/>
      <c r="H50" s="25"/>
      <c r="I50" s="47"/>
      <c r="J50" s="48"/>
      <c r="K50" s="48"/>
      <c r="L50" s="47"/>
      <c r="M50" s="47"/>
      <c r="N50" s="47"/>
      <c r="O50" s="49"/>
      <c r="P50" s="49"/>
      <c r="Q50" s="49"/>
      <c r="R50" s="82"/>
      <c r="S50" s="82"/>
      <c r="T50" s="82"/>
      <c r="U50" s="91"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1">
        <f>IF(AND(ISNUMBER(price[[#This Row],[指定折前价]]),price[[#This Row],[按月或一次性]]="一次性"),
    price[[#This Row],[指定折前价]],
   0
)</f>
        <v>0</v>
      </c>
      <c r="W50" s="91">
        <f>IFERROR(
    IF(
        price[[#This Row],[按月或一次性]]="一次性",      price[[#This Row],[折前一次性费用单价]] * price[[#This Row],[数量]] * price[[#This Row],[折扣率]],
        price[[#This Row],[折前月单价]] * price[[#This Row],[按月或一次性]]* price[[#This Row],[数量]] * price[[#This Row],[折扣率]]
    ),
    0
)</f>
        <v>0</v>
      </c>
      <c r="X50" s="66"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5" t="str" cm="1">
        <f t="array" ref="Z50" xml:space="preserve"> IF(
    ISBLANK(price[[#This Row],[选择产品]]), "-",IFERROR(_xlfn._xlws.FILTER(产品[产品标识],产品[产品选项名]=_xlfn.VALUETOTEXT(price[[#This Row],[选择产品]])), "自定义")
)</f>
        <v>-</v>
      </c>
      <c r="AA50" s="61" t="str" cm="1">
        <f t="array" ref="AA50" xml:space="preserve"> IF(
    ISBLANK(price[[#This Row],[选择产品]]), "-",
    IFERROR(_xlfn.SINGLE(_xlfn._xlws.FILTER(产品[产品标识],(产品[产品标识]=price[[#This Row],[产品标识]]) * (产品[报价器]="自动") )), "指定价")
)</f>
        <v>-</v>
      </c>
      <c r="AB50" s="61" t="str" cm="1">
        <f t="array" ref="AB50" xml:space="preserve"> IF(
    ISBLANK(price[[#This Row],[选择产品]]), "-",IFERROR(_xlfn._xlws.FILTER(产品[产品标识],产品[产品选项名]=_xlfn.VALUETOTEXT(price[[#This Row],[选择产品]])), price[[#This Row],[产品标识]])
)</f>
        <v>-</v>
      </c>
      <c r="AC50" s="62" t="str" cm="1">
        <f t="array" ref="AC50" xml:space="preserve"> IF(
    ISBLANK(price[[#This Row],[选择产品]]), "-",IFERROR(_xlfn._xlws.FILTER(产品[产品名],产品[产品选项名]=_xlfn.VALUETOTEXT(price[[#This Row],[选择产品]])), price[[#This Row],[选择产品]])
)</f>
        <v>-</v>
      </c>
      <c r="AD50" s="59" t="str" cm="1">
        <f t="array" ref="AD50">IF(price[[#This Row],[产品标识]]="cvm",
      _xlfn._xlws.FILTER(cvmCpu选项表[cpu列表], (cvmCpu选项表[地域]=报价地域)
                                                                        * (cvmCpu选项表[机型]=price[[#This Row],[规格]])
                                                                        * (cvmCpu选项表[内存]=price[[#This Row],[CVM内存]]) ),
       "-"
)</f>
        <v>-</v>
      </c>
      <c r="AE50" s="59" t="str" cm="1">
        <f t="array" ref="AE50">IF(price[[#This Row],[产品标识]]="cvm",
      _xlfn._xlws.FILTER(cvm内存选项表[内存列表], (cvm内存选项表[地域]=报价地域)
                                                                        * (cvm内存选项表[机型]=price[[#This Row],[规格]])
                                                                        * (cvm内存选项表[CPU]=price[[#This Row],[CVMCPU]]) ),
       "-"
)</f>
        <v>-</v>
      </c>
      <c r="AF50" s="59">
        <f>price[[#This Row],[CVMCPU]]*price[[#This Row],[数量]]</f>
        <v>0</v>
      </c>
      <c r="AG50" s="59">
        <f>price[[#This Row],[CVM内存]]*price[[#This Row],[数量]]</f>
        <v>0</v>
      </c>
      <c r="AH50" s="59">
        <f>(price[[#This Row],[CVM系统盘HDD]]+price[[#This Row],[CVM数据盘HDD]])*price[[#This Row],[数量]]</f>
        <v>0</v>
      </c>
      <c r="AI50" s="59">
        <f>(price[[#This Row],[CVM系统盘SSD]]+price[[#This Row],[CVM系统盘SSD]])*price[[#This Row],[数量]]</f>
        <v>0</v>
      </c>
      <c r="AJ50" s="59" t="str" cm="1">
        <f t="array" ref="AJ50">IF(price[[#This Row],[产品标识]]="crs",_xlfn._xlws.FILTER(crs架构表[分片数量地址],crs架构表[架构]=price[[#This Row],[规格]]),"-")</f>
        <v>-</v>
      </c>
      <c r="AK50" s="59" t="str" cm="1">
        <f t="array" ref="AK50">IF(price[[#This Row],[产品标识]]="crs",_xlfn._xlws.FILTER(crs架构表[分片容量地址],crs架构表[架构]=price[[#This Row],[规格]]),"-")</f>
        <v>-</v>
      </c>
      <c r="AL50" s="59"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59"/>
      <c r="AN50" s="71"/>
      <c r="AO50" s="67" t="str" cm="1">
        <f t="array" ref="AO50">_xlfn.IFS(
    price[[#This Row],[项目]]&lt;&gt;"单元测试用例",       "-",
    price[[#This Row],[期望价格]]=price[[#This Row],[折后价]],         "ok",
    TRUE,                                            "error:" &amp; ADDRESS(ROW(price[[#This Row],[自检]]),COLUMN(price[[#This Row],[自检]]))
)</f>
        <v>-</v>
      </c>
    </row>
    <row r="51" spans="1:41">
      <c r="A51" s="7"/>
      <c r="B51" s="7"/>
      <c r="C51" s="46"/>
      <c r="D51" s="50"/>
      <c r="E51" s="89"/>
      <c r="F51" s="7"/>
      <c r="G51" s="47"/>
      <c r="H51" s="25"/>
      <c r="I51" s="47"/>
      <c r="J51" s="48"/>
      <c r="K51" s="48"/>
      <c r="L51" s="47"/>
      <c r="M51" s="47"/>
      <c r="N51" s="47"/>
      <c r="O51" s="49"/>
      <c r="P51" s="49"/>
      <c r="Q51" s="49"/>
      <c r="R51" s="82"/>
      <c r="S51" s="82"/>
      <c r="T51" s="82"/>
      <c r="U51" s="91"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1">
        <f>IF(AND(ISNUMBER(price[[#This Row],[指定折前价]]),price[[#This Row],[按月或一次性]]="一次性"),
    price[[#This Row],[指定折前价]],
   0
)</f>
        <v>0</v>
      </c>
      <c r="W51" s="91">
        <f>IFERROR(
    IF(
        price[[#This Row],[按月或一次性]]="一次性",      price[[#This Row],[折前一次性费用单价]] * price[[#This Row],[数量]] * price[[#This Row],[折扣率]],
        price[[#This Row],[折前月单价]] * price[[#This Row],[按月或一次性]]* price[[#This Row],[数量]] * price[[#This Row],[折扣率]]
    ),
    0
)</f>
        <v>0</v>
      </c>
      <c r="X51" s="66"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5" t="str" cm="1">
        <f t="array" ref="Z51" xml:space="preserve"> IF(
    ISBLANK(price[[#This Row],[选择产品]]), "-",IFERROR(_xlfn._xlws.FILTER(产品[产品标识],产品[产品选项名]=_xlfn.VALUETOTEXT(price[[#This Row],[选择产品]])), "自定义")
)</f>
        <v>-</v>
      </c>
      <c r="AA51" s="61" t="str" cm="1">
        <f t="array" ref="AA51" xml:space="preserve"> IF(
    ISBLANK(price[[#This Row],[选择产品]]), "-",
    IFERROR(_xlfn.SINGLE(_xlfn._xlws.FILTER(产品[产品标识],(产品[产品标识]=price[[#This Row],[产品标识]]) * (产品[报价器]="自动") )), "指定价")
)</f>
        <v>-</v>
      </c>
      <c r="AB51" s="61" t="str" cm="1">
        <f t="array" ref="AB51" xml:space="preserve"> IF(
    ISBLANK(price[[#This Row],[选择产品]]), "-",IFERROR(_xlfn._xlws.FILTER(产品[产品标识],产品[产品选项名]=_xlfn.VALUETOTEXT(price[[#This Row],[选择产品]])), price[[#This Row],[产品标识]])
)</f>
        <v>-</v>
      </c>
      <c r="AC51" s="62" t="str" cm="1">
        <f t="array" ref="AC51" xml:space="preserve"> IF(
    ISBLANK(price[[#This Row],[选择产品]]), "-",IFERROR(_xlfn._xlws.FILTER(产品[产品名],产品[产品选项名]=_xlfn.VALUETOTEXT(price[[#This Row],[选择产品]])), price[[#This Row],[选择产品]])
)</f>
        <v>-</v>
      </c>
      <c r="AD51" s="59" t="str" cm="1">
        <f t="array" ref="AD51">IF(price[[#This Row],[产品标识]]="cvm",
      _xlfn._xlws.FILTER(cvmCpu选项表[cpu列表], (cvmCpu选项表[地域]=报价地域)
                                                                        * (cvmCpu选项表[机型]=price[[#This Row],[规格]])
                                                                        * (cvmCpu选项表[内存]=price[[#This Row],[CVM内存]]) ),
       "-"
)</f>
        <v>-</v>
      </c>
      <c r="AE51" s="59" t="str" cm="1">
        <f t="array" ref="AE51">IF(price[[#This Row],[产品标识]]="cvm",
      _xlfn._xlws.FILTER(cvm内存选项表[内存列表], (cvm内存选项表[地域]=报价地域)
                                                                        * (cvm内存选项表[机型]=price[[#This Row],[规格]])
                                                                        * (cvm内存选项表[CPU]=price[[#This Row],[CVMCPU]]) ),
       "-"
)</f>
        <v>-</v>
      </c>
      <c r="AF51" s="59">
        <f>price[[#This Row],[CVMCPU]]*price[[#This Row],[数量]]</f>
        <v>0</v>
      </c>
      <c r="AG51" s="59">
        <f>price[[#This Row],[CVM内存]]*price[[#This Row],[数量]]</f>
        <v>0</v>
      </c>
      <c r="AH51" s="59">
        <f>(price[[#This Row],[CVM系统盘HDD]]+price[[#This Row],[CVM数据盘HDD]])*price[[#This Row],[数量]]</f>
        <v>0</v>
      </c>
      <c r="AI51" s="59">
        <f>(price[[#This Row],[CVM系统盘SSD]]+price[[#This Row],[CVM系统盘SSD]])*price[[#This Row],[数量]]</f>
        <v>0</v>
      </c>
      <c r="AJ51" s="59" t="str" cm="1">
        <f t="array" ref="AJ51">IF(price[[#This Row],[产品标识]]="crs",_xlfn._xlws.FILTER(crs架构表[分片数量地址],crs架构表[架构]=price[[#This Row],[规格]]),"-")</f>
        <v>-</v>
      </c>
      <c r="AK51" s="59" t="str" cm="1">
        <f t="array" ref="AK51">IF(price[[#This Row],[产品标识]]="crs",_xlfn._xlws.FILTER(crs架构表[分片容量地址],crs架构表[架构]=price[[#This Row],[规格]]),"-")</f>
        <v>-</v>
      </c>
      <c r="AL51" s="59"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59"/>
      <c r="AN51" s="71"/>
      <c r="AO51" s="67" t="str" cm="1">
        <f t="array" ref="AO51">_xlfn.IFS(
    price[[#This Row],[项目]]&lt;&gt;"单元测试用例",       "-",
    price[[#This Row],[期望价格]]=price[[#This Row],[折后价]],         "ok",
    TRUE,                                            "error:" &amp; ADDRESS(ROW(price[[#This Row],[自检]]),COLUMN(price[[#This Row],[自检]]))
)</f>
        <v>-</v>
      </c>
    </row>
    <row r="52" spans="1:41">
      <c r="A52" s="7"/>
      <c r="B52" s="7"/>
      <c r="C52" s="46"/>
      <c r="D52" s="50"/>
      <c r="E52" s="89"/>
      <c r="F52" s="7"/>
      <c r="G52" s="47"/>
      <c r="H52" s="25"/>
      <c r="I52" s="47"/>
      <c r="J52" s="48"/>
      <c r="K52" s="48"/>
      <c r="L52" s="47"/>
      <c r="M52" s="47"/>
      <c r="N52" s="47"/>
      <c r="O52" s="49"/>
      <c r="P52" s="49"/>
      <c r="Q52" s="49"/>
      <c r="R52" s="82"/>
      <c r="S52" s="82"/>
      <c r="T52" s="82"/>
      <c r="U52" s="91"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1">
        <f>IF(AND(ISNUMBER(price[[#This Row],[指定折前价]]),price[[#This Row],[按月或一次性]]="一次性"),
    price[[#This Row],[指定折前价]],
   0
)</f>
        <v>0</v>
      </c>
      <c r="W52" s="91">
        <f>IFERROR(
    IF(
        price[[#This Row],[按月或一次性]]="一次性",      price[[#This Row],[折前一次性费用单价]] * price[[#This Row],[数量]] * price[[#This Row],[折扣率]],
        price[[#This Row],[折前月单价]] * price[[#This Row],[按月或一次性]]* price[[#This Row],[数量]] * price[[#This Row],[折扣率]]
    ),
    0
)</f>
        <v>0</v>
      </c>
      <c r="X52" s="66"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5" t="str" cm="1">
        <f t="array" ref="Z52" xml:space="preserve"> IF(
    ISBLANK(price[[#This Row],[选择产品]]), "-",IFERROR(_xlfn._xlws.FILTER(产品[产品标识],产品[产品选项名]=_xlfn.VALUETOTEXT(price[[#This Row],[选择产品]])), "自定义")
)</f>
        <v>-</v>
      </c>
      <c r="AA52" s="61" t="str" cm="1">
        <f t="array" ref="AA52" xml:space="preserve"> IF(
    ISBLANK(price[[#This Row],[选择产品]]), "-",
    IFERROR(_xlfn.SINGLE(_xlfn._xlws.FILTER(产品[产品标识],(产品[产品标识]=price[[#This Row],[产品标识]]) * (产品[报价器]="自动") )), "指定价")
)</f>
        <v>-</v>
      </c>
      <c r="AB52" s="61" t="str" cm="1">
        <f t="array" ref="AB52" xml:space="preserve"> IF(
    ISBLANK(price[[#This Row],[选择产品]]), "-",IFERROR(_xlfn._xlws.FILTER(产品[产品标识],产品[产品选项名]=_xlfn.VALUETOTEXT(price[[#This Row],[选择产品]])), price[[#This Row],[产品标识]])
)</f>
        <v>-</v>
      </c>
      <c r="AC52" s="62" t="str" cm="1">
        <f t="array" ref="AC52" xml:space="preserve"> IF(
    ISBLANK(price[[#This Row],[选择产品]]), "-",IFERROR(_xlfn._xlws.FILTER(产品[产品名],产品[产品选项名]=_xlfn.VALUETOTEXT(price[[#This Row],[选择产品]])), price[[#This Row],[选择产品]])
)</f>
        <v>-</v>
      </c>
      <c r="AD52" s="59" t="str" cm="1">
        <f t="array" ref="AD52">IF(price[[#This Row],[产品标识]]="cvm",
      _xlfn._xlws.FILTER(cvmCpu选项表[cpu列表], (cvmCpu选项表[地域]=报价地域)
                                                                        * (cvmCpu选项表[机型]=price[[#This Row],[规格]])
                                                                        * (cvmCpu选项表[内存]=price[[#This Row],[CVM内存]]) ),
       "-"
)</f>
        <v>-</v>
      </c>
      <c r="AE52" s="59" t="str" cm="1">
        <f t="array" ref="AE52">IF(price[[#This Row],[产品标识]]="cvm",
      _xlfn._xlws.FILTER(cvm内存选项表[内存列表], (cvm内存选项表[地域]=报价地域)
                                                                        * (cvm内存选项表[机型]=price[[#This Row],[规格]])
                                                                        * (cvm内存选项表[CPU]=price[[#This Row],[CVMCPU]]) ),
       "-"
)</f>
        <v>-</v>
      </c>
      <c r="AF52" s="59">
        <f>price[[#This Row],[CVMCPU]]*price[[#This Row],[数量]]</f>
        <v>0</v>
      </c>
      <c r="AG52" s="59">
        <f>price[[#This Row],[CVM内存]]*price[[#This Row],[数量]]</f>
        <v>0</v>
      </c>
      <c r="AH52" s="59">
        <f>(price[[#This Row],[CVM系统盘HDD]]+price[[#This Row],[CVM数据盘HDD]])*price[[#This Row],[数量]]</f>
        <v>0</v>
      </c>
      <c r="AI52" s="59">
        <f>(price[[#This Row],[CVM系统盘SSD]]+price[[#This Row],[CVM系统盘SSD]])*price[[#This Row],[数量]]</f>
        <v>0</v>
      </c>
      <c r="AJ52" s="59" t="str" cm="1">
        <f t="array" ref="AJ52">IF(price[[#This Row],[产品标识]]="crs",_xlfn._xlws.FILTER(crs架构表[分片数量地址],crs架构表[架构]=price[[#This Row],[规格]]),"-")</f>
        <v>-</v>
      </c>
      <c r="AK52" s="59" t="str" cm="1">
        <f t="array" ref="AK52">IF(price[[#This Row],[产品标识]]="crs",_xlfn._xlws.FILTER(crs架构表[分片容量地址],crs架构表[架构]=price[[#This Row],[规格]]),"-")</f>
        <v>-</v>
      </c>
      <c r="AL52" s="59"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59"/>
      <c r="AN52" s="71"/>
      <c r="AO52" s="67" t="str" cm="1">
        <f t="array" ref="AO52">_xlfn.IFS(
    price[[#This Row],[项目]]&lt;&gt;"单元测试用例",       "-",
    price[[#This Row],[期望价格]]=price[[#This Row],[折后价]],         "ok",
    TRUE,                                            "error:" &amp; ADDRESS(ROW(price[[#This Row],[自检]]),COLUMN(price[[#This Row],[自检]]))
)</f>
        <v>-</v>
      </c>
    </row>
    <row r="53" spans="1:41">
      <c r="A53" s="7"/>
      <c r="B53" s="7"/>
      <c r="C53" s="46"/>
      <c r="D53" s="50"/>
      <c r="E53" s="89"/>
      <c r="F53" s="7"/>
      <c r="G53" s="47"/>
      <c r="H53" s="25"/>
      <c r="I53" s="47"/>
      <c r="J53" s="48"/>
      <c r="K53" s="48"/>
      <c r="L53" s="47"/>
      <c r="M53" s="47"/>
      <c r="N53" s="47"/>
      <c r="O53" s="49"/>
      <c r="P53" s="49"/>
      <c r="Q53" s="49"/>
      <c r="R53" s="82"/>
      <c r="S53" s="82"/>
      <c r="T53" s="82"/>
      <c r="U53" s="91"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1">
        <f>IF(AND(ISNUMBER(price[[#This Row],[指定折前价]]),price[[#This Row],[按月或一次性]]="一次性"),
    price[[#This Row],[指定折前价]],
   0
)</f>
        <v>0</v>
      </c>
      <c r="W53" s="91">
        <f>IFERROR(
    IF(
        price[[#This Row],[按月或一次性]]="一次性",      price[[#This Row],[折前一次性费用单价]] * price[[#This Row],[数量]] * price[[#This Row],[折扣率]],
        price[[#This Row],[折前月单价]] * price[[#This Row],[按月或一次性]]* price[[#This Row],[数量]] * price[[#This Row],[折扣率]]
    ),
    0
)</f>
        <v>0</v>
      </c>
      <c r="X53" s="66"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5" t="str" cm="1">
        <f t="array" ref="Z53" xml:space="preserve"> IF(
    ISBLANK(price[[#This Row],[选择产品]]), "-",IFERROR(_xlfn._xlws.FILTER(产品[产品标识],产品[产品选项名]=_xlfn.VALUETOTEXT(price[[#This Row],[选择产品]])), "自定义")
)</f>
        <v>-</v>
      </c>
      <c r="AA53" s="61" t="str" cm="1">
        <f t="array" ref="AA53" xml:space="preserve"> IF(
    ISBLANK(price[[#This Row],[选择产品]]), "-",
    IFERROR(_xlfn.SINGLE(_xlfn._xlws.FILTER(产品[产品标识],(产品[产品标识]=price[[#This Row],[产品标识]]) * (产品[报价器]="自动") )), "指定价")
)</f>
        <v>-</v>
      </c>
      <c r="AB53" s="61" t="str" cm="1">
        <f t="array" ref="AB53" xml:space="preserve"> IF(
    ISBLANK(price[[#This Row],[选择产品]]), "-",IFERROR(_xlfn._xlws.FILTER(产品[产品标识],产品[产品选项名]=_xlfn.VALUETOTEXT(price[[#This Row],[选择产品]])), price[[#This Row],[产品标识]])
)</f>
        <v>-</v>
      </c>
      <c r="AC53" s="62" t="str" cm="1">
        <f t="array" ref="AC53" xml:space="preserve"> IF(
    ISBLANK(price[[#This Row],[选择产品]]), "-",IFERROR(_xlfn._xlws.FILTER(产品[产品名],产品[产品选项名]=_xlfn.VALUETOTEXT(price[[#This Row],[选择产品]])), price[[#This Row],[选择产品]])
)</f>
        <v>-</v>
      </c>
      <c r="AD53" s="59" t="str" cm="1">
        <f t="array" ref="AD53">IF(price[[#This Row],[产品标识]]="cvm",
      _xlfn._xlws.FILTER(cvmCpu选项表[cpu列表], (cvmCpu选项表[地域]=报价地域)
                                                                        * (cvmCpu选项表[机型]=price[[#This Row],[规格]])
                                                                        * (cvmCpu选项表[内存]=price[[#This Row],[CVM内存]]) ),
       "-"
)</f>
        <v>-</v>
      </c>
      <c r="AE53" s="59" t="str" cm="1">
        <f t="array" ref="AE53">IF(price[[#This Row],[产品标识]]="cvm",
      _xlfn._xlws.FILTER(cvm内存选项表[内存列表], (cvm内存选项表[地域]=报价地域)
                                                                        * (cvm内存选项表[机型]=price[[#This Row],[规格]])
                                                                        * (cvm内存选项表[CPU]=price[[#This Row],[CVMCPU]]) ),
       "-"
)</f>
        <v>-</v>
      </c>
      <c r="AF53" s="59">
        <f>price[[#This Row],[CVMCPU]]*price[[#This Row],[数量]]</f>
        <v>0</v>
      </c>
      <c r="AG53" s="59">
        <f>price[[#This Row],[CVM内存]]*price[[#This Row],[数量]]</f>
        <v>0</v>
      </c>
      <c r="AH53" s="59">
        <f>(price[[#This Row],[CVM系统盘HDD]]+price[[#This Row],[CVM数据盘HDD]])*price[[#This Row],[数量]]</f>
        <v>0</v>
      </c>
      <c r="AI53" s="59">
        <f>(price[[#This Row],[CVM系统盘SSD]]+price[[#This Row],[CVM系统盘SSD]])*price[[#This Row],[数量]]</f>
        <v>0</v>
      </c>
      <c r="AJ53" s="59" t="str" cm="1">
        <f t="array" ref="AJ53">IF(price[[#This Row],[产品标识]]="crs",_xlfn._xlws.FILTER(crs架构表[分片数量地址],crs架构表[架构]=price[[#This Row],[规格]]),"-")</f>
        <v>-</v>
      </c>
      <c r="AK53" s="59" t="str" cm="1">
        <f t="array" ref="AK53">IF(price[[#This Row],[产品标识]]="crs",_xlfn._xlws.FILTER(crs架构表[分片容量地址],crs架构表[架构]=price[[#This Row],[规格]]),"-")</f>
        <v>-</v>
      </c>
      <c r="AL53" s="59"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59"/>
      <c r="AN53" s="71"/>
      <c r="AO53" s="67" t="str" cm="1">
        <f t="array" ref="AO53">_xlfn.IFS(
    price[[#This Row],[项目]]&lt;&gt;"单元测试用例",       "-",
    price[[#This Row],[期望价格]]=price[[#This Row],[折后价]],         "ok",
    TRUE,                                            "error:" &amp; ADDRESS(ROW(price[[#This Row],[自检]]),COLUMN(price[[#This Row],[自检]]))
)</f>
        <v>-</v>
      </c>
    </row>
    <row r="54" spans="1:41">
      <c r="A54" s="7"/>
      <c r="B54" s="7"/>
      <c r="C54" s="46"/>
      <c r="D54" s="50"/>
      <c r="E54" s="89"/>
      <c r="F54" s="7"/>
      <c r="G54" s="47"/>
      <c r="H54" s="25"/>
      <c r="I54" s="47"/>
      <c r="J54" s="48"/>
      <c r="K54" s="48"/>
      <c r="L54" s="47"/>
      <c r="M54" s="47"/>
      <c r="N54" s="47"/>
      <c r="O54" s="49"/>
      <c r="P54" s="49"/>
      <c r="Q54" s="49"/>
      <c r="R54" s="82"/>
      <c r="S54" s="82"/>
      <c r="T54" s="82"/>
      <c r="U54" s="91"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1">
        <f>IF(AND(ISNUMBER(price[[#This Row],[指定折前价]]),price[[#This Row],[按月或一次性]]="一次性"),
    price[[#This Row],[指定折前价]],
   0
)</f>
        <v>0</v>
      </c>
      <c r="W54" s="91">
        <f>IFERROR(
    IF(
        price[[#This Row],[按月或一次性]]="一次性",      price[[#This Row],[折前一次性费用单价]] * price[[#This Row],[数量]] * price[[#This Row],[折扣率]],
        price[[#This Row],[折前月单价]] * price[[#This Row],[按月或一次性]]* price[[#This Row],[数量]] * price[[#This Row],[折扣率]]
    ),
    0
)</f>
        <v>0</v>
      </c>
      <c r="X54" s="66"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5" t="str" cm="1">
        <f t="array" ref="Z54" xml:space="preserve"> IF(
    ISBLANK(price[[#This Row],[选择产品]]), "-",IFERROR(_xlfn._xlws.FILTER(产品[产品标识],产品[产品选项名]=_xlfn.VALUETOTEXT(price[[#This Row],[选择产品]])), "自定义")
)</f>
        <v>-</v>
      </c>
      <c r="AA54" s="61" t="str" cm="1">
        <f t="array" ref="AA54" xml:space="preserve"> IF(
    ISBLANK(price[[#This Row],[选择产品]]), "-",
    IFERROR(_xlfn.SINGLE(_xlfn._xlws.FILTER(产品[产品标识],(产品[产品标识]=price[[#This Row],[产品标识]]) * (产品[报价器]="自动") )), "指定价")
)</f>
        <v>-</v>
      </c>
      <c r="AB54" s="61" t="str" cm="1">
        <f t="array" ref="AB54" xml:space="preserve"> IF(
    ISBLANK(price[[#This Row],[选择产品]]), "-",IFERROR(_xlfn._xlws.FILTER(产品[产品标识],产品[产品选项名]=_xlfn.VALUETOTEXT(price[[#This Row],[选择产品]])), price[[#This Row],[产品标识]])
)</f>
        <v>-</v>
      </c>
      <c r="AC54" s="62" t="str" cm="1">
        <f t="array" ref="AC54" xml:space="preserve"> IF(
    ISBLANK(price[[#This Row],[选择产品]]), "-",IFERROR(_xlfn._xlws.FILTER(产品[产品名],产品[产品选项名]=_xlfn.VALUETOTEXT(price[[#This Row],[选择产品]])), price[[#This Row],[选择产品]])
)</f>
        <v>-</v>
      </c>
      <c r="AD54" s="59" t="str" cm="1">
        <f t="array" ref="AD54">IF(price[[#This Row],[产品标识]]="cvm",
      _xlfn._xlws.FILTER(cvmCpu选项表[cpu列表], (cvmCpu选项表[地域]=报价地域)
                                                                        * (cvmCpu选项表[机型]=price[[#This Row],[规格]])
                                                                        * (cvmCpu选项表[内存]=price[[#This Row],[CVM内存]]) ),
       "-"
)</f>
        <v>-</v>
      </c>
      <c r="AE54" s="59" t="str" cm="1">
        <f t="array" ref="AE54">IF(price[[#This Row],[产品标识]]="cvm",
      _xlfn._xlws.FILTER(cvm内存选项表[内存列表], (cvm内存选项表[地域]=报价地域)
                                                                        * (cvm内存选项表[机型]=price[[#This Row],[规格]])
                                                                        * (cvm内存选项表[CPU]=price[[#This Row],[CVMCPU]]) ),
       "-"
)</f>
        <v>-</v>
      </c>
      <c r="AF54" s="59">
        <f>price[[#This Row],[CVMCPU]]*price[[#This Row],[数量]]</f>
        <v>0</v>
      </c>
      <c r="AG54" s="59">
        <f>price[[#This Row],[CVM内存]]*price[[#This Row],[数量]]</f>
        <v>0</v>
      </c>
      <c r="AH54" s="59">
        <f>(price[[#This Row],[CVM系统盘HDD]]+price[[#This Row],[CVM数据盘HDD]])*price[[#This Row],[数量]]</f>
        <v>0</v>
      </c>
      <c r="AI54" s="59">
        <f>(price[[#This Row],[CVM系统盘SSD]]+price[[#This Row],[CVM系统盘SSD]])*price[[#This Row],[数量]]</f>
        <v>0</v>
      </c>
      <c r="AJ54" s="59" t="str" cm="1">
        <f t="array" ref="AJ54">IF(price[[#This Row],[产品标识]]="crs",_xlfn._xlws.FILTER(crs架构表[分片数量地址],crs架构表[架构]=price[[#This Row],[规格]]),"-")</f>
        <v>-</v>
      </c>
      <c r="AK54" s="59" t="str" cm="1">
        <f t="array" ref="AK54">IF(price[[#This Row],[产品标识]]="crs",_xlfn._xlws.FILTER(crs架构表[分片容量地址],crs架构表[架构]=price[[#This Row],[规格]]),"-")</f>
        <v>-</v>
      </c>
      <c r="AL54" s="59"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59"/>
      <c r="AN54" s="71"/>
      <c r="AO54" s="67" t="str" cm="1">
        <f t="array" ref="AO54">_xlfn.IFS(
    price[[#This Row],[项目]]&lt;&gt;"单元测试用例",       "-",
    price[[#This Row],[期望价格]]=price[[#This Row],[折后价]],         "ok",
    TRUE,                                            "error:" &amp; ADDRESS(ROW(price[[#This Row],[自检]]),COLUMN(price[[#This Row],[自检]]))
)</f>
        <v>-</v>
      </c>
    </row>
    <row r="55" spans="1:41">
      <c r="A55" s="7"/>
      <c r="B55" s="7"/>
      <c r="C55" s="46"/>
      <c r="D55" s="50"/>
      <c r="E55" s="89"/>
      <c r="F55" s="7"/>
      <c r="G55" s="47"/>
      <c r="H55" s="25"/>
      <c r="I55" s="47"/>
      <c r="J55" s="48"/>
      <c r="K55" s="48"/>
      <c r="L55" s="47"/>
      <c r="M55" s="47"/>
      <c r="N55" s="47"/>
      <c r="O55" s="49"/>
      <c r="P55" s="49"/>
      <c r="Q55" s="49"/>
      <c r="R55" s="82"/>
      <c r="S55" s="82"/>
      <c r="T55" s="82"/>
      <c r="U55" s="91"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1">
        <f>IF(AND(ISNUMBER(price[[#This Row],[指定折前价]]),price[[#This Row],[按月或一次性]]="一次性"),
    price[[#This Row],[指定折前价]],
   0
)</f>
        <v>0</v>
      </c>
      <c r="W55" s="91">
        <f>IFERROR(
    IF(
        price[[#This Row],[按月或一次性]]="一次性",      price[[#This Row],[折前一次性费用单价]] * price[[#This Row],[数量]] * price[[#This Row],[折扣率]],
        price[[#This Row],[折前月单价]] * price[[#This Row],[按月或一次性]]* price[[#This Row],[数量]] * price[[#This Row],[折扣率]]
    ),
    0
)</f>
        <v>0</v>
      </c>
      <c r="X55" s="66"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5" t="str" cm="1">
        <f t="array" ref="Z55" xml:space="preserve"> IF(
    ISBLANK(price[[#This Row],[选择产品]]), "-",IFERROR(_xlfn._xlws.FILTER(产品[产品标识],产品[产品选项名]=_xlfn.VALUETOTEXT(price[[#This Row],[选择产品]])), "自定义")
)</f>
        <v>-</v>
      </c>
      <c r="AA55" s="61" t="str" cm="1">
        <f t="array" ref="AA55" xml:space="preserve"> IF(
    ISBLANK(price[[#This Row],[选择产品]]), "-",
    IFERROR(_xlfn.SINGLE(_xlfn._xlws.FILTER(产品[产品标识],(产品[产品标识]=price[[#This Row],[产品标识]]) * (产品[报价器]="自动") )), "指定价")
)</f>
        <v>-</v>
      </c>
      <c r="AB55" s="61" t="str" cm="1">
        <f t="array" ref="AB55" xml:space="preserve"> IF(
    ISBLANK(price[[#This Row],[选择产品]]), "-",IFERROR(_xlfn._xlws.FILTER(产品[产品标识],产品[产品选项名]=_xlfn.VALUETOTEXT(price[[#This Row],[选择产品]])), price[[#This Row],[产品标识]])
)</f>
        <v>-</v>
      </c>
      <c r="AC55" s="62" t="str" cm="1">
        <f t="array" ref="AC55" xml:space="preserve"> IF(
    ISBLANK(price[[#This Row],[选择产品]]), "-",IFERROR(_xlfn._xlws.FILTER(产品[产品名],产品[产品选项名]=_xlfn.VALUETOTEXT(price[[#This Row],[选择产品]])), price[[#This Row],[选择产品]])
)</f>
        <v>-</v>
      </c>
      <c r="AD55" s="59" t="str" cm="1">
        <f t="array" ref="AD55">IF(price[[#This Row],[产品标识]]="cvm",
      _xlfn._xlws.FILTER(cvmCpu选项表[cpu列表], (cvmCpu选项表[地域]=报价地域)
                                                                        * (cvmCpu选项表[机型]=price[[#This Row],[规格]])
                                                                        * (cvmCpu选项表[内存]=price[[#This Row],[CVM内存]]) ),
       "-"
)</f>
        <v>-</v>
      </c>
      <c r="AE55" s="59" t="str" cm="1">
        <f t="array" ref="AE55">IF(price[[#This Row],[产品标识]]="cvm",
      _xlfn._xlws.FILTER(cvm内存选项表[内存列表], (cvm内存选项表[地域]=报价地域)
                                                                        * (cvm内存选项表[机型]=price[[#This Row],[规格]])
                                                                        * (cvm内存选项表[CPU]=price[[#This Row],[CVMCPU]]) ),
       "-"
)</f>
        <v>-</v>
      </c>
      <c r="AF55" s="59">
        <f>price[[#This Row],[CVMCPU]]*price[[#This Row],[数量]]</f>
        <v>0</v>
      </c>
      <c r="AG55" s="59">
        <f>price[[#This Row],[CVM内存]]*price[[#This Row],[数量]]</f>
        <v>0</v>
      </c>
      <c r="AH55" s="59">
        <f>(price[[#This Row],[CVM系统盘HDD]]+price[[#This Row],[CVM数据盘HDD]])*price[[#This Row],[数量]]</f>
        <v>0</v>
      </c>
      <c r="AI55" s="59">
        <f>(price[[#This Row],[CVM系统盘SSD]]+price[[#This Row],[CVM系统盘SSD]])*price[[#This Row],[数量]]</f>
        <v>0</v>
      </c>
      <c r="AJ55" s="59" t="str" cm="1">
        <f t="array" ref="AJ55">IF(price[[#This Row],[产品标识]]="crs",_xlfn._xlws.FILTER(crs架构表[分片数量地址],crs架构表[架构]=price[[#This Row],[规格]]),"-")</f>
        <v>-</v>
      </c>
      <c r="AK55" s="59" t="str" cm="1">
        <f t="array" ref="AK55">IF(price[[#This Row],[产品标识]]="crs",_xlfn._xlws.FILTER(crs架构表[分片容量地址],crs架构表[架构]=price[[#This Row],[规格]]),"-")</f>
        <v>-</v>
      </c>
      <c r="AL55" s="59"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59"/>
      <c r="AN55" s="71"/>
      <c r="AO55" s="67" t="str" cm="1">
        <f t="array" ref="AO55">_xlfn.IFS(
    price[[#This Row],[项目]]&lt;&gt;"单元测试用例",       "-",
    price[[#This Row],[期望价格]]=price[[#This Row],[折后价]],         "ok",
    TRUE,                                            "error:" &amp; ADDRESS(ROW(price[[#This Row],[自检]]),COLUMN(price[[#This Row],[自检]]))
)</f>
        <v>-</v>
      </c>
    </row>
    <row r="56" spans="1:41">
      <c r="A56" s="7"/>
      <c r="B56" s="7"/>
      <c r="C56" s="46"/>
      <c r="D56" s="50"/>
      <c r="E56" s="89"/>
      <c r="F56" s="7"/>
      <c r="G56" s="47"/>
      <c r="H56" s="25"/>
      <c r="I56" s="47"/>
      <c r="J56" s="48"/>
      <c r="K56" s="48"/>
      <c r="L56" s="47"/>
      <c r="M56" s="47"/>
      <c r="N56" s="47"/>
      <c r="O56" s="49"/>
      <c r="P56" s="49"/>
      <c r="Q56" s="49"/>
      <c r="R56" s="82"/>
      <c r="S56" s="82"/>
      <c r="T56" s="82"/>
      <c r="U56" s="91"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1">
        <f>IF(AND(ISNUMBER(price[[#This Row],[指定折前价]]),price[[#This Row],[按月或一次性]]="一次性"),
    price[[#This Row],[指定折前价]],
   0
)</f>
        <v>0</v>
      </c>
      <c r="W56" s="91">
        <f>IFERROR(
    IF(
        price[[#This Row],[按月或一次性]]="一次性",      price[[#This Row],[折前一次性费用单价]] * price[[#This Row],[数量]] * price[[#This Row],[折扣率]],
        price[[#This Row],[折前月单价]] * price[[#This Row],[按月或一次性]]* price[[#This Row],[数量]] * price[[#This Row],[折扣率]]
    ),
    0
)</f>
        <v>0</v>
      </c>
      <c r="X56" s="66"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5" t="str" cm="1">
        <f t="array" ref="Z56" xml:space="preserve"> IF(
    ISBLANK(price[[#This Row],[选择产品]]), "-",IFERROR(_xlfn._xlws.FILTER(产品[产品标识],产品[产品选项名]=_xlfn.VALUETOTEXT(price[[#This Row],[选择产品]])), "自定义")
)</f>
        <v>-</v>
      </c>
      <c r="AA56" s="61" t="str" cm="1">
        <f t="array" ref="AA56" xml:space="preserve"> IF(
    ISBLANK(price[[#This Row],[选择产品]]), "-",
    IFERROR(_xlfn.SINGLE(_xlfn._xlws.FILTER(产品[产品标识],(产品[产品标识]=price[[#This Row],[产品标识]]) * (产品[报价器]="自动") )), "指定价")
)</f>
        <v>-</v>
      </c>
      <c r="AB56" s="61" t="str" cm="1">
        <f t="array" ref="AB56" xml:space="preserve"> IF(
    ISBLANK(price[[#This Row],[选择产品]]), "-",IFERROR(_xlfn._xlws.FILTER(产品[产品标识],产品[产品选项名]=_xlfn.VALUETOTEXT(price[[#This Row],[选择产品]])), price[[#This Row],[产品标识]])
)</f>
        <v>-</v>
      </c>
      <c r="AC56" s="62" t="str" cm="1">
        <f t="array" ref="AC56" xml:space="preserve"> IF(
    ISBLANK(price[[#This Row],[选择产品]]), "-",IFERROR(_xlfn._xlws.FILTER(产品[产品名],产品[产品选项名]=_xlfn.VALUETOTEXT(price[[#This Row],[选择产品]])), price[[#This Row],[选择产品]])
)</f>
        <v>-</v>
      </c>
      <c r="AD56" s="59" t="str" cm="1">
        <f t="array" ref="AD56">IF(price[[#This Row],[产品标识]]="cvm",
      _xlfn._xlws.FILTER(cvmCpu选项表[cpu列表], (cvmCpu选项表[地域]=报价地域)
                                                                        * (cvmCpu选项表[机型]=price[[#This Row],[规格]])
                                                                        * (cvmCpu选项表[内存]=price[[#This Row],[CVM内存]]) ),
       "-"
)</f>
        <v>-</v>
      </c>
      <c r="AE56" s="59" t="str" cm="1">
        <f t="array" ref="AE56">IF(price[[#This Row],[产品标识]]="cvm",
      _xlfn._xlws.FILTER(cvm内存选项表[内存列表], (cvm内存选项表[地域]=报价地域)
                                                                        * (cvm内存选项表[机型]=price[[#This Row],[规格]])
                                                                        * (cvm内存选项表[CPU]=price[[#This Row],[CVMCPU]]) ),
       "-"
)</f>
        <v>-</v>
      </c>
      <c r="AF56" s="59">
        <f>price[[#This Row],[CVMCPU]]*price[[#This Row],[数量]]</f>
        <v>0</v>
      </c>
      <c r="AG56" s="59">
        <f>price[[#This Row],[CVM内存]]*price[[#This Row],[数量]]</f>
        <v>0</v>
      </c>
      <c r="AH56" s="59">
        <f>(price[[#This Row],[CVM系统盘HDD]]+price[[#This Row],[CVM数据盘HDD]])*price[[#This Row],[数量]]</f>
        <v>0</v>
      </c>
      <c r="AI56" s="59">
        <f>(price[[#This Row],[CVM系统盘SSD]]+price[[#This Row],[CVM系统盘SSD]])*price[[#This Row],[数量]]</f>
        <v>0</v>
      </c>
      <c r="AJ56" s="59" t="str" cm="1">
        <f t="array" ref="AJ56">IF(price[[#This Row],[产品标识]]="crs",_xlfn._xlws.FILTER(crs架构表[分片数量地址],crs架构表[架构]=price[[#This Row],[规格]]),"-")</f>
        <v>-</v>
      </c>
      <c r="AK56" s="59" t="str" cm="1">
        <f t="array" ref="AK56">IF(price[[#This Row],[产品标识]]="crs",_xlfn._xlws.FILTER(crs架构表[分片容量地址],crs架构表[架构]=price[[#This Row],[规格]]),"-")</f>
        <v>-</v>
      </c>
      <c r="AL56" s="59"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59"/>
      <c r="AN56" s="71"/>
      <c r="AO56" s="67" t="str" cm="1">
        <f t="array" ref="AO56">_xlfn.IFS(
    price[[#This Row],[项目]]&lt;&gt;"单元测试用例",       "-",
    price[[#This Row],[期望价格]]=price[[#This Row],[折后价]],         "ok",
    TRUE,                                            "error:" &amp; ADDRESS(ROW(price[[#This Row],[自检]]),COLUMN(price[[#This Row],[自检]]))
)</f>
        <v>-</v>
      </c>
    </row>
    <row r="57" spans="1:41">
      <c r="A57" s="7"/>
      <c r="B57" s="7"/>
      <c r="C57" s="46"/>
      <c r="D57" s="50"/>
      <c r="E57" s="89"/>
      <c r="F57" s="7"/>
      <c r="G57" s="47"/>
      <c r="H57" s="25"/>
      <c r="I57" s="47"/>
      <c r="J57" s="48"/>
      <c r="K57" s="48"/>
      <c r="L57" s="47"/>
      <c r="M57" s="47"/>
      <c r="N57" s="47"/>
      <c r="O57" s="49"/>
      <c r="P57" s="49"/>
      <c r="Q57" s="49"/>
      <c r="R57" s="82"/>
      <c r="S57" s="82"/>
      <c r="T57" s="82"/>
      <c r="U57" s="91"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1">
        <f>IF(AND(ISNUMBER(price[[#This Row],[指定折前价]]),price[[#This Row],[按月或一次性]]="一次性"),
    price[[#This Row],[指定折前价]],
   0
)</f>
        <v>0</v>
      </c>
      <c r="W57" s="91">
        <f>IFERROR(
    IF(
        price[[#This Row],[按月或一次性]]="一次性",      price[[#This Row],[折前一次性费用单价]] * price[[#This Row],[数量]] * price[[#This Row],[折扣率]],
        price[[#This Row],[折前月单价]] * price[[#This Row],[按月或一次性]]* price[[#This Row],[数量]] * price[[#This Row],[折扣率]]
    ),
    0
)</f>
        <v>0</v>
      </c>
      <c r="X57" s="66"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5" t="str" cm="1">
        <f t="array" ref="Z57" xml:space="preserve"> IF(
    ISBLANK(price[[#This Row],[选择产品]]), "-",IFERROR(_xlfn._xlws.FILTER(产品[产品标识],产品[产品选项名]=_xlfn.VALUETOTEXT(price[[#This Row],[选择产品]])), "自定义")
)</f>
        <v>-</v>
      </c>
      <c r="AA57" s="61" t="str" cm="1">
        <f t="array" ref="AA57" xml:space="preserve"> IF(
    ISBLANK(price[[#This Row],[选择产品]]), "-",
    IFERROR(_xlfn.SINGLE(_xlfn._xlws.FILTER(产品[产品标识],(产品[产品标识]=price[[#This Row],[产品标识]]) * (产品[报价器]="自动") )), "指定价")
)</f>
        <v>-</v>
      </c>
      <c r="AB57" s="61" t="str" cm="1">
        <f t="array" ref="AB57" xml:space="preserve"> IF(
    ISBLANK(price[[#This Row],[选择产品]]), "-",IFERROR(_xlfn._xlws.FILTER(产品[产品标识],产品[产品选项名]=_xlfn.VALUETOTEXT(price[[#This Row],[选择产品]])), price[[#This Row],[产品标识]])
)</f>
        <v>-</v>
      </c>
      <c r="AC57" s="62" t="str" cm="1">
        <f t="array" ref="AC57" xml:space="preserve"> IF(
    ISBLANK(price[[#This Row],[选择产品]]), "-",IFERROR(_xlfn._xlws.FILTER(产品[产品名],产品[产品选项名]=_xlfn.VALUETOTEXT(price[[#This Row],[选择产品]])), price[[#This Row],[选择产品]])
)</f>
        <v>-</v>
      </c>
      <c r="AD57" s="59" t="str" cm="1">
        <f t="array" ref="AD57">IF(price[[#This Row],[产品标识]]="cvm",
      _xlfn._xlws.FILTER(cvmCpu选项表[cpu列表], (cvmCpu选项表[地域]=报价地域)
                                                                        * (cvmCpu选项表[机型]=price[[#This Row],[规格]])
                                                                        * (cvmCpu选项表[内存]=price[[#This Row],[CVM内存]]) ),
       "-"
)</f>
        <v>-</v>
      </c>
      <c r="AE57" s="59" t="str" cm="1">
        <f t="array" ref="AE57">IF(price[[#This Row],[产品标识]]="cvm",
      _xlfn._xlws.FILTER(cvm内存选项表[内存列表], (cvm内存选项表[地域]=报价地域)
                                                                        * (cvm内存选项表[机型]=price[[#This Row],[规格]])
                                                                        * (cvm内存选项表[CPU]=price[[#This Row],[CVMCPU]]) ),
       "-"
)</f>
        <v>-</v>
      </c>
      <c r="AF57" s="59">
        <f>price[[#This Row],[CVMCPU]]*price[[#This Row],[数量]]</f>
        <v>0</v>
      </c>
      <c r="AG57" s="59">
        <f>price[[#This Row],[CVM内存]]*price[[#This Row],[数量]]</f>
        <v>0</v>
      </c>
      <c r="AH57" s="59">
        <f>(price[[#This Row],[CVM系统盘HDD]]+price[[#This Row],[CVM数据盘HDD]])*price[[#This Row],[数量]]</f>
        <v>0</v>
      </c>
      <c r="AI57" s="59">
        <f>(price[[#This Row],[CVM系统盘SSD]]+price[[#This Row],[CVM系统盘SSD]])*price[[#This Row],[数量]]</f>
        <v>0</v>
      </c>
      <c r="AJ57" s="59" t="str" cm="1">
        <f t="array" ref="AJ57">IF(price[[#This Row],[产品标识]]="crs",_xlfn._xlws.FILTER(crs架构表[分片数量地址],crs架构表[架构]=price[[#This Row],[规格]]),"-")</f>
        <v>-</v>
      </c>
      <c r="AK57" s="59" t="str" cm="1">
        <f t="array" ref="AK57">IF(price[[#This Row],[产品标识]]="crs",_xlfn._xlws.FILTER(crs架构表[分片容量地址],crs架构表[架构]=price[[#This Row],[规格]]),"-")</f>
        <v>-</v>
      </c>
      <c r="AL57" s="59"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59"/>
      <c r="AN57" s="71"/>
      <c r="AO57" s="67" t="str" cm="1">
        <f t="array" ref="AO57">_xlfn.IFS(
    price[[#This Row],[项目]]&lt;&gt;"单元测试用例",       "-",
    price[[#This Row],[期望价格]]=price[[#This Row],[折后价]],         "ok",
    TRUE,                                            "error:" &amp; ADDRESS(ROW(price[[#This Row],[自检]]),COLUMN(price[[#This Row],[自检]]))
)</f>
        <v>-</v>
      </c>
    </row>
    <row r="58" spans="1:41">
      <c r="A58" s="7"/>
      <c r="B58" s="7"/>
      <c r="C58" s="46"/>
      <c r="D58" s="50"/>
      <c r="E58" s="89"/>
      <c r="F58" s="7"/>
      <c r="G58" s="47"/>
      <c r="H58" s="25"/>
      <c r="I58" s="47"/>
      <c r="J58" s="48"/>
      <c r="K58" s="48"/>
      <c r="L58" s="47"/>
      <c r="M58" s="47"/>
      <c r="N58" s="47"/>
      <c r="O58" s="49"/>
      <c r="P58" s="49"/>
      <c r="Q58" s="49"/>
      <c r="R58" s="82"/>
      <c r="S58" s="82"/>
      <c r="T58" s="82"/>
      <c r="U58" s="91"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1">
        <f>IF(AND(ISNUMBER(price[[#This Row],[指定折前价]]),price[[#This Row],[按月或一次性]]="一次性"),
    price[[#This Row],[指定折前价]],
   0
)</f>
        <v>0</v>
      </c>
      <c r="W58" s="91">
        <f>IFERROR(
    IF(
        price[[#This Row],[按月或一次性]]="一次性",      price[[#This Row],[折前一次性费用单价]] * price[[#This Row],[数量]] * price[[#This Row],[折扣率]],
        price[[#This Row],[折前月单价]] * price[[#This Row],[按月或一次性]]* price[[#This Row],[数量]] * price[[#This Row],[折扣率]]
    ),
    0
)</f>
        <v>0</v>
      </c>
      <c r="X58" s="66"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5" t="str" cm="1">
        <f t="array" ref="Z58" xml:space="preserve"> IF(
    ISBLANK(price[[#This Row],[选择产品]]), "-",IFERROR(_xlfn._xlws.FILTER(产品[产品标识],产品[产品选项名]=_xlfn.VALUETOTEXT(price[[#This Row],[选择产品]])), "自定义")
)</f>
        <v>-</v>
      </c>
      <c r="AA58" s="61" t="str" cm="1">
        <f t="array" ref="AA58" xml:space="preserve"> IF(
    ISBLANK(price[[#This Row],[选择产品]]), "-",
    IFERROR(_xlfn.SINGLE(_xlfn._xlws.FILTER(产品[产品标识],(产品[产品标识]=price[[#This Row],[产品标识]]) * (产品[报价器]="自动") )), "指定价")
)</f>
        <v>-</v>
      </c>
      <c r="AB58" s="61" t="str" cm="1">
        <f t="array" ref="AB58" xml:space="preserve"> IF(
    ISBLANK(price[[#This Row],[选择产品]]), "-",IFERROR(_xlfn._xlws.FILTER(产品[产品标识],产品[产品选项名]=_xlfn.VALUETOTEXT(price[[#This Row],[选择产品]])), price[[#This Row],[产品标识]])
)</f>
        <v>-</v>
      </c>
      <c r="AC58" s="62" t="str" cm="1">
        <f t="array" ref="AC58" xml:space="preserve"> IF(
    ISBLANK(price[[#This Row],[选择产品]]), "-",IFERROR(_xlfn._xlws.FILTER(产品[产品名],产品[产品选项名]=_xlfn.VALUETOTEXT(price[[#This Row],[选择产品]])), price[[#This Row],[选择产品]])
)</f>
        <v>-</v>
      </c>
      <c r="AD58" s="59" t="str" cm="1">
        <f t="array" ref="AD58">IF(price[[#This Row],[产品标识]]="cvm",
      _xlfn._xlws.FILTER(cvmCpu选项表[cpu列表], (cvmCpu选项表[地域]=报价地域)
                                                                        * (cvmCpu选项表[机型]=price[[#This Row],[规格]])
                                                                        * (cvmCpu选项表[内存]=price[[#This Row],[CVM内存]]) ),
       "-"
)</f>
        <v>-</v>
      </c>
      <c r="AE58" s="59" t="str" cm="1">
        <f t="array" ref="AE58">IF(price[[#This Row],[产品标识]]="cvm",
      _xlfn._xlws.FILTER(cvm内存选项表[内存列表], (cvm内存选项表[地域]=报价地域)
                                                                        * (cvm内存选项表[机型]=price[[#This Row],[规格]])
                                                                        * (cvm内存选项表[CPU]=price[[#This Row],[CVMCPU]]) ),
       "-"
)</f>
        <v>-</v>
      </c>
      <c r="AF58" s="59">
        <f>price[[#This Row],[CVMCPU]]*price[[#This Row],[数量]]</f>
        <v>0</v>
      </c>
      <c r="AG58" s="59">
        <f>price[[#This Row],[CVM内存]]*price[[#This Row],[数量]]</f>
        <v>0</v>
      </c>
      <c r="AH58" s="59">
        <f>(price[[#This Row],[CVM系统盘HDD]]+price[[#This Row],[CVM数据盘HDD]])*price[[#This Row],[数量]]</f>
        <v>0</v>
      </c>
      <c r="AI58" s="59">
        <f>(price[[#This Row],[CVM系统盘SSD]]+price[[#This Row],[CVM系统盘SSD]])*price[[#This Row],[数量]]</f>
        <v>0</v>
      </c>
      <c r="AJ58" s="59" t="str" cm="1">
        <f t="array" ref="AJ58">IF(price[[#This Row],[产品标识]]="crs",_xlfn._xlws.FILTER(crs架构表[分片数量地址],crs架构表[架构]=price[[#This Row],[规格]]),"-")</f>
        <v>-</v>
      </c>
      <c r="AK58" s="59" t="str" cm="1">
        <f t="array" ref="AK58">IF(price[[#This Row],[产品标识]]="crs",_xlfn._xlws.FILTER(crs架构表[分片容量地址],crs架构表[架构]=price[[#This Row],[规格]]),"-")</f>
        <v>-</v>
      </c>
      <c r="AL58" s="59"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59"/>
      <c r="AN58" s="71"/>
      <c r="AO58" s="67" t="str" cm="1">
        <f t="array" ref="AO58">_xlfn.IFS(
    price[[#This Row],[项目]]&lt;&gt;"单元测试用例",       "-",
    price[[#This Row],[期望价格]]=price[[#This Row],[折后价]],         "ok",
    TRUE,                                            "error:" &amp; ADDRESS(ROW(price[[#This Row],[自检]]),COLUMN(price[[#This Row],[自检]]))
)</f>
        <v>-</v>
      </c>
    </row>
    <row r="59" spans="1:41">
      <c r="A59" s="7"/>
      <c r="B59" s="7"/>
      <c r="C59" s="46"/>
      <c r="D59" s="50"/>
      <c r="E59" s="89"/>
      <c r="F59" s="7"/>
      <c r="G59" s="47"/>
      <c r="H59" s="25"/>
      <c r="I59" s="47"/>
      <c r="J59" s="48"/>
      <c r="K59" s="48"/>
      <c r="L59" s="47"/>
      <c r="M59" s="47"/>
      <c r="N59" s="47"/>
      <c r="O59" s="49"/>
      <c r="P59" s="49"/>
      <c r="Q59" s="49"/>
      <c r="R59" s="82"/>
      <c r="S59" s="82"/>
      <c r="T59" s="82"/>
      <c r="U59" s="91"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1">
        <f>IF(AND(ISNUMBER(price[[#This Row],[指定折前价]]),price[[#This Row],[按月或一次性]]="一次性"),
    price[[#This Row],[指定折前价]],
   0
)</f>
        <v>0</v>
      </c>
      <c r="W59" s="91">
        <f>IFERROR(
    IF(
        price[[#This Row],[按月或一次性]]="一次性",      price[[#This Row],[折前一次性费用单价]] * price[[#This Row],[数量]] * price[[#This Row],[折扣率]],
        price[[#This Row],[折前月单价]] * price[[#This Row],[按月或一次性]]* price[[#This Row],[数量]] * price[[#This Row],[折扣率]]
    ),
    0
)</f>
        <v>0</v>
      </c>
      <c r="X59" s="66"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5" t="str" cm="1">
        <f t="array" ref="Z59" xml:space="preserve"> IF(
    ISBLANK(price[[#This Row],[选择产品]]), "-",IFERROR(_xlfn._xlws.FILTER(产品[产品标识],产品[产品选项名]=_xlfn.VALUETOTEXT(price[[#This Row],[选择产品]])), "自定义")
)</f>
        <v>-</v>
      </c>
      <c r="AA59" s="61" t="str" cm="1">
        <f t="array" ref="AA59" xml:space="preserve"> IF(
    ISBLANK(price[[#This Row],[选择产品]]), "-",
    IFERROR(_xlfn.SINGLE(_xlfn._xlws.FILTER(产品[产品标识],(产品[产品标识]=price[[#This Row],[产品标识]]) * (产品[报价器]="自动") )), "指定价")
)</f>
        <v>-</v>
      </c>
      <c r="AB59" s="61" t="str" cm="1">
        <f t="array" ref="AB59" xml:space="preserve"> IF(
    ISBLANK(price[[#This Row],[选择产品]]), "-",IFERROR(_xlfn._xlws.FILTER(产品[产品标识],产品[产品选项名]=_xlfn.VALUETOTEXT(price[[#This Row],[选择产品]])), price[[#This Row],[产品标识]])
)</f>
        <v>-</v>
      </c>
      <c r="AC59" s="62" t="str" cm="1">
        <f t="array" ref="AC59" xml:space="preserve"> IF(
    ISBLANK(price[[#This Row],[选择产品]]), "-",IFERROR(_xlfn._xlws.FILTER(产品[产品名],产品[产品选项名]=_xlfn.VALUETOTEXT(price[[#This Row],[选择产品]])), price[[#This Row],[选择产品]])
)</f>
        <v>-</v>
      </c>
      <c r="AD59" s="59" t="str" cm="1">
        <f t="array" ref="AD59">IF(price[[#This Row],[产品标识]]="cvm",
      _xlfn._xlws.FILTER(cvmCpu选项表[cpu列表], (cvmCpu选项表[地域]=报价地域)
                                                                        * (cvmCpu选项表[机型]=price[[#This Row],[规格]])
                                                                        * (cvmCpu选项表[内存]=price[[#This Row],[CVM内存]]) ),
       "-"
)</f>
        <v>-</v>
      </c>
      <c r="AE59" s="59" t="str" cm="1">
        <f t="array" ref="AE59">IF(price[[#This Row],[产品标识]]="cvm",
      _xlfn._xlws.FILTER(cvm内存选项表[内存列表], (cvm内存选项表[地域]=报价地域)
                                                                        * (cvm内存选项表[机型]=price[[#This Row],[规格]])
                                                                        * (cvm内存选项表[CPU]=price[[#This Row],[CVMCPU]]) ),
       "-"
)</f>
        <v>-</v>
      </c>
      <c r="AF59" s="59">
        <f>price[[#This Row],[CVMCPU]]*price[[#This Row],[数量]]</f>
        <v>0</v>
      </c>
      <c r="AG59" s="59">
        <f>price[[#This Row],[CVM内存]]*price[[#This Row],[数量]]</f>
        <v>0</v>
      </c>
      <c r="AH59" s="59">
        <f>(price[[#This Row],[CVM系统盘HDD]]+price[[#This Row],[CVM数据盘HDD]])*price[[#This Row],[数量]]</f>
        <v>0</v>
      </c>
      <c r="AI59" s="59">
        <f>(price[[#This Row],[CVM系统盘SSD]]+price[[#This Row],[CVM系统盘SSD]])*price[[#This Row],[数量]]</f>
        <v>0</v>
      </c>
      <c r="AJ59" s="59" t="str" cm="1">
        <f t="array" ref="AJ59">IF(price[[#This Row],[产品标识]]="crs",_xlfn._xlws.FILTER(crs架构表[分片数量地址],crs架构表[架构]=price[[#This Row],[规格]]),"-")</f>
        <v>-</v>
      </c>
      <c r="AK59" s="59" t="str" cm="1">
        <f t="array" ref="AK59">IF(price[[#This Row],[产品标识]]="crs",_xlfn._xlws.FILTER(crs架构表[分片容量地址],crs架构表[架构]=price[[#This Row],[规格]]),"-")</f>
        <v>-</v>
      </c>
      <c r="AL59" s="59"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59"/>
      <c r="AN59" s="71"/>
      <c r="AO59" s="67" t="str" cm="1">
        <f t="array" ref="AO59">_xlfn.IFS(
    price[[#This Row],[项目]]&lt;&gt;"单元测试用例",       "-",
    price[[#This Row],[期望价格]]=price[[#This Row],[折后价]],         "ok",
    TRUE,                                            "error:" &amp; ADDRESS(ROW(price[[#This Row],[自检]]),COLUMN(price[[#This Row],[自检]]))
)</f>
        <v>-</v>
      </c>
    </row>
    <row r="60" spans="1:41">
      <c r="A60" s="7"/>
      <c r="B60" s="7"/>
      <c r="C60" s="46"/>
      <c r="D60" s="50"/>
      <c r="E60" s="89"/>
      <c r="F60" s="7"/>
      <c r="G60" s="47"/>
      <c r="H60" s="25"/>
      <c r="I60" s="47"/>
      <c r="J60" s="48"/>
      <c r="K60" s="48"/>
      <c r="L60" s="47"/>
      <c r="M60" s="47"/>
      <c r="N60" s="47"/>
      <c r="O60" s="49"/>
      <c r="P60" s="49"/>
      <c r="Q60" s="49"/>
      <c r="R60" s="82"/>
      <c r="S60" s="82"/>
      <c r="T60" s="82"/>
      <c r="U60" s="91"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1">
        <f>IF(AND(ISNUMBER(price[[#This Row],[指定折前价]]),price[[#This Row],[按月或一次性]]="一次性"),
    price[[#This Row],[指定折前价]],
   0
)</f>
        <v>0</v>
      </c>
      <c r="W60" s="91">
        <f>IFERROR(
    IF(
        price[[#This Row],[按月或一次性]]="一次性",      price[[#This Row],[折前一次性费用单价]] * price[[#This Row],[数量]] * price[[#This Row],[折扣率]],
        price[[#This Row],[折前月单价]] * price[[#This Row],[按月或一次性]]* price[[#This Row],[数量]] * price[[#This Row],[折扣率]]
    ),
    0
)</f>
        <v>0</v>
      </c>
      <c r="X60" s="66"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5" t="str" cm="1">
        <f t="array" ref="Z60" xml:space="preserve"> IF(
    ISBLANK(price[[#This Row],[选择产品]]), "-",IFERROR(_xlfn._xlws.FILTER(产品[产品标识],产品[产品选项名]=_xlfn.VALUETOTEXT(price[[#This Row],[选择产品]])), "自定义")
)</f>
        <v>-</v>
      </c>
      <c r="AA60" s="61" t="str" cm="1">
        <f t="array" ref="AA60" xml:space="preserve"> IF(
    ISBLANK(price[[#This Row],[选择产品]]), "-",
    IFERROR(_xlfn.SINGLE(_xlfn._xlws.FILTER(产品[产品标识],(产品[产品标识]=price[[#This Row],[产品标识]]) * (产品[报价器]="自动") )), "指定价")
)</f>
        <v>-</v>
      </c>
      <c r="AB60" s="61" t="str" cm="1">
        <f t="array" ref="AB60" xml:space="preserve"> IF(
    ISBLANK(price[[#This Row],[选择产品]]), "-",IFERROR(_xlfn._xlws.FILTER(产品[产品标识],产品[产品选项名]=_xlfn.VALUETOTEXT(price[[#This Row],[选择产品]])), price[[#This Row],[产品标识]])
)</f>
        <v>-</v>
      </c>
      <c r="AC60" s="62" t="str" cm="1">
        <f t="array" ref="AC60" xml:space="preserve"> IF(
    ISBLANK(price[[#This Row],[选择产品]]), "-",IFERROR(_xlfn._xlws.FILTER(产品[产品名],产品[产品选项名]=_xlfn.VALUETOTEXT(price[[#This Row],[选择产品]])), price[[#This Row],[选择产品]])
)</f>
        <v>-</v>
      </c>
      <c r="AD60" s="59" t="str" cm="1">
        <f t="array" ref="AD60">IF(price[[#This Row],[产品标识]]="cvm",
      _xlfn._xlws.FILTER(cvmCpu选项表[cpu列表], (cvmCpu选项表[地域]=报价地域)
                                                                        * (cvmCpu选项表[机型]=price[[#This Row],[规格]])
                                                                        * (cvmCpu选项表[内存]=price[[#This Row],[CVM内存]]) ),
       "-"
)</f>
        <v>-</v>
      </c>
      <c r="AE60" s="59" t="str" cm="1">
        <f t="array" ref="AE60">IF(price[[#This Row],[产品标识]]="cvm",
      _xlfn._xlws.FILTER(cvm内存选项表[内存列表], (cvm内存选项表[地域]=报价地域)
                                                                        * (cvm内存选项表[机型]=price[[#This Row],[规格]])
                                                                        * (cvm内存选项表[CPU]=price[[#This Row],[CVMCPU]]) ),
       "-"
)</f>
        <v>-</v>
      </c>
      <c r="AF60" s="59">
        <f>price[[#This Row],[CVMCPU]]*price[[#This Row],[数量]]</f>
        <v>0</v>
      </c>
      <c r="AG60" s="59">
        <f>price[[#This Row],[CVM内存]]*price[[#This Row],[数量]]</f>
        <v>0</v>
      </c>
      <c r="AH60" s="59">
        <f>(price[[#This Row],[CVM系统盘HDD]]+price[[#This Row],[CVM数据盘HDD]])*price[[#This Row],[数量]]</f>
        <v>0</v>
      </c>
      <c r="AI60" s="59">
        <f>(price[[#This Row],[CVM系统盘SSD]]+price[[#This Row],[CVM系统盘SSD]])*price[[#This Row],[数量]]</f>
        <v>0</v>
      </c>
      <c r="AJ60" s="59" t="str" cm="1">
        <f t="array" ref="AJ60">IF(price[[#This Row],[产品标识]]="crs",_xlfn._xlws.FILTER(crs架构表[分片数量地址],crs架构表[架构]=price[[#This Row],[规格]]),"-")</f>
        <v>-</v>
      </c>
      <c r="AK60" s="59" t="str" cm="1">
        <f t="array" ref="AK60">IF(price[[#This Row],[产品标识]]="crs",_xlfn._xlws.FILTER(crs架构表[分片容量地址],crs架构表[架构]=price[[#This Row],[规格]]),"-")</f>
        <v>-</v>
      </c>
      <c r="AL60" s="59"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59"/>
      <c r="AN60" s="71"/>
      <c r="AO60" s="67" t="str" cm="1">
        <f t="array" ref="AO60">_xlfn.IFS(
    price[[#This Row],[项目]]&lt;&gt;"单元测试用例",       "-",
    price[[#This Row],[期望价格]]=price[[#This Row],[折后价]],         "ok",
    TRUE,                                            "error:" &amp; ADDRESS(ROW(price[[#This Row],[自检]]),COLUMN(price[[#This Row],[自检]]))
)</f>
        <v>-</v>
      </c>
    </row>
    <row r="61" spans="1:41">
      <c r="A61" s="7"/>
      <c r="B61" s="7"/>
      <c r="C61" s="46"/>
      <c r="D61" s="50"/>
      <c r="E61" s="89"/>
      <c r="F61" s="7"/>
      <c r="G61" s="47"/>
      <c r="H61" s="25"/>
      <c r="I61" s="47"/>
      <c r="J61" s="48"/>
      <c r="K61" s="48"/>
      <c r="L61" s="47"/>
      <c r="M61" s="47"/>
      <c r="N61" s="47"/>
      <c r="O61" s="49"/>
      <c r="P61" s="49"/>
      <c r="Q61" s="49"/>
      <c r="R61" s="82"/>
      <c r="S61" s="82"/>
      <c r="T61" s="82"/>
      <c r="U61" s="91"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1">
        <f>IF(AND(ISNUMBER(price[[#This Row],[指定折前价]]),price[[#This Row],[按月或一次性]]="一次性"),
    price[[#This Row],[指定折前价]],
   0
)</f>
        <v>0</v>
      </c>
      <c r="W61" s="91">
        <f>IFERROR(
    IF(
        price[[#This Row],[按月或一次性]]="一次性",      price[[#This Row],[折前一次性费用单价]] * price[[#This Row],[数量]] * price[[#This Row],[折扣率]],
        price[[#This Row],[折前月单价]] * price[[#This Row],[按月或一次性]]* price[[#This Row],[数量]] * price[[#This Row],[折扣率]]
    ),
    0
)</f>
        <v>0</v>
      </c>
      <c r="X61" s="66"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5" t="str" cm="1">
        <f t="array" ref="Z61" xml:space="preserve"> IF(
    ISBLANK(price[[#This Row],[选择产品]]), "-",IFERROR(_xlfn._xlws.FILTER(产品[产品标识],产品[产品选项名]=_xlfn.VALUETOTEXT(price[[#This Row],[选择产品]])), "自定义")
)</f>
        <v>-</v>
      </c>
      <c r="AA61" s="61" t="str" cm="1">
        <f t="array" ref="AA61" xml:space="preserve"> IF(
    ISBLANK(price[[#This Row],[选择产品]]), "-",
    IFERROR(_xlfn.SINGLE(_xlfn._xlws.FILTER(产品[产品标识],(产品[产品标识]=price[[#This Row],[产品标识]]) * (产品[报价器]="自动") )), "指定价")
)</f>
        <v>-</v>
      </c>
      <c r="AB61" s="61" t="str" cm="1">
        <f t="array" ref="AB61" xml:space="preserve"> IF(
    ISBLANK(price[[#This Row],[选择产品]]), "-",IFERROR(_xlfn._xlws.FILTER(产品[产品标识],产品[产品选项名]=_xlfn.VALUETOTEXT(price[[#This Row],[选择产品]])), price[[#This Row],[产品标识]])
)</f>
        <v>-</v>
      </c>
      <c r="AC61" s="62" t="str" cm="1">
        <f t="array" ref="AC61" xml:space="preserve"> IF(
    ISBLANK(price[[#This Row],[选择产品]]), "-",IFERROR(_xlfn._xlws.FILTER(产品[产品名],产品[产品选项名]=_xlfn.VALUETOTEXT(price[[#This Row],[选择产品]])), price[[#This Row],[选择产品]])
)</f>
        <v>-</v>
      </c>
      <c r="AD61" s="59" t="str" cm="1">
        <f t="array" ref="AD61">IF(price[[#This Row],[产品标识]]="cvm",
      _xlfn._xlws.FILTER(cvmCpu选项表[cpu列表], (cvmCpu选项表[地域]=报价地域)
                                                                        * (cvmCpu选项表[机型]=price[[#This Row],[规格]])
                                                                        * (cvmCpu选项表[内存]=price[[#This Row],[CVM内存]]) ),
       "-"
)</f>
        <v>-</v>
      </c>
      <c r="AE61" s="59" t="str" cm="1">
        <f t="array" ref="AE61">IF(price[[#This Row],[产品标识]]="cvm",
      _xlfn._xlws.FILTER(cvm内存选项表[内存列表], (cvm内存选项表[地域]=报价地域)
                                                                        * (cvm内存选项表[机型]=price[[#This Row],[规格]])
                                                                        * (cvm内存选项表[CPU]=price[[#This Row],[CVMCPU]]) ),
       "-"
)</f>
        <v>-</v>
      </c>
      <c r="AF61" s="59">
        <f>price[[#This Row],[CVMCPU]]*price[[#This Row],[数量]]</f>
        <v>0</v>
      </c>
      <c r="AG61" s="59">
        <f>price[[#This Row],[CVM内存]]*price[[#This Row],[数量]]</f>
        <v>0</v>
      </c>
      <c r="AH61" s="59">
        <f>(price[[#This Row],[CVM系统盘HDD]]+price[[#This Row],[CVM数据盘HDD]])*price[[#This Row],[数量]]</f>
        <v>0</v>
      </c>
      <c r="AI61" s="59">
        <f>(price[[#This Row],[CVM系统盘SSD]]+price[[#This Row],[CVM系统盘SSD]])*price[[#This Row],[数量]]</f>
        <v>0</v>
      </c>
      <c r="AJ61" s="59" t="str" cm="1">
        <f t="array" ref="AJ61">IF(price[[#This Row],[产品标识]]="crs",_xlfn._xlws.FILTER(crs架构表[分片数量地址],crs架构表[架构]=price[[#This Row],[规格]]),"-")</f>
        <v>-</v>
      </c>
      <c r="AK61" s="59" t="str" cm="1">
        <f t="array" ref="AK61">IF(price[[#This Row],[产品标识]]="crs",_xlfn._xlws.FILTER(crs架构表[分片容量地址],crs架构表[架构]=price[[#This Row],[规格]]),"-")</f>
        <v>-</v>
      </c>
      <c r="AL61" s="59"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59"/>
      <c r="AN61" s="71"/>
      <c r="AO61" s="67" t="str" cm="1">
        <f t="array" ref="AO61">_xlfn.IFS(
    price[[#This Row],[项目]]&lt;&gt;"单元测试用例",       "-",
    price[[#This Row],[期望价格]]=price[[#This Row],[折后价]],         "ok",
    TRUE,                                            "error:" &amp; ADDRESS(ROW(price[[#This Row],[自检]]),COLUMN(price[[#This Row],[自检]]))
)</f>
        <v>-</v>
      </c>
    </row>
    <row r="62" spans="1:41">
      <c r="A62" s="7"/>
      <c r="B62" s="7"/>
      <c r="C62" s="46"/>
      <c r="D62" s="50"/>
      <c r="E62" s="89"/>
      <c r="F62" s="7"/>
      <c r="G62" s="47"/>
      <c r="H62" s="25"/>
      <c r="I62" s="47"/>
      <c r="J62" s="48"/>
      <c r="K62" s="48"/>
      <c r="L62" s="47"/>
      <c r="M62" s="47"/>
      <c r="N62" s="47"/>
      <c r="O62" s="49"/>
      <c r="P62" s="49"/>
      <c r="Q62" s="49"/>
      <c r="R62" s="82"/>
      <c r="S62" s="82"/>
      <c r="T62" s="82"/>
      <c r="U62" s="91"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1">
        <f>IF(AND(ISNUMBER(price[[#This Row],[指定折前价]]),price[[#This Row],[按月或一次性]]="一次性"),
    price[[#This Row],[指定折前价]],
   0
)</f>
        <v>0</v>
      </c>
      <c r="W62" s="91">
        <f>IFERROR(
    IF(
        price[[#This Row],[按月或一次性]]="一次性",      price[[#This Row],[折前一次性费用单价]] * price[[#This Row],[数量]] * price[[#This Row],[折扣率]],
        price[[#This Row],[折前月单价]] * price[[#This Row],[按月或一次性]]* price[[#This Row],[数量]] * price[[#This Row],[折扣率]]
    ),
    0
)</f>
        <v>0</v>
      </c>
      <c r="X62" s="66"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5" t="str" cm="1">
        <f t="array" ref="Z62" xml:space="preserve"> IF(
    ISBLANK(price[[#This Row],[选择产品]]), "-",IFERROR(_xlfn._xlws.FILTER(产品[产品标识],产品[产品选项名]=_xlfn.VALUETOTEXT(price[[#This Row],[选择产品]])), "自定义")
)</f>
        <v>-</v>
      </c>
      <c r="AA62" s="61" t="str" cm="1">
        <f t="array" ref="AA62" xml:space="preserve"> IF(
    ISBLANK(price[[#This Row],[选择产品]]), "-",
    IFERROR(_xlfn.SINGLE(_xlfn._xlws.FILTER(产品[产品标识],(产品[产品标识]=price[[#This Row],[产品标识]]) * (产品[报价器]="自动") )), "指定价")
)</f>
        <v>-</v>
      </c>
      <c r="AB62" s="61" t="str" cm="1">
        <f t="array" ref="AB62" xml:space="preserve"> IF(
    ISBLANK(price[[#This Row],[选择产品]]), "-",IFERROR(_xlfn._xlws.FILTER(产品[产品标识],产品[产品选项名]=_xlfn.VALUETOTEXT(price[[#This Row],[选择产品]])), price[[#This Row],[产品标识]])
)</f>
        <v>-</v>
      </c>
      <c r="AC62" s="62" t="str" cm="1">
        <f t="array" ref="AC62" xml:space="preserve"> IF(
    ISBLANK(price[[#This Row],[选择产品]]), "-",IFERROR(_xlfn._xlws.FILTER(产品[产品名],产品[产品选项名]=_xlfn.VALUETOTEXT(price[[#This Row],[选择产品]])), price[[#This Row],[选择产品]])
)</f>
        <v>-</v>
      </c>
      <c r="AD62" s="59" t="str" cm="1">
        <f t="array" ref="AD62">IF(price[[#This Row],[产品标识]]="cvm",
      _xlfn._xlws.FILTER(cvmCpu选项表[cpu列表], (cvmCpu选项表[地域]=报价地域)
                                                                        * (cvmCpu选项表[机型]=price[[#This Row],[规格]])
                                                                        * (cvmCpu选项表[内存]=price[[#This Row],[CVM内存]]) ),
       "-"
)</f>
        <v>-</v>
      </c>
      <c r="AE62" s="59" t="str" cm="1">
        <f t="array" ref="AE62">IF(price[[#This Row],[产品标识]]="cvm",
      _xlfn._xlws.FILTER(cvm内存选项表[内存列表], (cvm内存选项表[地域]=报价地域)
                                                                        * (cvm内存选项表[机型]=price[[#This Row],[规格]])
                                                                        * (cvm内存选项表[CPU]=price[[#This Row],[CVMCPU]]) ),
       "-"
)</f>
        <v>-</v>
      </c>
      <c r="AF62" s="59">
        <f>price[[#This Row],[CVMCPU]]*price[[#This Row],[数量]]</f>
        <v>0</v>
      </c>
      <c r="AG62" s="59">
        <f>price[[#This Row],[CVM内存]]*price[[#This Row],[数量]]</f>
        <v>0</v>
      </c>
      <c r="AH62" s="59">
        <f>(price[[#This Row],[CVM系统盘HDD]]+price[[#This Row],[CVM数据盘HDD]])*price[[#This Row],[数量]]</f>
        <v>0</v>
      </c>
      <c r="AI62" s="59">
        <f>(price[[#This Row],[CVM系统盘SSD]]+price[[#This Row],[CVM系统盘SSD]])*price[[#This Row],[数量]]</f>
        <v>0</v>
      </c>
      <c r="AJ62" s="59" t="str" cm="1">
        <f t="array" ref="AJ62">IF(price[[#This Row],[产品标识]]="crs",_xlfn._xlws.FILTER(crs架构表[分片数量地址],crs架构表[架构]=price[[#This Row],[规格]]),"-")</f>
        <v>-</v>
      </c>
      <c r="AK62" s="59" t="str" cm="1">
        <f t="array" ref="AK62">IF(price[[#This Row],[产品标识]]="crs",_xlfn._xlws.FILTER(crs架构表[分片容量地址],crs架构表[架构]=price[[#This Row],[规格]]),"-")</f>
        <v>-</v>
      </c>
      <c r="AL62" s="59"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59"/>
      <c r="AN62" s="71"/>
      <c r="AO62" s="67" t="str" cm="1">
        <f t="array" ref="AO62">_xlfn.IFS(
    price[[#This Row],[项目]]&lt;&gt;"单元测试用例",       "-",
    price[[#This Row],[期望价格]]=price[[#This Row],[折后价]],         "ok",
    TRUE,                                            "error:" &amp; ADDRESS(ROW(price[[#This Row],[自检]]),COLUMN(price[[#This Row],[自检]]))
)</f>
        <v>-</v>
      </c>
    </row>
    <row r="63" spans="1:41">
      <c r="A63" s="7"/>
      <c r="B63" s="7"/>
      <c r="C63" s="46"/>
      <c r="D63" s="50"/>
      <c r="E63" s="89"/>
      <c r="F63" s="7"/>
      <c r="G63" s="47"/>
      <c r="H63" s="25"/>
      <c r="I63" s="47"/>
      <c r="J63" s="48"/>
      <c r="K63" s="48"/>
      <c r="L63" s="47"/>
      <c r="M63" s="47"/>
      <c r="N63" s="47"/>
      <c r="O63" s="49"/>
      <c r="P63" s="49"/>
      <c r="Q63" s="49"/>
      <c r="R63" s="82"/>
      <c r="S63" s="82"/>
      <c r="T63" s="82"/>
      <c r="U63" s="91"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1">
        <f>IF(AND(ISNUMBER(price[[#This Row],[指定折前价]]),price[[#This Row],[按月或一次性]]="一次性"),
    price[[#This Row],[指定折前价]],
   0
)</f>
        <v>0</v>
      </c>
      <c r="W63" s="91">
        <f>IFERROR(
    IF(
        price[[#This Row],[按月或一次性]]="一次性",      price[[#This Row],[折前一次性费用单价]] * price[[#This Row],[数量]] * price[[#This Row],[折扣率]],
        price[[#This Row],[折前月单价]] * price[[#This Row],[按月或一次性]]* price[[#This Row],[数量]] * price[[#This Row],[折扣率]]
    ),
    0
)</f>
        <v>0</v>
      </c>
      <c r="X63" s="66"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5" t="str" cm="1">
        <f t="array" ref="Z63" xml:space="preserve"> IF(
    ISBLANK(price[[#This Row],[选择产品]]), "-",IFERROR(_xlfn._xlws.FILTER(产品[产品标识],产品[产品选项名]=_xlfn.VALUETOTEXT(price[[#This Row],[选择产品]])), "自定义")
)</f>
        <v>-</v>
      </c>
      <c r="AA63" s="61" t="str" cm="1">
        <f t="array" ref="AA63" xml:space="preserve"> IF(
    ISBLANK(price[[#This Row],[选择产品]]), "-",
    IFERROR(_xlfn.SINGLE(_xlfn._xlws.FILTER(产品[产品标识],(产品[产品标识]=price[[#This Row],[产品标识]]) * (产品[报价器]="自动") )), "指定价")
)</f>
        <v>-</v>
      </c>
      <c r="AB63" s="61" t="str" cm="1">
        <f t="array" ref="AB63" xml:space="preserve"> IF(
    ISBLANK(price[[#This Row],[选择产品]]), "-",IFERROR(_xlfn._xlws.FILTER(产品[产品标识],产品[产品选项名]=_xlfn.VALUETOTEXT(price[[#This Row],[选择产品]])), price[[#This Row],[产品标识]])
)</f>
        <v>-</v>
      </c>
      <c r="AC63" s="62" t="str" cm="1">
        <f t="array" ref="AC63" xml:space="preserve"> IF(
    ISBLANK(price[[#This Row],[选择产品]]), "-",IFERROR(_xlfn._xlws.FILTER(产品[产品名],产品[产品选项名]=_xlfn.VALUETOTEXT(price[[#This Row],[选择产品]])), price[[#This Row],[选择产品]])
)</f>
        <v>-</v>
      </c>
      <c r="AD63" s="59" t="str" cm="1">
        <f t="array" ref="AD63">IF(price[[#This Row],[产品标识]]="cvm",
      _xlfn._xlws.FILTER(cvmCpu选项表[cpu列表], (cvmCpu选项表[地域]=报价地域)
                                                                        * (cvmCpu选项表[机型]=price[[#This Row],[规格]])
                                                                        * (cvmCpu选项表[内存]=price[[#This Row],[CVM内存]]) ),
       "-"
)</f>
        <v>-</v>
      </c>
      <c r="AE63" s="59" t="str" cm="1">
        <f t="array" ref="AE63">IF(price[[#This Row],[产品标识]]="cvm",
      _xlfn._xlws.FILTER(cvm内存选项表[内存列表], (cvm内存选项表[地域]=报价地域)
                                                                        * (cvm内存选项表[机型]=price[[#This Row],[规格]])
                                                                        * (cvm内存选项表[CPU]=price[[#This Row],[CVMCPU]]) ),
       "-"
)</f>
        <v>-</v>
      </c>
      <c r="AF63" s="59">
        <f>price[[#This Row],[CVMCPU]]*price[[#This Row],[数量]]</f>
        <v>0</v>
      </c>
      <c r="AG63" s="59">
        <f>price[[#This Row],[CVM内存]]*price[[#This Row],[数量]]</f>
        <v>0</v>
      </c>
      <c r="AH63" s="59">
        <f>(price[[#This Row],[CVM系统盘HDD]]+price[[#This Row],[CVM数据盘HDD]])*price[[#This Row],[数量]]</f>
        <v>0</v>
      </c>
      <c r="AI63" s="59">
        <f>(price[[#This Row],[CVM系统盘SSD]]+price[[#This Row],[CVM系统盘SSD]])*price[[#This Row],[数量]]</f>
        <v>0</v>
      </c>
      <c r="AJ63" s="59" t="str" cm="1">
        <f t="array" ref="AJ63">IF(price[[#This Row],[产品标识]]="crs",_xlfn._xlws.FILTER(crs架构表[分片数量地址],crs架构表[架构]=price[[#This Row],[规格]]),"-")</f>
        <v>-</v>
      </c>
      <c r="AK63" s="59" t="str" cm="1">
        <f t="array" ref="AK63">IF(price[[#This Row],[产品标识]]="crs",_xlfn._xlws.FILTER(crs架构表[分片容量地址],crs架构表[架构]=price[[#This Row],[规格]]),"-")</f>
        <v>-</v>
      </c>
      <c r="AL63" s="59"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59"/>
      <c r="AN63" s="71"/>
      <c r="AO63" s="67" t="str" cm="1">
        <f t="array" ref="AO63">_xlfn.IFS(
    price[[#This Row],[项目]]&lt;&gt;"单元测试用例",       "-",
    price[[#This Row],[期望价格]]=price[[#This Row],[折后价]],         "ok",
    TRUE,                                            "error:" &amp; ADDRESS(ROW(price[[#This Row],[自检]]),COLUMN(price[[#This Row],[自检]]))
)</f>
        <v>-</v>
      </c>
    </row>
    <row r="64" spans="1:41">
      <c r="A64" s="7"/>
      <c r="B64" s="7"/>
      <c r="C64" s="46"/>
      <c r="D64" s="50"/>
      <c r="E64" s="89"/>
      <c r="F64" s="7"/>
      <c r="G64" s="47"/>
      <c r="H64" s="25"/>
      <c r="I64" s="47"/>
      <c r="J64" s="48"/>
      <c r="K64" s="48"/>
      <c r="L64" s="47"/>
      <c r="M64" s="47"/>
      <c r="N64" s="47"/>
      <c r="O64" s="49"/>
      <c r="P64" s="49"/>
      <c r="Q64" s="49"/>
      <c r="R64" s="82"/>
      <c r="S64" s="82"/>
      <c r="T64" s="82"/>
      <c r="U64" s="91"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1">
        <f>IF(AND(ISNUMBER(price[[#This Row],[指定折前价]]),price[[#This Row],[按月或一次性]]="一次性"),
    price[[#This Row],[指定折前价]],
   0
)</f>
        <v>0</v>
      </c>
      <c r="W64" s="91">
        <f>IFERROR(
    IF(
        price[[#This Row],[按月或一次性]]="一次性",      price[[#This Row],[折前一次性费用单价]] * price[[#This Row],[数量]] * price[[#This Row],[折扣率]],
        price[[#This Row],[折前月单价]] * price[[#This Row],[按月或一次性]]* price[[#This Row],[数量]] * price[[#This Row],[折扣率]]
    ),
    0
)</f>
        <v>0</v>
      </c>
      <c r="X64" s="66"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5" t="str" cm="1">
        <f t="array" ref="Z64" xml:space="preserve"> IF(
    ISBLANK(price[[#This Row],[选择产品]]), "-",IFERROR(_xlfn._xlws.FILTER(产品[产品标识],产品[产品选项名]=_xlfn.VALUETOTEXT(price[[#This Row],[选择产品]])), "自定义")
)</f>
        <v>-</v>
      </c>
      <c r="AA64" s="61" t="str" cm="1">
        <f t="array" ref="AA64" xml:space="preserve"> IF(
    ISBLANK(price[[#This Row],[选择产品]]), "-",
    IFERROR(_xlfn.SINGLE(_xlfn._xlws.FILTER(产品[产品标识],(产品[产品标识]=price[[#This Row],[产品标识]]) * (产品[报价器]="自动") )), "指定价")
)</f>
        <v>-</v>
      </c>
      <c r="AB64" s="61" t="str" cm="1">
        <f t="array" ref="AB64" xml:space="preserve"> IF(
    ISBLANK(price[[#This Row],[选择产品]]), "-",IFERROR(_xlfn._xlws.FILTER(产品[产品标识],产品[产品选项名]=_xlfn.VALUETOTEXT(price[[#This Row],[选择产品]])), price[[#This Row],[产品标识]])
)</f>
        <v>-</v>
      </c>
      <c r="AC64" s="62" t="str" cm="1">
        <f t="array" ref="AC64" xml:space="preserve"> IF(
    ISBLANK(price[[#This Row],[选择产品]]), "-",IFERROR(_xlfn._xlws.FILTER(产品[产品名],产品[产品选项名]=_xlfn.VALUETOTEXT(price[[#This Row],[选择产品]])), price[[#This Row],[选择产品]])
)</f>
        <v>-</v>
      </c>
      <c r="AD64" s="59" t="str" cm="1">
        <f t="array" ref="AD64">IF(price[[#This Row],[产品标识]]="cvm",
      _xlfn._xlws.FILTER(cvmCpu选项表[cpu列表], (cvmCpu选项表[地域]=报价地域)
                                                                        * (cvmCpu选项表[机型]=price[[#This Row],[规格]])
                                                                        * (cvmCpu选项表[内存]=price[[#This Row],[CVM内存]]) ),
       "-"
)</f>
        <v>-</v>
      </c>
      <c r="AE64" s="59" t="str" cm="1">
        <f t="array" ref="AE64">IF(price[[#This Row],[产品标识]]="cvm",
      _xlfn._xlws.FILTER(cvm内存选项表[内存列表], (cvm内存选项表[地域]=报价地域)
                                                                        * (cvm内存选项表[机型]=price[[#This Row],[规格]])
                                                                        * (cvm内存选项表[CPU]=price[[#This Row],[CVMCPU]]) ),
       "-"
)</f>
        <v>-</v>
      </c>
      <c r="AF64" s="59">
        <f>price[[#This Row],[CVMCPU]]*price[[#This Row],[数量]]</f>
        <v>0</v>
      </c>
      <c r="AG64" s="59">
        <f>price[[#This Row],[CVM内存]]*price[[#This Row],[数量]]</f>
        <v>0</v>
      </c>
      <c r="AH64" s="59">
        <f>(price[[#This Row],[CVM系统盘HDD]]+price[[#This Row],[CVM数据盘HDD]])*price[[#This Row],[数量]]</f>
        <v>0</v>
      </c>
      <c r="AI64" s="59">
        <f>(price[[#This Row],[CVM系统盘SSD]]+price[[#This Row],[CVM系统盘SSD]])*price[[#This Row],[数量]]</f>
        <v>0</v>
      </c>
      <c r="AJ64" s="59" t="str" cm="1">
        <f t="array" ref="AJ64">IF(price[[#This Row],[产品标识]]="crs",_xlfn._xlws.FILTER(crs架构表[分片数量地址],crs架构表[架构]=price[[#This Row],[规格]]),"-")</f>
        <v>-</v>
      </c>
      <c r="AK64" s="59" t="str" cm="1">
        <f t="array" ref="AK64">IF(price[[#This Row],[产品标识]]="crs",_xlfn._xlws.FILTER(crs架构表[分片容量地址],crs架构表[架构]=price[[#This Row],[规格]]),"-")</f>
        <v>-</v>
      </c>
      <c r="AL64" s="59"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59"/>
      <c r="AN64" s="71"/>
      <c r="AO64" s="67" t="str" cm="1">
        <f t="array" ref="AO64">_xlfn.IFS(
    price[[#This Row],[项目]]&lt;&gt;"单元测试用例",       "-",
    price[[#This Row],[期望价格]]=price[[#This Row],[折后价]],         "ok",
    TRUE,                                            "error:" &amp; ADDRESS(ROW(price[[#This Row],[自检]]),COLUMN(price[[#This Row],[自检]]))
)</f>
        <v>-</v>
      </c>
    </row>
    <row r="65" spans="1:41">
      <c r="A65" s="7"/>
      <c r="B65" s="7"/>
      <c r="C65" s="46"/>
      <c r="D65" s="50"/>
      <c r="E65" s="89"/>
      <c r="F65" s="7"/>
      <c r="G65" s="47"/>
      <c r="H65" s="25"/>
      <c r="I65" s="47"/>
      <c r="J65" s="48"/>
      <c r="K65" s="48"/>
      <c r="L65" s="47"/>
      <c r="M65" s="47"/>
      <c r="N65" s="47"/>
      <c r="O65" s="49"/>
      <c r="P65" s="49"/>
      <c r="Q65" s="49"/>
      <c r="R65" s="82"/>
      <c r="S65" s="82"/>
      <c r="T65" s="82"/>
      <c r="U65" s="91"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1">
        <f>IF(AND(ISNUMBER(price[[#This Row],[指定折前价]]),price[[#This Row],[按月或一次性]]="一次性"),
    price[[#This Row],[指定折前价]],
   0
)</f>
        <v>0</v>
      </c>
      <c r="W65" s="91">
        <f>IFERROR(
    IF(
        price[[#This Row],[按月或一次性]]="一次性",      price[[#This Row],[折前一次性费用单价]] * price[[#This Row],[数量]] * price[[#This Row],[折扣率]],
        price[[#This Row],[折前月单价]] * price[[#This Row],[按月或一次性]]* price[[#This Row],[数量]] * price[[#This Row],[折扣率]]
    ),
    0
)</f>
        <v>0</v>
      </c>
      <c r="X65" s="66"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5" t="str" cm="1">
        <f t="array" ref="Z65" xml:space="preserve"> IF(
    ISBLANK(price[[#This Row],[选择产品]]), "-",IFERROR(_xlfn._xlws.FILTER(产品[产品标识],产品[产品选项名]=_xlfn.VALUETOTEXT(price[[#This Row],[选择产品]])), "自定义")
)</f>
        <v>-</v>
      </c>
      <c r="AA65" s="61" t="str" cm="1">
        <f t="array" ref="AA65" xml:space="preserve"> IF(
    ISBLANK(price[[#This Row],[选择产品]]), "-",
    IFERROR(_xlfn.SINGLE(_xlfn._xlws.FILTER(产品[产品标识],(产品[产品标识]=price[[#This Row],[产品标识]]) * (产品[报价器]="自动") )), "指定价")
)</f>
        <v>-</v>
      </c>
      <c r="AB65" s="61" t="str" cm="1">
        <f t="array" ref="AB65" xml:space="preserve"> IF(
    ISBLANK(price[[#This Row],[选择产品]]), "-",IFERROR(_xlfn._xlws.FILTER(产品[产品标识],产品[产品选项名]=_xlfn.VALUETOTEXT(price[[#This Row],[选择产品]])), price[[#This Row],[产品标识]])
)</f>
        <v>-</v>
      </c>
      <c r="AC65" s="62" t="str" cm="1">
        <f t="array" ref="AC65" xml:space="preserve"> IF(
    ISBLANK(price[[#This Row],[选择产品]]), "-",IFERROR(_xlfn._xlws.FILTER(产品[产品名],产品[产品选项名]=_xlfn.VALUETOTEXT(price[[#This Row],[选择产品]])), price[[#This Row],[选择产品]])
)</f>
        <v>-</v>
      </c>
      <c r="AD65" s="59" t="str" cm="1">
        <f t="array" ref="AD65">IF(price[[#This Row],[产品标识]]="cvm",
      _xlfn._xlws.FILTER(cvmCpu选项表[cpu列表], (cvmCpu选项表[地域]=报价地域)
                                                                        * (cvmCpu选项表[机型]=price[[#This Row],[规格]])
                                                                        * (cvmCpu选项表[内存]=price[[#This Row],[CVM内存]]) ),
       "-"
)</f>
        <v>-</v>
      </c>
      <c r="AE65" s="59" t="str" cm="1">
        <f t="array" ref="AE65">IF(price[[#This Row],[产品标识]]="cvm",
      _xlfn._xlws.FILTER(cvm内存选项表[内存列表], (cvm内存选项表[地域]=报价地域)
                                                                        * (cvm内存选项表[机型]=price[[#This Row],[规格]])
                                                                        * (cvm内存选项表[CPU]=price[[#This Row],[CVMCPU]]) ),
       "-"
)</f>
        <v>-</v>
      </c>
      <c r="AF65" s="59">
        <f>price[[#This Row],[CVMCPU]]*price[[#This Row],[数量]]</f>
        <v>0</v>
      </c>
      <c r="AG65" s="59">
        <f>price[[#This Row],[CVM内存]]*price[[#This Row],[数量]]</f>
        <v>0</v>
      </c>
      <c r="AH65" s="59">
        <f>(price[[#This Row],[CVM系统盘HDD]]+price[[#This Row],[CVM数据盘HDD]])*price[[#This Row],[数量]]</f>
        <v>0</v>
      </c>
      <c r="AI65" s="59">
        <f>(price[[#This Row],[CVM系统盘SSD]]+price[[#This Row],[CVM系统盘SSD]])*price[[#This Row],[数量]]</f>
        <v>0</v>
      </c>
      <c r="AJ65" s="59" t="str" cm="1">
        <f t="array" ref="AJ65">IF(price[[#This Row],[产品标识]]="crs",_xlfn._xlws.FILTER(crs架构表[分片数量地址],crs架构表[架构]=price[[#This Row],[规格]]),"-")</f>
        <v>-</v>
      </c>
      <c r="AK65" s="59" t="str" cm="1">
        <f t="array" ref="AK65">IF(price[[#This Row],[产品标识]]="crs",_xlfn._xlws.FILTER(crs架构表[分片容量地址],crs架构表[架构]=price[[#This Row],[规格]]),"-")</f>
        <v>-</v>
      </c>
      <c r="AL65" s="59"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59"/>
      <c r="AN65" s="71"/>
      <c r="AO65" s="67" t="str" cm="1">
        <f t="array" ref="AO65">_xlfn.IFS(
    price[[#This Row],[项目]]&lt;&gt;"单元测试用例",       "-",
    price[[#This Row],[期望价格]]=price[[#This Row],[折后价]],         "ok",
    TRUE,                                            "error:" &amp; ADDRESS(ROW(price[[#This Row],[自检]]),COLUMN(price[[#This Row],[自检]]))
)</f>
        <v>-</v>
      </c>
    </row>
    <row r="66" spans="1:41">
      <c r="A66" s="7"/>
      <c r="B66" s="7"/>
      <c r="C66" s="46"/>
      <c r="D66" s="50"/>
      <c r="E66" s="89"/>
      <c r="F66" s="7"/>
      <c r="G66" s="47"/>
      <c r="H66" s="25"/>
      <c r="I66" s="47"/>
      <c r="J66" s="48"/>
      <c r="K66" s="48"/>
      <c r="L66" s="47"/>
      <c r="M66" s="47"/>
      <c r="N66" s="47"/>
      <c r="O66" s="49"/>
      <c r="P66" s="49"/>
      <c r="Q66" s="49"/>
      <c r="R66" s="82"/>
      <c r="S66" s="82"/>
      <c r="T66" s="82"/>
      <c r="U66" s="91"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1">
        <f>IF(AND(ISNUMBER(price[[#This Row],[指定折前价]]),price[[#This Row],[按月或一次性]]="一次性"),
    price[[#This Row],[指定折前价]],
   0
)</f>
        <v>0</v>
      </c>
      <c r="W66" s="91">
        <f>IFERROR(
    IF(
        price[[#This Row],[按月或一次性]]="一次性",      price[[#This Row],[折前一次性费用单价]] * price[[#This Row],[数量]] * price[[#This Row],[折扣率]],
        price[[#This Row],[折前月单价]] * price[[#This Row],[按月或一次性]]* price[[#This Row],[数量]] * price[[#This Row],[折扣率]]
    ),
    0
)</f>
        <v>0</v>
      </c>
      <c r="X66" s="66"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5" t="str" cm="1">
        <f t="array" ref="Z66" xml:space="preserve"> IF(
    ISBLANK(price[[#This Row],[选择产品]]), "-",IFERROR(_xlfn._xlws.FILTER(产品[产品标识],产品[产品选项名]=_xlfn.VALUETOTEXT(price[[#This Row],[选择产品]])), "自定义")
)</f>
        <v>-</v>
      </c>
      <c r="AA66" s="61" t="str" cm="1">
        <f t="array" ref="AA66" xml:space="preserve"> IF(
    ISBLANK(price[[#This Row],[选择产品]]), "-",
    IFERROR(_xlfn.SINGLE(_xlfn._xlws.FILTER(产品[产品标识],(产品[产品标识]=price[[#This Row],[产品标识]]) * (产品[报价器]="自动") )), "指定价")
)</f>
        <v>-</v>
      </c>
      <c r="AB66" s="61" t="str" cm="1">
        <f t="array" ref="AB66" xml:space="preserve"> IF(
    ISBLANK(price[[#This Row],[选择产品]]), "-",IFERROR(_xlfn._xlws.FILTER(产品[产品标识],产品[产品选项名]=_xlfn.VALUETOTEXT(price[[#This Row],[选择产品]])), price[[#This Row],[产品标识]])
)</f>
        <v>-</v>
      </c>
      <c r="AC66" s="62" t="str" cm="1">
        <f t="array" ref="AC66" xml:space="preserve"> IF(
    ISBLANK(price[[#This Row],[选择产品]]), "-",IFERROR(_xlfn._xlws.FILTER(产品[产品名],产品[产品选项名]=_xlfn.VALUETOTEXT(price[[#This Row],[选择产品]])), price[[#This Row],[选择产品]])
)</f>
        <v>-</v>
      </c>
      <c r="AD66" s="59" t="str" cm="1">
        <f t="array" ref="AD66">IF(price[[#This Row],[产品标识]]="cvm",
      _xlfn._xlws.FILTER(cvmCpu选项表[cpu列表], (cvmCpu选项表[地域]=报价地域)
                                                                        * (cvmCpu选项表[机型]=price[[#This Row],[规格]])
                                                                        * (cvmCpu选项表[内存]=price[[#This Row],[CVM内存]]) ),
       "-"
)</f>
        <v>-</v>
      </c>
      <c r="AE66" s="59" t="str" cm="1">
        <f t="array" ref="AE66">IF(price[[#This Row],[产品标识]]="cvm",
      _xlfn._xlws.FILTER(cvm内存选项表[内存列表], (cvm内存选项表[地域]=报价地域)
                                                                        * (cvm内存选项表[机型]=price[[#This Row],[规格]])
                                                                        * (cvm内存选项表[CPU]=price[[#This Row],[CVMCPU]]) ),
       "-"
)</f>
        <v>-</v>
      </c>
      <c r="AF66" s="59">
        <f>price[[#This Row],[CVMCPU]]*price[[#This Row],[数量]]</f>
        <v>0</v>
      </c>
      <c r="AG66" s="59">
        <f>price[[#This Row],[CVM内存]]*price[[#This Row],[数量]]</f>
        <v>0</v>
      </c>
      <c r="AH66" s="59">
        <f>(price[[#This Row],[CVM系统盘HDD]]+price[[#This Row],[CVM数据盘HDD]])*price[[#This Row],[数量]]</f>
        <v>0</v>
      </c>
      <c r="AI66" s="59">
        <f>(price[[#This Row],[CVM系统盘SSD]]+price[[#This Row],[CVM系统盘SSD]])*price[[#This Row],[数量]]</f>
        <v>0</v>
      </c>
      <c r="AJ66" s="59" t="str" cm="1">
        <f t="array" ref="AJ66">IF(price[[#This Row],[产品标识]]="crs",_xlfn._xlws.FILTER(crs架构表[分片数量地址],crs架构表[架构]=price[[#This Row],[规格]]),"-")</f>
        <v>-</v>
      </c>
      <c r="AK66" s="59" t="str" cm="1">
        <f t="array" ref="AK66">IF(price[[#This Row],[产品标识]]="crs",_xlfn._xlws.FILTER(crs架构表[分片容量地址],crs架构表[架构]=price[[#This Row],[规格]]),"-")</f>
        <v>-</v>
      </c>
      <c r="AL66" s="59"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59"/>
      <c r="AN66" s="71"/>
      <c r="AO66" s="67" t="str" cm="1">
        <f t="array" ref="AO66">_xlfn.IFS(
    price[[#This Row],[项目]]&lt;&gt;"单元测试用例",       "-",
    price[[#This Row],[期望价格]]=price[[#This Row],[折后价]],         "ok",
    TRUE,                                            "error:" &amp; ADDRESS(ROW(price[[#This Row],[自检]]),COLUMN(price[[#This Row],[自检]]))
)</f>
        <v>-</v>
      </c>
    </row>
    <row r="67" spans="1:41">
      <c r="A67" s="7"/>
      <c r="B67" s="7"/>
      <c r="C67" s="46"/>
      <c r="D67" s="50"/>
      <c r="E67" s="89"/>
      <c r="F67" s="7"/>
      <c r="G67" s="47"/>
      <c r="H67" s="25"/>
      <c r="I67" s="47"/>
      <c r="J67" s="48"/>
      <c r="K67" s="48"/>
      <c r="L67" s="47"/>
      <c r="M67" s="47"/>
      <c r="N67" s="47"/>
      <c r="O67" s="49"/>
      <c r="P67" s="49"/>
      <c r="Q67" s="49"/>
      <c r="R67" s="82"/>
      <c r="S67" s="82"/>
      <c r="T67" s="82"/>
      <c r="U67" s="91"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1">
        <f>IF(AND(ISNUMBER(price[[#This Row],[指定折前价]]),price[[#This Row],[按月或一次性]]="一次性"),
    price[[#This Row],[指定折前价]],
   0
)</f>
        <v>0</v>
      </c>
      <c r="W67" s="91">
        <f>IFERROR(
    IF(
        price[[#This Row],[按月或一次性]]="一次性",      price[[#This Row],[折前一次性费用单价]] * price[[#This Row],[数量]] * price[[#This Row],[折扣率]],
        price[[#This Row],[折前月单价]] * price[[#This Row],[按月或一次性]]* price[[#This Row],[数量]] * price[[#This Row],[折扣率]]
    ),
    0
)</f>
        <v>0</v>
      </c>
      <c r="X67" s="66"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5" t="str" cm="1">
        <f t="array" ref="Z67" xml:space="preserve"> IF(
    ISBLANK(price[[#This Row],[选择产品]]), "-",IFERROR(_xlfn._xlws.FILTER(产品[产品标识],产品[产品选项名]=_xlfn.VALUETOTEXT(price[[#This Row],[选择产品]])), "自定义")
)</f>
        <v>-</v>
      </c>
      <c r="AA67" s="61" t="str" cm="1">
        <f t="array" ref="AA67" xml:space="preserve"> IF(
    ISBLANK(price[[#This Row],[选择产品]]), "-",
    IFERROR(_xlfn.SINGLE(_xlfn._xlws.FILTER(产品[产品标识],(产品[产品标识]=price[[#This Row],[产品标识]]) * (产品[报价器]="自动") )), "指定价")
)</f>
        <v>-</v>
      </c>
      <c r="AB67" s="61" t="str" cm="1">
        <f t="array" ref="AB67" xml:space="preserve"> IF(
    ISBLANK(price[[#This Row],[选择产品]]), "-",IFERROR(_xlfn._xlws.FILTER(产品[产品标识],产品[产品选项名]=_xlfn.VALUETOTEXT(price[[#This Row],[选择产品]])), price[[#This Row],[产品标识]])
)</f>
        <v>-</v>
      </c>
      <c r="AC67" s="62" t="str" cm="1">
        <f t="array" ref="AC67" xml:space="preserve"> IF(
    ISBLANK(price[[#This Row],[选择产品]]), "-",IFERROR(_xlfn._xlws.FILTER(产品[产品名],产品[产品选项名]=_xlfn.VALUETOTEXT(price[[#This Row],[选择产品]])), price[[#This Row],[选择产品]])
)</f>
        <v>-</v>
      </c>
      <c r="AD67" s="59" t="str" cm="1">
        <f t="array" ref="AD67">IF(price[[#This Row],[产品标识]]="cvm",
      _xlfn._xlws.FILTER(cvmCpu选项表[cpu列表], (cvmCpu选项表[地域]=报价地域)
                                                                        * (cvmCpu选项表[机型]=price[[#This Row],[规格]])
                                                                        * (cvmCpu选项表[内存]=price[[#This Row],[CVM内存]]) ),
       "-"
)</f>
        <v>-</v>
      </c>
      <c r="AE67" s="59" t="str" cm="1">
        <f t="array" ref="AE67">IF(price[[#This Row],[产品标识]]="cvm",
      _xlfn._xlws.FILTER(cvm内存选项表[内存列表], (cvm内存选项表[地域]=报价地域)
                                                                        * (cvm内存选项表[机型]=price[[#This Row],[规格]])
                                                                        * (cvm内存选项表[CPU]=price[[#This Row],[CVMCPU]]) ),
       "-"
)</f>
        <v>-</v>
      </c>
      <c r="AF67" s="59">
        <f>price[[#This Row],[CVMCPU]]*price[[#This Row],[数量]]</f>
        <v>0</v>
      </c>
      <c r="AG67" s="59">
        <f>price[[#This Row],[CVM内存]]*price[[#This Row],[数量]]</f>
        <v>0</v>
      </c>
      <c r="AH67" s="59">
        <f>(price[[#This Row],[CVM系统盘HDD]]+price[[#This Row],[CVM数据盘HDD]])*price[[#This Row],[数量]]</f>
        <v>0</v>
      </c>
      <c r="AI67" s="59">
        <f>(price[[#This Row],[CVM系统盘SSD]]+price[[#This Row],[CVM系统盘SSD]])*price[[#This Row],[数量]]</f>
        <v>0</v>
      </c>
      <c r="AJ67" s="59" t="str" cm="1">
        <f t="array" ref="AJ67">IF(price[[#This Row],[产品标识]]="crs",_xlfn._xlws.FILTER(crs架构表[分片数量地址],crs架构表[架构]=price[[#This Row],[规格]]),"-")</f>
        <v>-</v>
      </c>
      <c r="AK67" s="59" t="str" cm="1">
        <f t="array" ref="AK67">IF(price[[#This Row],[产品标识]]="crs",_xlfn._xlws.FILTER(crs架构表[分片容量地址],crs架构表[架构]=price[[#This Row],[规格]]),"-")</f>
        <v>-</v>
      </c>
      <c r="AL67" s="59"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59"/>
      <c r="AN67" s="71"/>
      <c r="AO67" s="67" t="str" cm="1">
        <f t="array" ref="AO67">_xlfn.IFS(
    price[[#This Row],[项目]]&lt;&gt;"单元测试用例",       "-",
    price[[#This Row],[期望价格]]=price[[#This Row],[折后价]],         "ok",
    TRUE,                                            "error:" &amp; ADDRESS(ROW(price[[#This Row],[自检]]),COLUMN(price[[#This Row],[自检]]))
)</f>
        <v>-</v>
      </c>
    </row>
    <row r="68" spans="1:41">
      <c r="A68" s="7"/>
      <c r="B68" s="7"/>
      <c r="C68" s="46"/>
      <c r="D68" s="50"/>
      <c r="E68" s="89"/>
      <c r="F68" s="7"/>
      <c r="G68" s="47"/>
      <c r="H68" s="25"/>
      <c r="I68" s="47"/>
      <c r="J68" s="48"/>
      <c r="K68" s="48"/>
      <c r="L68" s="47"/>
      <c r="M68" s="47"/>
      <c r="N68" s="47"/>
      <c r="O68" s="49"/>
      <c r="P68" s="49"/>
      <c r="Q68" s="49"/>
      <c r="R68" s="82"/>
      <c r="S68" s="82"/>
      <c r="T68" s="82"/>
      <c r="U68" s="91"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1">
        <f>IF(AND(ISNUMBER(price[[#This Row],[指定折前价]]),price[[#This Row],[按月或一次性]]="一次性"),
    price[[#This Row],[指定折前价]],
   0
)</f>
        <v>0</v>
      </c>
      <c r="W68" s="91">
        <f>IFERROR(
    IF(
        price[[#This Row],[按月或一次性]]="一次性",      price[[#This Row],[折前一次性费用单价]] * price[[#This Row],[数量]] * price[[#This Row],[折扣率]],
        price[[#This Row],[折前月单价]] * price[[#This Row],[按月或一次性]]* price[[#This Row],[数量]] * price[[#This Row],[折扣率]]
    ),
    0
)</f>
        <v>0</v>
      </c>
      <c r="X68" s="66"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5" t="str" cm="1">
        <f t="array" ref="Z68" xml:space="preserve"> IF(
    ISBLANK(price[[#This Row],[选择产品]]), "-",IFERROR(_xlfn._xlws.FILTER(产品[产品标识],产品[产品选项名]=_xlfn.VALUETOTEXT(price[[#This Row],[选择产品]])), "自定义")
)</f>
        <v>-</v>
      </c>
      <c r="AA68" s="61" t="str" cm="1">
        <f t="array" ref="AA68" xml:space="preserve"> IF(
    ISBLANK(price[[#This Row],[选择产品]]), "-",
    IFERROR(_xlfn.SINGLE(_xlfn._xlws.FILTER(产品[产品标识],(产品[产品标识]=price[[#This Row],[产品标识]]) * (产品[报价器]="自动") )), "指定价")
)</f>
        <v>-</v>
      </c>
      <c r="AB68" s="61" t="str" cm="1">
        <f t="array" ref="AB68" xml:space="preserve"> IF(
    ISBLANK(price[[#This Row],[选择产品]]), "-",IFERROR(_xlfn._xlws.FILTER(产品[产品标识],产品[产品选项名]=_xlfn.VALUETOTEXT(price[[#This Row],[选择产品]])), price[[#This Row],[产品标识]])
)</f>
        <v>-</v>
      </c>
      <c r="AC68" s="62" t="str" cm="1">
        <f t="array" ref="AC68" xml:space="preserve"> IF(
    ISBLANK(price[[#This Row],[选择产品]]), "-",IFERROR(_xlfn._xlws.FILTER(产品[产品名],产品[产品选项名]=_xlfn.VALUETOTEXT(price[[#This Row],[选择产品]])), price[[#This Row],[选择产品]])
)</f>
        <v>-</v>
      </c>
      <c r="AD68" s="59" t="str" cm="1">
        <f t="array" ref="AD68">IF(price[[#This Row],[产品标识]]="cvm",
      _xlfn._xlws.FILTER(cvmCpu选项表[cpu列表], (cvmCpu选项表[地域]=报价地域)
                                                                        * (cvmCpu选项表[机型]=price[[#This Row],[规格]])
                                                                        * (cvmCpu选项表[内存]=price[[#This Row],[CVM内存]]) ),
       "-"
)</f>
        <v>-</v>
      </c>
      <c r="AE68" s="59" t="str" cm="1">
        <f t="array" ref="AE68">IF(price[[#This Row],[产品标识]]="cvm",
      _xlfn._xlws.FILTER(cvm内存选项表[内存列表], (cvm内存选项表[地域]=报价地域)
                                                                        * (cvm内存选项表[机型]=price[[#This Row],[规格]])
                                                                        * (cvm内存选项表[CPU]=price[[#This Row],[CVMCPU]]) ),
       "-"
)</f>
        <v>-</v>
      </c>
      <c r="AF68" s="59">
        <f>price[[#This Row],[CVMCPU]]*price[[#This Row],[数量]]</f>
        <v>0</v>
      </c>
      <c r="AG68" s="59">
        <f>price[[#This Row],[CVM内存]]*price[[#This Row],[数量]]</f>
        <v>0</v>
      </c>
      <c r="AH68" s="59">
        <f>(price[[#This Row],[CVM系统盘HDD]]+price[[#This Row],[CVM数据盘HDD]])*price[[#This Row],[数量]]</f>
        <v>0</v>
      </c>
      <c r="AI68" s="59">
        <f>(price[[#This Row],[CVM系统盘SSD]]+price[[#This Row],[CVM系统盘SSD]])*price[[#This Row],[数量]]</f>
        <v>0</v>
      </c>
      <c r="AJ68" s="59" t="str" cm="1">
        <f t="array" ref="AJ68">IF(price[[#This Row],[产品标识]]="crs",_xlfn._xlws.FILTER(crs架构表[分片数量地址],crs架构表[架构]=price[[#This Row],[规格]]),"-")</f>
        <v>-</v>
      </c>
      <c r="AK68" s="59" t="str" cm="1">
        <f t="array" ref="AK68">IF(price[[#This Row],[产品标识]]="crs",_xlfn._xlws.FILTER(crs架构表[分片容量地址],crs架构表[架构]=price[[#This Row],[规格]]),"-")</f>
        <v>-</v>
      </c>
      <c r="AL68" s="59"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59"/>
      <c r="AN68" s="71"/>
      <c r="AO68" s="67" t="str" cm="1">
        <f t="array" ref="AO68">_xlfn.IFS(
    price[[#This Row],[项目]]&lt;&gt;"单元测试用例",       "-",
    price[[#This Row],[期望价格]]=price[[#This Row],[折后价]],         "ok",
    TRUE,                                            "error:" &amp; ADDRESS(ROW(price[[#This Row],[自检]]),COLUMN(price[[#This Row],[自检]]))
)</f>
        <v>-</v>
      </c>
    </row>
    <row r="69" spans="1:41">
      <c r="A69" s="7"/>
      <c r="B69" s="7"/>
      <c r="C69" s="46"/>
      <c r="D69" s="50"/>
      <c r="E69" s="89"/>
      <c r="F69" s="7"/>
      <c r="G69" s="47"/>
      <c r="H69" s="25"/>
      <c r="I69" s="47"/>
      <c r="J69" s="48"/>
      <c r="K69" s="48"/>
      <c r="L69" s="47"/>
      <c r="M69" s="47"/>
      <c r="N69" s="47"/>
      <c r="O69" s="49"/>
      <c r="P69" s="49"/>
      <c r="Q69" s="49"/>
      <c r="R69" s="82"/>
      <c r="S69" s="82"/>
      <c r="T69" s="82"/>
      <c r="U69" s="91"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1">
        <f>IF(AND(ISNUMBER(price[[#This Row],[指定折前价]]),price[[#This Row],[按月或一次性]]="一次性"),
    price[[#This Row],[指定折前价]],
   0
)</f>
        <v>0</v>
      </c>
      <c r="W69" s="91">
        <f>IFERROR(
    IF(
        price[[#This Row],[按月或一次性]]="一次性",      price[[#This Row],[折前一次性费用单价]] * price[[#This Row],[数量]] * price[[#This Row],[折扣率]],
        price[[#This Row],[折前月单价]] * price[[#This Row],[按月或一次性]]* price[[#This Row],[数量]] * price[[#This Row],[折扣率]]
    ),
    0
)</f>
        <v>0</v>
      </c>
      <c r="X69" s="66"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5" t="str" cm="1">
        <f t="array" ref="Z69" xml:space="preserve"> IF(
    ISBLANK(price[[#This Row],[选择产品]]), "-",IFERROR(_xlfn._xlws.FILTER(产品[产品标识],产品[产品选项名]=_xlfn.VALUETOTEXT(price[[#This Row],[选择产品]])), "自定义")
)</f>
        <v>-</v>
      </c>
      <c r="AA69" s="61" t="str" cm="1">
        <f t="array" ref="AA69" xml:space="preserve"> IF(
    ISBLANK(price[[#This Row],[选择产品]]), "-",
    IFERROR(_xlfn.SINGLE(_xlfn._xlws.FILTER(产品[产品标识],(产品[产品标识]=price[[#This Row],[产品标识]]) * (产品[报价器]="自动") )), "指定价")
)</f>
        <v>-</v>
      </c>
      <c r="AB69" s="61" t="str" cm="1">
        <f t="array" ref="AB69" xml:space="preserve"> IF(
    ISBLANK(price[[#This Row],[选择产品]]), "-",IFERROR(_xlfn._xlws.FILTER(产品[产品标识],产品[产品选项名]=_xlfn.VALUETOTEXT(price[[#This Row],[选择产品]])), price[[#This Row],[产品标识]])
)</f>
        <v>-</v>
      </c>
      <c r="AC69" s="62" t="str" cm="1">
        <f t="array" ref="AC69" xml:space="preserve"> IF(
    ISBLANK(price[[#This Row],[选择产品]]), "-",IFERROR(_xlfn._xlws.FILTER(产品[产品名],产品[产品选项名]=_xlfn.VALUETOTEXT(price[[#This Row],[选择产品]])), price[[#This Row],[选择产品]])
)</f>
        <v>-</v>
      </c>
      <c r="AD69" s="59" t="str" cm="1">
        <f t="array" ref="AD69">IF(price[[#This Row],[产品标识]]="cvm",
      _xlfn._xlws.FILTER(cvmCpu选项表[cpu列表], (cvmCpu选项表[地域]=报价地域)
                                                                        * (cvmCpu选项表[机型]=price[[#This Row],[规格]])
                                                                        * (cvmCpu选项表[内存]=price[[#This Row],[CVM内存]]) ),
       "-"
)</f>
        <v>-</v>
      </c>
      <c r="AE69" s="59" t="str" cm="1">
        <f t="array" ref="AE69">IF(price[[#This Row],[产品标识]]="cvm",
      _xlfn._xlws.FILTER(cvm内存选项表[内存列表], (cvm内存选项表[地域]=报价地域)
                                                                        * (cvm内存选项表[机型]=price[[#This Row],[规格]])
                                                                        * (cvm内存选项表[CPU]=price[[#This Row],[CVMCPU]]) ),
       "-"
)</f>
        <v>-</v>
      </c>
      <c r="AF69" s="59">
        <f>price[[#This Row],[CVMCPU]]*price[[#This Row],[数量]]</f>
        <v>0</v>
      </c>
      <c r="AG69" s="59">
        <f>price[[#This Row],[CVM内存]]*price[[#This Row],[数量]]</f>
        <v>0</v>
      </c>
      <c r="AH69" s="59">
        <f>(price[[#This Row],[CVM系统盘HDD]]+price[[#This Row],[CVM数据盘HDD]])*price[[#This Row],[数量]]</f>
        <v>0</v>
      </c>
      <c r="AI69" s="59">
        <f>(price[[#This Row],[CVM系统盘SSD]]+price[[#This Row],[CVM系统盘SSD]])*price[[#This Row],[数量]]</f>
        <v>0</v>
      </c>
      <c r="AJ69" s="59" t="str" cm="1">
        <f t="array" ref="AJ69">IF(price[[#This Row],[产品标识]]="crs",_xlfn._xlws.FILTER(crs架构表[分片数量地址],crs架构表[架构]=price[[#This Row],[规格]]),"-")</f>
        <v>-</v>
      </c>
      <c r="AK69" s="59" t="str" cm="1">
        <f t="array" ref="AK69">IF(price[[#This Row],[产品标识]]="crs",_xlfn._xlws.FILTER(crs架构表[分片容量地址],crs架构表[架构]=price[[#This Row],[规格]]),"-")</f>
        <v>-</v>
      </c>
      <c r="AL69" s="59"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59"/>
      <c r="AN69" s="71"/>
      <c r="AO69" s="67" t="str" cm="1">
        <f t="array" ref="AO69">_xlfn.IFS(
    price[[#This Row],[项目]]&lt;&gt;"单元测试用例",       "-",
    price[[#This Row],[期望价格]]=price[[#This Row],[折后价]],         "ok",
    TRUE,                                            "error:" &amp; ADDRESS(ROW(price[[#This Row],[自检]]),COLUMN(price[[#This Row],[自检]]))
)</f>
        <v>-</v>
      </c>
    </row>
    <row r="70" spans="1:41">
      <c r="A70" s="7"/>
      <c r="B70" s="7"/>
      <c r="C70" s="46"/>
      <c r="D70" s="50"/>
      <c r="E70" s="89"/>
      <c r="F70" s="7"/>
      <c r="G70" s="47"/>
      <c r="H70" s="25"/>
      <c r="I70" s="47"/>
      <c r="J70" s="48"/>
      <c r="K70" s="48"/>
      <c r="L70" s="47"/>
      <c r="M70" s="47"/>
      <c r="N70" s="47"/>
      <c r="O70" s="49"/>
      <c r="P70" s="49"/>
      <c r="Q70" s="49"/>
      <c r="R70" s="82"/>
      <c r="S70" s="82"/>
      <c r="T70" s="82"/>
      <c r="U70" s="91"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1">
        <f>IF(AND(ISNUMBER(price[[#This Row],[指定折前价]]),price[[#This Row],[按月或一次性]]="一次性"),
    price[[#This Row],[指定折前价]],
   0
)</f>
        <v>0</v>
      </c>
      <c r="W70" s="91">
        <f>IFERROR(
    IF(
        price[[#This Row],[按月或一次性]]="一次性",      price[[#This Row],[折前一次性费用单价]] * price[[#This Row],[数量]] * price[[#This Row],[折扣率]],
        price[[#This Row],[折前月单价]] * price[[#This Row],[按月或一次性]]* price[[#This Row],[数量]] * price[[#This Row],[折扣率]]
    ),
    0
)</f>
        <v>0</v>
      </c>
      <c r="X70" s="66"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5" t="str" cm="1">
        <f t="array" ref="Z70" xml:space="preserve"> IF(
    ISBLANK(price[[#This Row],[选择产品]]), "-",IFERROR(_xlfn._xlws.FILTER(产品[产品标识],产品[产品选项名]=_xlfn.VALUETOTEXT(price[[#This Row],[选择产品]])), "自定义")
)</f>
        <v>-</v>
      </c>
      <c r="AA70" s="61" t="str" cm="1">
        <f t="array" ref="AA70" xml:space="preserve"> IF(
    ISBLANK(price[[#This Row],[选择产品]]), "-",
    IFERROR(_xlfn.SINGLE(_xlfn._xlws.FILTER(产品[产品标识],(产品[产品标识]=price[[#This Row],[产品标识]]) * (产品[报价器]="自动") )), "指定价")
)</f>
        <v>-</v>
      </c>
      <c r="AB70" s="61" t="str" cm="1">
        <f t="array" ref="AB70" xml:space="preserve"> IF(
    ISBLANK(price[[#This Row],[选择产品]]), "-",IFERROR(_xlfn._xlws.FILTER(产品[产品标识],产品[产品选项名]=_xlfn.VALUETOTEXT(price[[#This Row],[选择产品]])), price[[#This Row],[产品标识]])
)</f>
        <v>-</v>
      </c>
      <c r="AC70" s="62" t="str" cm="1">
        <f t="array" ref="AC70" xml:space="preserve"> IF(
    ISBLANK(price[[#This Row],[选择产品]]), "-",IFERROR(_xlfn._xlws.FILTER(产品[产品名],产品[产品选项名]=_xlfn.VALUETOTEXT(price[[#This Row],[选择产品]])), price[[#This Row],[选择产品]])
)</f>
        <v>-</v>
      </c>
      <c r="AD70" s="59" t="str" cm="1">
        <f t="array" ref="AD70">IF(price[[#This Row],[产品标识]]="cvm",
      _xlfn._xlws.FILTER(cvmCpu选项表[cpu列表], (cvmCpu选项表[地域]=报价地域)
                                                                        * (cvmCpu选项表[机型]=price[[#This Row],[规格]])
                                                                        * (cvmCpu选项表[内存]=price[[#This Row],[CVM内存]]) ),
       "-"
)</f>
        <v>-</v>
      </c>
      <c r="AE70" s="59" t="str" cm="1">
        <f t="array" ref="AE70">IF(price[[#This Row],[产品标识]]="cvm",
      _xlfn._xlws.FILTER(cvm内存选项表[内存列表], (cvm内存选项表[地域]=报价地域)
                                                                        * (cvm内存选项表[机型]=price[[#This Row],[规格]])
                                                                        * (cvm内存选项表[CPU]=price[[#This Row],[CVMCPU]]) ),
       "-"
)</f>
        <v>-</v>
      </c>
      <c r="AF70" s="59">
        <f>price[[#This Row],[CVMCPU]]*price[[#This Row],[数量]]</f>
        <v>0</v>
      </c>
      <c r="AG70" s="59">
        <f>price[[#This Row],[CVM内存]]*price[[#This Row],[数量]]</f>
        <v>0</v>
      </c>
      <c r="AH70" s="59">
        <f>(price[[#This Row],[CVM系统盘HDD]]+price[[#This Row],[CVM数据盘HDD]])*price[[#This Row],[数量]]</f>
        <v>0</v>
      </c>
      <c r="AI70" s="59">
        <f>(price[[#This Row],[CVM系统盘SSD]]+price[[#This Row],[CVM系统盘SSD]])*price[[#This Row],[数量]]</f>
        <v>0</v>
      </c>
      <c r="AJ70" s="59" t="str" cm="1">
        <f t="array" ref="AJ70">IF(price[[#This Row],[产品标识]]="crs",_xlfn._xlws.FILTER(crs架构表[分片数量地址],crs架构表[架构]=price[[#This Row],[规格]]),"-")</f>
        <v>-</v>
      </c>
      <c r="AK70" s="59" t="str" cm="1">
        <f t="array" ref="AK70">IF(price[[#This Row],[产品标识]]="crs",_xlfn._xlws.FILTER(crs架构表[分片容量地址],crs架构表[架构]=price[[#This Row],[规格]]),"-")</f>
        <v>-</v>
      </c>
      <c r="AL70" s="59"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59"/>
      <c r="AN70" s="71"/>
      <c r="AO70" s="67" t="str" cm="1">
        <f t="array" ref="AO70">_xlfn.IFS(
    price[[#This Row],[项目]]&lt;&gt;"单元测试用例",       "-",
    price[[#This Row],[期望价格]]=price[[#This Row],[折后价]],         "ok",
    TRUE,                                            "error:" &amp; ADDRESS(ROW(price[[#This Row],[自检]]),COLUMN(price[[#This Row],[自检]]))
)</f>
        <v>-</v>
      </c>
    </row>
    <row r="71" spans="1:41">
      <c r="A71" s="7"/>
      <c r="B71" s="7"/>
      <c r="C71" s="46"/>
      <c r="D71" s="50"/>
      <c r="E71" s="89"/>
      <c r="F71" s="7"/>
      <c r="G71" s="47"/>
      <c r="H71" s="25"/>
      <c r="I71" s="47"/>
      <c r="J71" s="48"/>
      <c r="K71" s="48"/>
      <c r="L71" s="47"/>
      <c r="M71" s="47"/>
      <c r="N71" s="47"/>
      <c r="O71" s="49"/>
      <c r="P71" s="49"/>
      <c r="Q71" s="49"/>
      <c r="R71" s="82"/>
      <c r="S71" s="82"/>
      <c r="T71" s="82"/>
      <c r="U71" s="91"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1">
        <f>IF(AND(ISNUMBER(price[[#This Row],[指定折前价]]),price[[#This Row],[按月或一次性]]="一次性"),
    price[[#This Row],[指定折前价]],
   0
)</f>
        <v>0</v>
      </c>
      <c r="W71" s="91">
        <f>IFERROR(
    IF(
        price[[#This Row],[按月或一次性]]="一次性",      price[[#This Row],[折前一次性费用单价]] * price[[#This Row],[数量]] * price[[#This Row],[折扣率]],
        price[[#This Row],[折前月单价]] * price[[#This Row],[按月或一次性]]* price[[#This Row],[数量]] * price[[#This Row],[折扣率]]
    ),
    0
)</f>
        <v>0</v>
      </c>
      <c r="X71" s="66"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5" t="str" cm="1">
        <f t="array" ref="Z71" xml:space="preserve"> IF(
    ISBLANK(price[[#This Row],[选择产品]]), "-",IFERROR(_xlfn._xlws.FILTER(产品[产品标识],产品[产品选项名]=_xlfn.VALUETOTEXT(price[[#This Row],[选择产品]])), "自定义")
)</f>
        <v>-</v>
      </c>
      <c r="AA71" s="61" t="str" cm="1">
        <f t="array" ref="AA71" xml:space="preserve"> IF(
    ISBLANK(price[[#This Row],[选择产品]]), "-",
    IFERROR(_xlfn.SINGLE(_xlfn._xlws.FILTER(产品[产品标识],(产品[产品标识]=price[[#This Row],[产品标识]]) * (产品[报价器]="自动") )), "指定价")
)</f>
        <v>-</v>
      </c>
      <c r="AB71" s="61" t="str" cm="1">
        <f t="array" ref="AB71" xml:space="preserve"> IF(
    ISBLANK(price[[#This Row],[选择产品]]), "-",IFERROR(_xlfn._xlws.FILTER(产品[产品标识],产品[产品选项名]=_xlfn.VALUETOTEXT(price[[#This Row],[选择产品]])), price[[#This Row],[产品标识]])
)</f>
        <v>-</v>
      </c>
      <c r="AC71" s="62" t="str" cm="1">
        <f t="array" ref="AC71" xml:space="preserve"> IF(
    ISBLANK(price[[#This Row],[选择产品]]), "-",IFERROR(_xlfn._xlws.FILTER(产品[产品名],产品[产品选项名]=_xlfn.VALUETOTEXT(price[[#This Row],[选择产品]])), price[[#This Row],[选择产品]])
)</f>
        <v>-</v>
      </c>
      <c r="AD71" s="59" t="str" cm="1">
        <f t="array" ref="AD71">IF(price[[#This Row],[产品标识]]="cvm",
      _xlfn._xlws.FILTER(cvmCpu选项表[cpu列表], (cvmCpu选项表[地域]=报价地域)
                                                                        * (cvmCpu选项表[机型]=price[[#This Row],[规格]])
                                                                        * (cvmCpu选项表[内存]=price[[#This Row],[CVM内存]]) ),
       "-"
)</f>
        <v>-</v>
      </c>
      <c r="AE71" s="59" t="str" cm="1">
        <f t="array" ref="AE71">IF(price[[#This Row],[产品标识]]="cvm",
      _xlfn._xlws.FILTER(cvm内存选项表[内存列表], (cvm内存选项表[地域]=报价地域)
                                                                        * (cvm内存选项表[机型]=price[[#This Row],[规格]])
                                                                        * (cvm内存选项表[CPU]=price[[#This Row],[CVMCPU]]) ),
       "-"
)</f>
        <v>-</v>
      </c>
      <c r="AF71" s="59">
        <f>price[[#This Row],[CVMCPU]]*price[[#This Row],[数量]]</f>
        <v>0</v>
      </c>
      <c r="AG71" s="59">
        <f>price[[#This Row],[CVM内存]]*price[[#This Row],[数量]]</f>
        <v>0</v>
      </c>
      <c r="AH71" s="59">
        <f>(price[[#This Row],[CVM系统盘HDD]]+price[[#This Row],[CVM数据盘HDD]])*price[[#This Row],[数量]]</f>
        <v>0</v>
      </c>
      <c r="AI71" s="59">
        <f>(price[[#This Row],[CVM系统盘SSD]]+price[[#This Row],[CVM系统盘SSD]])*price[[#This Row],[数量]]</f>
        <v>0</v>
      </c>
      <c r="AJ71" s="59" t="str" cm="1">
        <f t="array" ref="AJ71">IF(price[[#This Row],[产品标识]]="crs",_xlfn._xlws.FILTER(crs架构表[分片数量地址],crs架构表[架构]=price[[#This Row],[规格]]),"-")</f>
        <v>-</v>
      </c>
      <c r="AK71" s="59" t="str" cm="1">
        <f t="array" ref="AK71">IF(price[[#This Row],[产品标识]]="crs",_xlfn._xlws.FILTER(crs架构表[分片容量地址],crs架构表[架构]=price[[#This Row],[规格]]),"-")</f>
        <v>-</v>
      </c>
      <c r="AL71" s="59"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59"/>
      <c r="AN71" s="71"/>
      <c r="AO71" s="67" t="str" cm="1">
        <f t="array" ref="AO71">_xlfn.IFS(
    price[[#This Row],[项目]]&lt;&gt;"单元测试用例",       "-",
    price[[#This Row],[期望价格]]=price[[#This Row],[折后价]],         "ok",
    TRUE,                                            "error:" &amp; ADDRESS(ROW(price[[#This Row],[自检]]),COLUMN(price[[#This Row],[自检]]))
)</f>
        <v>-</v>
      </c>
    </row>
    <row r="72" spans="1:41">
      <c r="A72" s="7"/>
      <c r="B72" s="7"/>
      <c r="C72" s="46"/>
      <c r="D72" s="50"/>
      <c r="E72" s="89"/>
      <c r="F72" s="7"/>
      <c r="G72" s="47"/>
      <c r="H72" s="25"/>
      <c r="I72" s="47"/>
      <c r="J72" s="48"/>
      <c r="K72" s="48"/>
      <c r="L72" s="47"/>
      <c r="M72" s="47"/>
      <c r="N72" s="47"/>
      <c r="O72" s="49"/>
      <c r="P72" s="49"/>
      <c r="Q72" s="49"/>
      <c r="R72" s="82"/>
      <c r="S72" s="82"/>
      <c r="T72" s="82"/>
      <c r="U72" s="91"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1">
        <f>IF(AND(ISNUMBER(price[[#This Row],[指定折前价]]),price[[#This Row],[按月或一次性]]="一次性"),
    price[[#This Row],[指定折前价]],
   0
)</f>
        <v>0</v>
      </c>
      <c r="W72" s="91">
        <f>IFERROR(
    IF(
        price[[#This Row],[按月或一次性]]="一次性",      price[[#This Row],[折前一次性费用单价]] * price[[#This Row],[数量]] * price[[#This Row],[折扣率]],
        price[[#This Row],[折前月单价]] * price[[#This Row],[按月或一次性]]* price[[#This Row],[数量]] * price[[#This Row],[折扣率]]
    ),
    0
)</f>
        <v>0</v>
      </c>
      <c r="X72" s="66"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5" t="str" cm="1">
        <f t="array" ref="Z72" xml:space="preserve"> IF(
    ISBLANK(price[[#This Row],[选择产品]]), "-",IFERROR(_xlfn._xlws.FILTER(产品[产品标识],产品[产品选项名]=_xlfn.VALUETOTEXT(price[[#This Row],[选择产品]])), "自定义")
)</f>
        <v>-</v>
      </c>
      <c r="AA72" s="61" t="str" cm="1">
        <f t="array" ref="AA72" xml:space="preserve"> IF(
    ISBLANK(price[[#This Row],[选择产品]]), "-",
    IFERROR(_xlfn.SINGLE(_xlfn._xlws.FILTER(产品[产品标识],(产品[产品标识]=price[[#This Row],[产品标识]]) * (产品[报价器]="自动") )), "指定价")
)</f>
        <v>-</v>
      </c>
      <c r="AB72" s="61" t="str" cm="1">
        <f t="array" ref="AB72" xml:space="preserve"> IF(
    ISBLANK(price[[#This Row],[选择产品]]), "-",IFERROR(_xlfn._xlws.FILTER(产品[产品标识],产品[产品选项名]=_xlfn.VALUETOTEXT(price[[#This Row],[选择产品]])), price[[#This Row],[产品标识]])
)</f>
        <v>-</v>
      </c>
      <c r="AC72" s="62" t="str" cm="1">
        <f t="array" ref="AC72" xml:space="preserve"> IF(
    ISBLANK(price[[#This Row],[选择产品]]), "-",IFERROR(_xlfn._xlws.FILTER(产品[产品名],产品[产品选项名]=_xlfn.VALUETOTEXT(price[[#This Row],[选择产品]])), price[[#This Row],[选择产品]])
)</f>
        <v>-</v>
      </c>
      <c r="AD72" s="59" t="str" cm="1">
        <f t="array" ref="AD72">IF(price[[#This Row],[产品标识]]="cvm",
      _xlfn._xlws.FILTER(cvmCpu选项表[cpu列表], (cvmCpu选项表[地域]=报价地域)
                                                                        * (cvmCpu选项表[机型]=price[[#This Row],[规格]])
                                                                        * (cvmCpu选项表[内存]=price[[#This Row],[CVM内存]]) ),
       "-"
)</f>
        <v>-</v>
      </c>
      <c r="AE72" s="59" t="str" cm="1">
        <f t="array" ref="AE72">IF(price[[#This Row],[产品标识]]="cvm",
      _xlfn._xlws.FILTER(cvm内存选项表[内存列表], (cvm内存选项表[地域]=报价地域)
                                                                        * (cvm内存选项表[机型]=price[[#This Row],[规格]])
                                                                        * (cvm内存选项表[CPU]=price[[#This Row],[CVMCPU]]) ),
       "-"
)</f>
        <v>-</v>
      </c>
      <c r="AF72" s="59">
        <f>price[[#This Row],[CVMCPU]]*price[[#This Row],[数量]]</f>
        <v>0</v>
      </c>
      <c r="AG72" s="59">
        <f>price[[#This Row],[CVM内存]]*price[[#This Row],[数量]]</f>
        <v>0</v>
      </c>
      <c r="AH72" s="59">
        <f>(price[[#This Row],[CVM系统盘HDD]]+price[[#This Row],[CVM数据盘HDD]])*price[[#This Row],[数量]]</f>
        <v>0</v>
      </c>
      <c r="AI72" s="59">
        <f>(price[[#This Row],[CVM系统盘SSD]]+price[[#This Row],[CVM系统盘SSD]])*price[[#This Row],[数量]]</f>
        <v>0</v>
      </c>
      <c r="AJ72" s="59" t="str" cm="1">
        <f t="array" ref="AJ72">IF(price[[#This Row],[产品标识]]="crs",_xlfn._xlws.FILTER(crs架构表[分片数量地址],crs架构表[架构]=price[[#This Row],[规格]]),"-")</f>
        <v>-</v>
      </c>
      <c r="AK72" s="59" t="str" cm="1">
        <f t="array" ref="AK72">IF(price[[#This Row],[产品标识]]="crs",_xlfn._xlws.FILTER(crs架构表[分片容量地址],crs架构表[架构]=price[[#This Row],[规格]]),"-")</f>
        <v>-</v>
      </c>
      <c r="AL72" s="59"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59"/>
      <c r="AN72" s="71"/>
      <c r="AO72" s="67" t="str" cm="1">
        <f t="array" ref="AO72">_xlfn.IFS(
    price[[#This Row],[项目]]&lt;&gt;"单元测试用例",       "-",
    price[[#This Row],[期望价格]]=price[[#This Row],[折后价]],         "ok",
    TRUE,                                            "error:" &amp; ADDRESS(ROW(price[[#This Row],[自检]]),COLUMN(price[[#This Row],[自检]]))
)</f>
        <v>-</v>
      </c>
    </row>
    <row r="73" spans="1:41">
      <c r="A73" s="7"/>
      <c r="B73" s="7"/>
      <c r="C73" s="46"/>
      <c r="D73" s="50"/>
      <c r="E73" s="89"/>
      <c r="F73" s="7"/>
      <c r="G73" s="47"/>
      <c r="H73" s="25"/>
      <c r="I73" s="47"/>
      <c r="J73" s="48"/>
      <c r="K73" s="48"/>
      <c r="L73" s="47"/>
      <c r="M73" s="47"/>
      <c r="N73" s="47"/>
      <c r="O73" s="49"/>
      <c r="P73" s="49"/>
      <c r="Q73" s="49"/>
      <c r="R73" s="82"/>
      <c r="S73" s="82"/>
      <c r="T73" s="82"/>
      <c r="U73" s="91"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1">
        <f>IF(AND(ISNUMBER(price[[#This Row],[指定折前价]]),price[[#This Row],[按月或一次性]]="一次性"),
    price[[#This Row],[指定折前价]],
   0
)</f>
        <v>0</v>
      </c>
      <c r="W73" s="91">
        <f>IFERROR(
    IF(
        price[[#This Row],[按月或一次性]]="一次性",      price[[#This Row],[折前一次性费用单价]] * price[[#This Row],[数量]] * price[[#This Row],[折扣率]],
        price[[#This Row],[折前月单价]] * price[[#This Row],[按月或一次性]]* price[[#This Row],[数量]] * price[[#This Row],[折扣率]]
    ),
    0
)</f>
        <v>0</v>
      </c>
      <c r="X73" s="66"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5" t="str" cm="1">
        <f t="array" ref="Z73" xml:space="preserve"> IF(
    ISBLANK(price[[#This Row],[选择产品]]), "-",IFERROR(_xlfn._xlws.FILTER(产品[产品标识],产品[产品选项名]=_xlfn.VALUETOTEXT(price[[#This Row],[选择产品]])), "自定义")
)</f>
        <v>-</v>
      </c>
      <c r="AA73" s="61" t="str" cm="1">
        <f t="array" ref="AA73" xml:space="preserve"> IF(
    ISBLANK(price[[#This Row],[选择产品]]), "-",
    IFERROR(_xlfn.SINGLE(_xlfn._xlws.FILTER(产品[产品标识],(产品[产品标识]=price[[#This Row],[产品标识]]) * (产品[报价器]="自动") )), "指定价")
)</f>
        <v>-</v>
      </c>
      <c r="AB73" s="61" t="str" cm="1">
        <f t="array" ref="AB73" xml:space="preserve"> IF(
    ISBLANK(price[[#This Row],[选择产品]]), "-",IFERROR(_xlfn._xlws.FILTER(产品[产品标识],产品[产品选项名]=_xlfn.VALUETOTEXT(price[[#This Row],[选择产品]])), price[[#This Row],[产品标识]])
)</f>
        <v>-</v>
      </c>
      <c r="AC73" s="62" t="str" cm="1">
        <f t="array" ref="AC73" xml:space="preserve"> IF(
    ISBLANK(price[[#This Row],[选择产品]]), "-",IFERROR(_xlfn._xlws.FILTER(产品[产品名],产品[产品选项名]=_xlfn.VALUETOTEXT(price[[#This Row],[选择产品]])), price[[#This Row],[选择产品]])
)</f>
        <v>-</v>
      </c>
      <c r="AD73" s="59" t="str" cm="1">
        <f t="array" ref="AD73">IF(price[[#This Row],[产品标识]]="cvm",
      _xlfn._xlws.FILTER(cvmCpu选项表[cpu列表], (cvmCpu选项表[地域]=报价地域)
                                                                        * (cvmCpu选项表[机型]=price[[#This Row],[规格]])
                                                                        * (cvmCpu选项表[内存]=price[[#This Row],[CVM内存]]) ),
       "-"
)</f>
        <v>-</v>
      </c>
      <c r="AE73" s="59" t="str" cm="1">
        <f t="array" ref="AE73">IF(price[[#This Row],[产品标识]]="cvm",
      _xlfn._xlws.FILTER(cvm内存选项表[内存列表], (cvm内存选项表[地域]=报价地域)
                                                                        * (cvm内存选项表[机型]=price[[#This Row],[规格]])
                                                                        * (cvm内存选项表[CPU]=price[[#This Row],[CVMCPU]]) ),
       "-"
)</f>
        <v>-</v>
      </c>
      <c r="AF73" s="59">
        <f>price[[#This Row],[CVMCPU]]*price[[#This Row],[数量]]</f>
        <v>0</v>
      </c>
      <c r="AG73" s="59">
        <f>price[[#This Row],[CVM内存]]*price[[#This Row],[数量]]</f>
        <v>0</v>
      </c>
      <c r="AH73" s="59">
        <f>(price[[#This Row],[CVM系统盘HDD]]+price[[#This Row],[CVM数据盘HDD]])*price[[#This Row],[数量]]</f>
        <v>0</v>
      </c>
      <c r="AI73" s="59">
        <f>(price[[#This Row],[CVM系统盘SSD]]+price[[#This Row],[CVM系统盘SSD]])*price[[#This Row],[数量]]</f>
        <v>0</v>
      </c>
      <c r="AJ73" s="59" t="str" cm="1">
        <f t="array" ref="AJ73">IF(price[[#This Row],[产品标识]]="crs",_xlfn._xlws.FILTER(crs架构表[分片数量地址],crs架构表[架构]=price[[#This Row],[规格]]),"-")</f>
        <v>-</v>
      </c>
      <c r="AK73" s="59" t="str" cm="1">
        <f t="array" ref="AK73">IF(price[[#This Row],[产品标识]]="crs",_xlfn._xlws.FILTER(crs架构表[分片容量地址],crs架构表[架构]=price[[#This Row],[规格]]),"-")</f>
        <v>-</v>
      </c>
      <c r="AL73" s="59"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59"/>
      <c r="AN73" s="71"/>
      <c r="AO73" s="67" t="str" cm="1">
        <f t="array" ref="AO73">_xlfn.IFS(
    price[[#This Row],[项目]]&lt;&gt;"单元测试用例",       "-",
    price[[#This Row],[期望价格]]=price[[#This Row],[折后价]],         "ok",
    TRUE,                                            "error:" &amp; ADDRESS(ROW(price[[#This Row],[自检]]),COLUMN(price[[#This Row],[自检]]))
)</f>
        <v>-</v>
      </c>
    </row>
    <row r="74" spans="1:41">
      <c r="A74" s="7"/>
      <c r="B74" s="7"/>
      <c r="C74" s="46"/>
      <c r="D74" s="50"/>
      <c r="E74" s="89"/>
      <c r="F74" s="7"/>
      <c r="G74" s="47"/>
      <c r="H74" s="25"/>
      <c r="I74" s="47"/>
      <c r="J74" s="48"/>
      <c r="K74" s="48"/>
      <c r="L74" s="47"/>
      <c r="M74" s="47"/>
      <c r="N74" s="47"/>
      <c r="O74" s="49"/>
      <c r="P74" s="49"/>
      <c r="Q74" s="49"/>
      <c r="R74" s="82"/>
      <c r="S74" s="82"/>
      <c r="T74" s="82"/>
      <c r="U74" s="91"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1">
        <f>IF(AND(ISNUMBER(price[[#This Row],[指定折前价]]),price[[#This Row],[按月或一次性]]="一次性"),
    price[[#This Row],[指定折前价]],
   0
)</f>
        <v>0</v>
      </c>
      <c r="W74" s="91">
        <f>IFERROR(
    IF(
        price[[#This Row],[按月或一次性]]="一次性",      price[[#This Row],[折前一次性费用单价]] * price[[#This Row],[数量]] * price[[#This Row],[折扣率]],
        price[[#This Row],[折前月单价]] * price[[#This Row],[按月或一次性]]* price[[#This Row],[数量]] * price[[#This Row],[折扣率]]
    ),
    0
)</f>
        <v>0</v>
      </c>
      <c r="X74" s="66"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5" t="str" cm="1">
        <f t="array" ref="Z74" xml:space="preserve"> IF(
    ISBLANK(price[[#This Row],[选择产品]]), "-",IFERROR(_xlfn._xlws.FILTER(产品[产品标识],产品[产品选项名]=_xlfn.VALUETOTEXT(price[[#This Row],[选择产品]])), "自定义")
)</f>
        <v>-</v>
      </c>
      <c r="AA74" s="61" t="str" cm="1">
        <f t="array" ref="AA74" xml:space="preserve"> IF(
    ISBLANK(price[[#This Row],[选择产品]]), "-",
    IFERROR(_xlfn.SINGLE(_xlfn._xlws.FILTER(产品[产品标识],(产品[产品标识]=price[[#This Row],[产品标识]]) * (产品[报价器]="自动") )), "指定价")
)</f>
        <v>-</v>
      </c>
      <c r="AB74" s="61" t="str" cm="1">
        <f t="array" ref="AB74" xml:space="preserve"> IF(
    ISBLANK(price[[#This Row],[选择产品]]), "-",IFERROR(_xlfn._xlws.FILTER(产品[产品标识],产品[产品选项名]=_xlfn.VALUETOTEXT(price[[#This Row],[选择产品]])), price[[#This Row],[产品标识]])
)</f>
        <v>-</v>
      </c>
      <c r="AC74" s="62" t="str" cm="1">
        <f t="array" ref="AC74" xml:space="preserve"> IF(
    ISBLANK(price[[#This Row],[选择产品]]), "-",IFERROR(_xlfn._xlws.FILTER(产品[产品名],产品[产品选项名]=_xlfn.VALUETOTEXT(price[[#This Row],[选择产品]])), price[[#This Row],[选择产品]])
)</f>
        <v>-</v>
      </c>
      <c r="AD74" s="59" t="str" cm="1">
        <f t="array" ref="AD74">IF(price[[#This Row],[产品标识]]="cvm",
      _xlfn._xlws.FILTER(cvmCpu选项表[cpu列表], (cvmCpu选项表[地域]=报价地域)
                                                                        * (cvmCpu选项表[机型]=price[[#This Row],[规格]])
                                                                        * (cvmCpu选项表[内存]=price[[#This Row],[CVM内存]]) ),
       "-"
)</f>
        <v>-</v>
      </c>
      <c r="AE74" s="59" t="str" cm="1">
        <f t="array" ref="AE74">IF(price[[#This Row],[产品标识]]="cvm",
      _xlfn._xlws.FILTER(cvm内存选项表[内存列表], (cvm内存选项表[地域]=报价地域)
                                                                        * (cvm内存选项表[机型]=price[[#This Row],[规格]])
                                                                        * (cvm内存选项表[CPU]=price[[#This Row],[CVMCPU]]) ),
       "-"
)</f>
        <v>-</v>
      </c>
      <c r="AF74" s="59">
        <f>price[[#This Row],[CVMCPU]]*price[[#This Row],[数量]]</f>
        <v>0</v>
      </c>
      <c r="AG74" s="59">
        <f>price[[#This Row],[CVM内存]]*price[[#This Row],[数量]]</f>
        <v>0</v>
      </c>
      <c r="AH74" s="59">
        <f>(price[[#This Row],[CVM系统盘HDD]]+price[[#This Row],[CVM数据盘HDD]])*price[[#This Row],[数量]]</f>
        <v>0</v>
      </c>
      <c r="AI74" s="59">
        <f>(price[[#This Row],[CVM系统盘SSD]]+price[[#This Row],[CVM系统盘SSD]])*price[[#This Row],[数量]]</f>
        <v>0</v>
      </c>
      <c r="AJ74" s="59" t="str" cm="1">
        <f t="array" ref="AJ74">IF(price[[#This Row],[产品标识]]="crs",_xlfn._xlws.FILTER(crs架构表[分片数量地址],crs架构表[架构]=price[[#This Row],[规格]]),"-")</f>
        <v>-</v>
      </c>
      <c r="AK74" s="59" t="str" cm="1">
        <f t="array" ref="AK74">IF(price[[#This Row],[产品标识]]="crs",_xlfn._xlws.FILTER(crs架构表[分片容量地址],crs架构表[架构]=price[[#This Row],[规格]]),"-")</f>
        <v>-</v>
      </c>
      <c r="AL74" s="59"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59"/>
      <c r="AN74" s="71"/>
      <c r="AO74" s="67" t="str" cm="1">
        <f t="array" ref="AO74">_xlfn.IFS(
    price[[#This Row],[项目]]&lt;&gt;"单元测试用例",       "-",
    price[[#This Row],[期望价格]]=price[[#This Row],[折后价]],         "ok",
    TRUE,                                            "error:" &amp; ADDRESS(ROW(price[[#This Row],[自检]]),COLUMN(price[[#This Row],[自检]]))
)</f>
        <v>-</v>
      </c>
    </row>
    <row r="75" spans="1:41">
      <c r="A75" s="7"/>
      <c r="B75" s="7"/>
      <c r="C75" s="46"/>
      <c r="D75" s="50"/>
      <c r="E75" s="89"/>
      <c r="F75" s="7"/>
      <c r="G75" s="47"/>
      <c r="H75" s="25"/>
      <c r="I75" s="47"/>
      <c r="J75" s="48"/>
      <c r="K75" s="48"/>
      <c r="L75" s="47"/>
      <c r="M75" s="47"/>
      <c r="N75" s="47"/>
      <c r="O75" s="49"/>
      <c r="P75" s="49"/>
      <c r="Q75" s="49"/>
      <c r="R75" s="82"/>
      <c r="S75" s="82"/>
      <c r="T75" s="82"/>
      <c r="U75" s="91"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1">
        <f>IF(AND(ISNUMBER(price[[#This Row],[指定折前价]]),price[[#This Row],[按月或一次性]]="一次性"),
    price[[#This Row],[指定折前价]],
   0
)</f>
        <v>0</v>
      </c>
      <c r="W75" s="91">
        <f>IFERROR(
    IF(
        price[[#This Row],[按月或一次性]]="一次性",      price[[#This Row],[折前一次性费用单价]] * price[[#This Row],[数量]] * price[[#This Row],[折扣率]],
        price[[#This Row],[折前月单价]] * price[[#This Row],[按月或一次性]]* price[[#This Row],[数量]] * price[[#This Row],[折扣率]]
    ),
    0
)</f>
        <v>0</v>
      </c>
      <c r="X75" s="66"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5" t="str" cm="1">
        <f t="array" ref="Z75" xml:space="preserve"> IF(
    ISBLANK(price[[#This Row],[选择产品]]), "-",IFERROR(_xlfn._xlws.FILTER(产品[产品标识],产品[产品选项名]=_xlfn.VALUETOTEXT(price[[#This Row],[选择产品]])), "自定义")
)</f>
        <v>-</v>
      </c>
      <c r="AA75" s="61" t="str" cm="1">
        <f t="array" ref="AA75" xml:space="preserve"> IF(
    ISBLANK(price[[#This Row],[选择产品]]), "-",
    IFERROR(_xlfn.SINGLE(_xlfn._xlws.FILTER(产品[产品标识],(产品[产品标识]=price[[#This Row],[产品标识]]) * (产品[报价器]="自动") )), "指定价")
)</f>
        <v>-</v>
      </c>
      <c r="AB75" s="61" t="str" cm="1">
        <f t="array" ref="AB75" xml:space="preserve"> IF(
    ISBLANK(price[[#This Row],[选择产品]]), "-",IFERROR(_xlfn._xlws.FILTER(产品[产品标识],产品[产品选项名]=_xlfn.VALUETOTEXT(price[[#This Row],[选择产品]])), price[[#This Row],[产品标识]])
)</f>
        <v>-</v>
      </c>
      <c r="AC75" s="62" t="str" cm="1">
        <f t="array" ref="AC75" xml:space="preserve"> IF(
    ISBLANK(price[[#This Row],[选择产品]]), "-",IFERROR(_xlfn._xlws.FILTER(产品[产品名],产品[产品选项名]=_xlfn.VALUETOTEXT(price[[#This Row],[选择产品]])), price[[#This Row],[选择产品]])
)</f>
        <v>-</v>
      </c>
      <c r="AD75" s="59" t="str" cm="1">
        <f t="array" ref="AD75">IF(price[[#This Row],[产品标识]]="cvm",
      _xlfn._xlws.FILTER(cvmCpu选项表[cpu列表], (cvmCpu选项表[地域]=报价地域)
                                                                        * (cvmCpu选项表[机型]=price[[#This Row],[规格]])
                                                                        * (cvmCpu选项表[内存]=price[[#This Row],[CVM内存]]) ),
       "-"
)</f>
        <v>-</v>
      </c>
      <c r="AE75" s="59" t="str" cm="1">
        <f t="array" ref="AE75">IF(price[[#This Row],[产品标识]]="cvm",
      _xlfn._xlws.FILTER(cvm内存选项表[内存列表], (cvm内存选项表[地域]=报价地域)
                                                                        * (cvm内存选项表[机型]=price[[#This Row],[规格]])
                                                                        * (cvm内存选项表[CPU]=price[[#This Row],[CVMCPU]]) ),
       "-"
)</f>
        <v>-</v>
      </c>
      <c r="AF75" s="59">
        <f>price[[#This Row],[CVMCPU]]*price[[#This Row],[数量]]</f>
        <v>0</v>
      </c>
      <c r="AG75" s="59">
        <f>price[[#This Row],[CVM内存]]*price[[#This Row],[数量]]</f>
        <v>0</v>
      </c>
      <c r="AH75" s="59">
        <f>(price[[#This Row],[CVM系统盘HDD]]+price[[#This Row],[CVM数据盘HDD]])*price[[#This Row],[数量]]</f>
        <v>0</v>
      </c>
      <c r="AI75" s="59">
        <f>(price[[#This Row],[CVM系统盘SSD]]+price[[#This Row],[CVM系统盘SSD]])*price[[#This Row],[数量]]</f>
        <v>0</v>
      </c>
      <c r="AJ75" s="59" t="str" cm="1">
        <f t="array" ref="AJ75">IF(price[[#This Row],[产品标识]]="crs",_xlfn._xlws.FILTER(crs架构表[分片数量地址],crs架构表[架构]=price[[#This Row],[规格]]),"-")</f>
        <v>-</v>
      </c>
      <c r="AK75" s="59" t="str" cm="1">
        <f t="array" ref="AK75">IF(price[[#This Row],[产品标识]]="crs",_xlfn._xlws.FILTER(crs架构表[分片容量地址],crs架构表[架构]=price[[#This Row],[规格]]),"-")</f>
        <v>-</v>
      </c>
      <c r="AL75" s="59"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59"/>
      <c r="AN75" s="71"/>
      <c r="AO75" s="67" t="str" cm="1">
        <f t="array" ref="AO75">_xlfn.IFS(
    price[[#This Row],[项目]]&lt;&gt;"单元测试用例",       "-",
    price[[#This Row],[期望价格]]=price[[#This Row],[折后价]],         "ok",
    TRUE,                                            "error:" &amp; ADDRESS(ROW(price[[#This Row],[自检]]),COLUMN(price[[#This Row],[自检]]))
)</f>
        <v>-</v>
      </c>
    </row>
    <row r="76" spans="1:41">
      <c r="A76" s="7"/>
      <c r="B76" s="7"/>
      <c r="C76" s="46"/>
      <c r="D76" s="50"/>
      <c r="E76" s="89"/>
      <c r="F76" s="7"/>
      <c r="G76" s="47"/>
      <c r="H76" s="25"/>
      <c r="I76" s="47"/>
      <c r="J76" s="48"/>
      <c r="K76" s="48"/>
      <c r="L76" s="47"/>
      <c r="M76" s="47"/>
      <c r="N76" s="47"/>
      <c r="O76" s="49"/>
      <c r="P76" s="49"/>
      <c r="Q76" s="49"/>
      <c r="R76" s="82"/>
      <c r="S76" s="82"/>
      <c r="T76" s="82"/>
      <c r="U76" s="91"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1">
        <f>IF(AND(ISNUMBER(price[[#This Row],[指定折前价]]),price[[#This Row],[按月或一次性]]="一次性"),
    price[[#This Row],[指定折前价]],
   0
)</f>
        <v>0</v>
      </c>
      <c r="W76" s="91">
        <f>IFERROR(
    IF(
        price[[#This Row],[按月或一次性]]="一次性",      price[[#This Row],[折前一次性费用单价]] * price[[#This Row],[数量]] * price[[#This Row],[折扣率]],
        price[[#This Row],[折前月单价]] * price[[#This Row],[按月或一次性]]* price[[#This Row],[数量]] * price[[#This Row],[折扣率]]
    ),
    0
)</f>
        <v>0</v>
      </c>
      <c r="X76" s="66"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5" t="str" cm="1">
        <f t="array" ref="Z76" xml:space="preserve"> IF(
    ISBLANK(price[[#This Row],[选择产品]]), "-",IFERROR(_xlfn._xlws.FILTER(产品[产品标识],产品[产品选项名]=_xlfn.VALUETOTEXT(price[[#This Row],[选择产品]])), "自定义")
)</f>
        <v>-</v>
      </c>
      <c r="AA76" s="61" t="str" cm="1">
        <f t="array" ref="AA76" xml:space="preserve"> IF(
    ISBLANK(price[[#This Row],[选择产品]]), "-",
    IFERROR(_xlfn.SINGLE(_xlfn._xlws.FILTER(产品[产品标识],(产品[产品标识]=price[[#This Row],[产品标识]]) * (产品[报价器]="自动") )), "指定价")
)</f>
        <v>-</v>
      </c>
      <c r="AB76" s="61" t="str" cm="1">
        <f t="array" ref="AB76" xml:space="preserve"> IF(
    ISBLANK(price[[#This Row],[选择产品]]), "-",IFERROR(_xlfn._xlws.FILTER(产品[产品标识],产品[产品选项名]=_xlfn.VALUETOTEXT(price[[#This Row],[选择产品]])), price[[#This Row],[产品标识]])
)</f>
        <v>-</v>
      </c>
      <c r="AC76" s="62" t="str" cm="1">
        <f t="array" ref="AC76" xml:space="preserve"> IF(
    ISBLANK(price[[#This Row],[选择产品]]), "-",IFERROR(_xlfn._xlws.FILTER(产品[产品名],产品[产品选项名]=_xlfn.VALUETOTEXT(price[[#This Row],[选择产品]])), price[[#This Row],[选择产品]])
)</f>
        <v>-</v>
      </c>
      <c r="AD76" s="59" t="str" cm="1">
        <f t="array" ref="AD76">IF(price[[#This Row],[产品标识]]="cvm",
      _xlfn._xlws.FILTER(cvmCpu选项表[cpu列表], (cvmCpu选项表[地域]=报价地域)
                                                                        * (cvmCpu选项表[机型]=price[[#This Row],[规格]])
                                                                        * (cvmCpu选项表[内存]=price[[#This Row],[CVM内存]]) ),
       "-"
)</f>
        <v>-</v>
      </c>
      <c r="AE76" s="59" t="str" cm="1">
        <f t="array" ref="AE76">IF(price[[#This Row],[产品标识]]="cvm",
      _xlfn._xlws.FILTER(cvm内存选项表[内存列表], (cvm内存选项表[地域]=报价地域)
                                                                        * (cvm内存选项表[机型]=price[[#This Row],[规格]])
                                                                        * (cvm内存选项表[CPU]=price[[#This Row],[CVMCPU]]) ),
       "-"
)</f>
        <v>-</v>
      </c>
      <c r="AF76" s="59">
        <f>price[[#This Row],[CVMCPU]]*price[[#This Row],[数量]]</f>
        <v>0</v>
      </c>
      <c r="AG76" s="59">
        <f>price[[#This Row],[CVM内存]]*price[[#This Row],[数量]]</f>
        <v>0</v>
      </c>
      <c r="AH76" s="59">
        <f>(price[[#This Row],[CVM系统盘HDD]]+price[[#This Row],[CVM数据盘HDD]])*price[[#This Row],[数量]]</f>
        <v>0</v>
      </c>
      <c r="AI76" s="59">
        <f>(price[[#This Row],[CVM系统盘SSD]]+price[[#This Row],[CVM系统盘SSD]])*price[[#This Row],[数量]]</f>
        <v>0</v>
      </c>
      <c r="AJ76" s="59" t="str" cm="1">
        <f t="array" ref="AJ76">IF(price[[#This Row],[产品标识]]="crs",_xlfn._xlws.FILTER(crs架构表[分片数量地址],crs架构表[架构]=price[[#This Row],[规格]]),"-")</f>
        <v>-</v>
      </c>
      <c r="AK76" s="59" t="str" cm="1">
        <f t="array" ref="AK76">IF(price[[#This Row],[产品标识]]="crs",_xlfn._xlws.FILTER(crs架构表[分片容量地址],crs架构表[架构]=price[[#This Row],[规格]]),"-")</f>
        <v>-</v>
      </c>
      <c r="AL76" s="59"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59"/>
      <c r="AN76" s="71"/>
      <c r="AO76" s="67" t="str" cm="1">
        <f t="array" ref="AO76">_xlfn.IFS(
    price[[#This Row],[项目]]&lt;&gt;"单元测试用例",       "-",
    price[[#This Row],[期望价格]]=price[[#This Row],[折后价]],         "ok",
    TRUE,                                            "error:" &amp; ADDRESS(ROW(price[[#This Row],[自检]]),COLUMN(price[[#This Row],[自检]]))
)</f>
        <v>-</v>
      </c>
    </row>
    <row r="77" spans="1:41">
      <c r="A77" s="7"/>
      <c r="B77" s="7"/>
      <c r="C77" s="46"/>
      <c r="D77" s="50"/>
      <c r="E77" s="89"/>
      <c r="F77" s="7"/>
      <c r="G77" s="47"/>
      <c r="H77" s="25"/>
      <c r="I77" s="47"/>
      <c r="J77" s="48"/>
      <c r="K77" s="48"/>
      <c r="L77" s="47"/>
      <c r="M77" s="47"/>
      <c r="N77" s="47"/>
      <c r="O77" s="49"/>
      <c r="P77" s="49"/>
      <c r="Q77" s="49"/>
      <c r="R77" s="82"/>
      <c r="S77" s="82"/>
      <c r="T77" s="82"/>
      <c r="U77" s="91"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1">
        <f>IF(AND(ISNUMBER(price[[#This Row],[指定折前价]]),price[[#This Row],[按月或一次性]]="一次性"),
    price[[#This Row],[指定折前价]],
   0
)</f>
        <v>0</v>
      </c>
      <c r="W77" s="91">
        <f>IFERROR(
    IF(
        price[[#This Row],[按月或一次性]]="一次性",      price[[#This Row],[折前一次性费用单价]] * price[[#This Row],[数量]] * price[[#This Row],[折扣率]],
        price[[#This Row],[折前月单价]] * price[[#This Row],[按月或一次性]]* price[[#This Row],[数量]] * price[[#This Row],[折扣率]]
    ),
    0
)</f>
        <v>0</v>
      </c>
      <c r="X77" s="66"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5" t="str" cm="1">
        <f t="array" ref="Z77" xml:space="preserve"> IF(
    ISBLANK(price[[#This Row],[选择产品]]), "-",IFERROR(_xlfn._xlws.FILTER(产品[产品标识],产品[产品选项名]=_xlfn.VALUETOTEXT(price[[#This Row],[选择产品]])), "自定义")
)</f>
        <v>-</v>
      </c>
      <c r="AA77" s="61" t="str" cm="1">
        <f t="array" ref="AA77" xml:space="preserve"> IF(
    ISBLANK(price[[#This Row],[选择产品]]), "-",
    IFERROR(_xlfn.SINGLE(_xlfn._xlws.FILTER(产品[产品标识],(产品[产品标识]=price[[#This Row],[产品标识]]) * (产品[报价器]="自动") )), "指定价")
)</f>
        <v>-</v>
      </c>
      <c r="AB77" s="61" t="str" cm="1">
        <f t="array" ref="AB77" xml:space="preserve"> IF(
    ISBLANK(price[[#This Row],[选择产品]]), "-",IFERROR(_xlfn._xlws.FILTER(产品[产品标识],产品[产品选项名]=_xlfn.VALUETOTEXT(price[[#This Row],[选择产品]])), price[[#This Row],[产品标识]])
)</f>
        <v>-</v>
      </c>
      <c r="AC77" s="62" t="str" cm="1">
        <f t="array" ref="AC77" xml:space="preserve"> IF(
    ISBLANK(price[[#This Row],[选择产品]]), "-",IFERROR(_xlfn._xlws.FILTER(产品[产品名],产品[产品选项名]=_xlfn.VALUETOTEXT(price[[#This Row],[选择产品]])), price[[#This Row],[选择产品]])
)</f>
        <v>-</v>
      </c>
      <c r="AD77" s="59" t="str" cm="1">
        <f t="array" ref="AD77">IF(price[[#This Row],[产品标识]]="cvm",
      _xlfn._xlws.FILTER(cvmCpu选项表[cpu列表], (cvmCpu选项表[地域]=报价地域)
                                                                        * (cvmCpu选项表[机型]=price[[#This Row],[规格]])
                                                                        * (cvmCpu选项表[内存]=price[[#This Row],[CVM内存]]) ),
       "-"
)</f>
        <v>-</v>
      </c>
      <c r="AE77" s="59" t="str" cm="1">
        <f t="array" ref="AE77">IF(price[[#This Row],[产品标识]]="cvm",
      _xlfn._xlws.FILTER(cvm内存选项表[内存列表], (cvm内存选项表[地域]=报价地域)
                                                                        * (cvm内存选项表[机型]=price[[#This Row],[规格]])
                                                                        * (cvm内存选项表[CPU]=price[[#This Row],[CVMCPU]]) ),
       "-"
)</f>
        <v>-</v>
      </c>
      <c r="AF77" s="59">
        <f>price[[#This Row],[CVMCPU]]*price[[#This Row],[数量]]</f>
        <v>0</v>
      </c>
      <c r="AG77" s="59">
        <f>price[[#This Row],[CVM内存]]*price[[#This Row],[数量]]</f>
        <v>0</v>
      </c>
      <c r="AH77" s="59">
        <f>(price[[#This Row],[CVM系统盘HDD]]+price[[#This Row],[CVM数据盘HDD]])*price[[#This Row],[数量]]</f>
        <v>0</v>
      </c>
      <c r="AI77" s="59">
        <f>(price[[#This Row],[CVM系统盘SSD]]+price[[#This Row],[CVM系统盘SSD]])*price[[#This Row],[数量]]</f>
        <v>0</v>
      </c>
      <c r="AJ77" s="59" t="str" cm="1">
        <f t="array" ref="AJ77">IF(price[[#This Row],[产品标识]]="crs",_xlfn._xlws.FILTER(crs架构表[分片数量地址],crs架构表[架构]=price[[#This Row],[规格]]),"-")</f>
        <v>-</v>
      </c>
      <c r="AK77" s="59" t="str" cm="1">
        <f t="array" ref="AK77">IF(price[[#This Row],[产品标识]]="crs",_xlfn._xlws.FILTER(crs架构表[分片容量地址],crs架构表[架构]=price[[#This Row],[规格]]),"-")</f>
        <v>-</v>
      </c>
      <c r="AL77" s="59"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59"/>
      <c r="AN77" s="71"/>
      <c r="AO77" s="67" t="str" cm="1">
        <f t="array" ref="AO77">_xlfn.IFS(
    price[[#This Row],[项目]]&lt;&gt;"单元测试用例",       "-",
    price[[#This Row],[期望价格]]=price[[#This Row],[折后价]],         "ok",
    TRUE,                                            "error:" &amp; ADDRESS(ROW(price[[#This Row],[自检]]),COLUMN(price[[#This Row],[自检]]))
)</f>
        <v>-</v>
      </c>
    </row>
    <row r="78" spans="1:41">
      <c r="A78" s="7"/>
      <c r="B78" s="7"/>
      <c r="C78" s="46"/>
      <c r="D78" s="50"/>
      <c r="E78" s="89"/>
      <c r="F78" s="7"/>
      <c r="G78" s="47"/>
      <c r="H78" s="25"/>
      <c r="I78" s="47"/>
      <c r="J78" s="48"/>
      <c r="K78" s="48"/>
      <c r="L78" s="47"/>
      <c r="M78" s="47"/>
      <c r="N78" s="47"/>
      <c r="O78" s="49"/>
      <c r="P78" s="49"/>
      <c r="Q78" s="49"/>
      <c r="R78" s="82"/>
      <c r="S78" s="82"/>
      <c r="T78" s="82"/>
      <c r="U78" s="91"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1">
        <f>IF(AND(ISNUMBER(price[[#This Row],[指定折前价]]),price[[#This Row],[按月或一次性]]="一次性"),
    price[[#This Row],[指定折前价]],
   0
)</f>
        <v>0</v>
      </c>
      <c r="W78" s="91">
        <f>IFERROR(
    IF(
        price[[#This Row],[按月或一次性]]="一次性",      price[[#This Row],[折前一次性费用单价]] * price[[#This Row],[数量]] * price[[#This Row],[折扣率]],
        price[[#This Row],[折前月单价]] * price[[#This Row],[按月或一次性]]* price[[#This Row],[数量]] * price[[#This Row],[折扣率]]
    ),
    0
)</f>
        <v>0</v>
      </c>
      <c r="X78" s="66"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5" t="str" cm="1">
        <f t="array" ref="Z78" xml:space="preserve"> IF(
    ISBLANK(price[[#This Row],[选择产品]]), "-",IFERROR(_xlfn._xlws.FILTER(产品[产品标识],产品[产品选项名]=_xlfn.VALUETOTEXT(price[[#This Row],[选择产品]])), "自定义")
)</f>
        <v>-</v>
      </c>
      <c r="AA78" s="61" t="str" cm="1">
        <f t="array" ref="AA78" xml:space="preserve"> IF(
    ISBLANK(price[[#This Row],[选择产品]]), "-",
    IFERROR(_xlfn.SINGLE(_xlfn._xlws.FILTER(产品[产品标识],(产品[产品标识]=price[[#This Row],[产品标识]]) * (产品[报价器]="自动") )), "指定价")
)</f>
        <v>-</v>
      </c>
      <c r="AB78" s="61" t="str" cm="1">
        <f t="array" ref="AB78" xml:space="preserve"> IF(
    ISBLANK(price[[#This Row],[选择产品]]), "-",IFERROR(_xlfn._xlws.FILTER(产品[产品标识],产品[产品选项名]=_xlfn.VALUETOTEXT(price[[#This Row],[选择产品]])), price[[#This Row],[产品标识]])
)</f>
        <v>-</v>
      </c>
      <c r="AC78" s="62" t="str" cm="1">
        <f t="array" ref="AC78" xml:space="preserve"> IF(
    ISBLANK(price[[#This Row],[选择产品]]), "-",IFERROR(_xlfn._xlws.FILTER(产品[产品名],产品[产品选项名]=_xlfn.VALUETOTEXT(price[[#This Row],[选择产品]])), price[[#This Row],[选择产品]])
)</f>
        <v>-</v>
      </c>
      <c r="AD78" s="59" t="str" cm="1">
        <f t="array" ref="AD78">IF(price[[#This Row],[产品标识]]="cvm",
      _xlfn._xlws.FILTER(cvmCpu选项表[cpu列表], (cvmCpu选项表[地域]=报价地域)
                                                                        * (cvmCpu选项表[机型]=price[[#This Row],[规格]])
                                                                        * (cvmCpu选项表[内存]=price[[#This Row],[CVM内存]]) ),
       "-"
)</f>
        <v>-</v>
      </c>
      <c r="AE78" s="59" t="str" cm="1">
        <f t="array" ref="AE78">IF(price[[#This Row],[产品标识]]="cvm",
      _xlfn._xlws.FILTER(cvm内存选项表[内存列表], (cvm内存选项表[地域]=报价地域)
                                                                        * (cvm内存选项表[机型]=price[[#This Row],[规格]])
                                                                        * (cvm内存选项表[CPU]=price[[#This Row],[CVMCPU]]) ),
       "-"
)</f>
        <v>-</v>
      </c>
      <c r="AF78" s="59">
        <f>price[[#This Row],[CVMCPU]]*price[[#This Row],[数量]]</f>
        <v>0</v>
      </c>
      <c r="AG78" s="59">
        <f>price[[#This Row],[CVM内存]]*price[[#This Row],[数量]]</f>
        <v>0</v>
      </c>
      <c r="AH78" s="59">
        <f>(price[[#This Row],[CVM系统盘HDD]]+price[[#This Row],[CVM数据盘HDD]])*price[[#This Row],[数量]]</f>
        <v>0</v>
      </c>
      <c r="AI78" s="59">
        <f>(price[[#This Row],[CVM系统盘SSD]]+price[[#This Row],[CVM系统盘SSD]])*price[[#This Row],[数量]]</f>
        <v>0</v>
      </c>
      <c r="AJ78" s="59" t="str" cm="1">
        <f t="array" ref="AJ78">IF(price[[#This Row],[产品标识]]="crs",_xlfn._xlws.FILTER(crs架构表[分片数量地址],crs架构表[架构]=price[[#This Row],[规格]]),"-")</f>
        <v>-</v>
      </c>
      <c r="AK78" s="59" t="str" cm="1">
        <f t="array" ref="AK78">IF(price[[#This Row],[产品标识]]="crs",_xlfn._xlws.FILTER(crs架构表[分片容量地址],crs架构表[架构]=price[[#This Row],[规格]]),"-")</f>
        <v>-</v>
      </c>
      <c r="AL78" s="59"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59"/>
      <c r="AN78" s="71"/>
      <c r="AO78" s="67" t="str" cm="1">
        <f t="array" ref="AO78">_xlfn.IFS(
    price[[#This Row],[项目]]&lt;&gt;"单元测试用例",       "-",
    price[[#This Row],[期望价格]]=price[[#This Row],[折后价]],         "ok",
    TRUE,                                            "error:" &amp; ADDRESS(ROW(price[[#This Row],[自检]]),COLUMN(price[[#This Row],[自检]]))
)</f>
        <v>-</v>
      </c>
    </row>
    <row r="79" spans="1:41">
      <c r="A79" s="7"/>
      <c r="B79" s="7"/>
      <c r="C79" s="46"/>
      <c r="D79" s="50"/>
      <c r="E79" s="89"/>
      <c r="F79" s="7"/>
      <c r="G79" s="47"/>
      <c r="H79" s="25"/>
      <c r="I79" s="47"/>
      <c r="J79" s="48"/>
      <c r="K79" s="48"/>
      <c r="L79" s="47"/>
      <c r="M79" s="47"/>
      <c r="N79" s="47"/>
      <c r="O79" s="49"/>
      <c r="P79" s="49"/>
      <c r="Q79" s="49"/>
      <c r="R79" s="82"/>
      <c r="S79" s="82"/>
      <c r="T79" s="82"/>
      <c r="U79" s="91"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1">
        <f>IF(AND(ISNUMBER(price[[#This Row],[指定折前价]]),price[[#This Row],[按月或一次性]]="一次性"),
    price[[#This Row],[指定折前价]],
   0
)</f>
        <v>0</v>
      </c>
      <c r="W79" s="91">
        <f>IFERROR(
    IF(
        price[[#This Row],[按月或一次性]]="一次性",      price[[#This Row],[折前一次性费用单价]] * price[[#This Row],[数量]] * price[[#This Row],[折扣率]],
        price[[#This Row],[折前月单价]] * price[[#This Row],[按月或一次性]]* price[[#This Row],[数量]] * price[[#This Row],[折扣率]]
    ),
    0
)</f>
        <v>0</v>
      </c>
      <c r="X79" s="66"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5" t="str" cm="1">
        <f t="array" ref="Z79" xml:space="preserve"> IF(
    ISBLANK(price[[#This Row],[选择产品]]), "-",IFERROR(_xlfn._xlws.FILTER(产品[产品标识],产品[产品选项名]=_xlfn.VALUETOTEXT(price[[#This Row],[选择产品]])), "自定义")
)</f>
        <v>-</v>
      </c>
      <c r="AA79" s="61" t="str" cm="1">
        <f t="array" ref="AA79" xml:space="preserve"> IF(
    ISBLANK(price[[#This Row],[选择产品]]), "-",
    IFERROR(_xlfn.SINGLE(_xlfn._xlws.FILTER(产品[产品标识],(产品[产品标识]=price[[#This Row],[产品标识]]) * (产品[报价器]="自动") )), "指定价")
)</f>
        <v>-</v>
      </c>
      <c r="AB79" s="61" t="str" cm="1">
        <f t="array" ref="AB79" xml:space="preserve"> IF(
    ISBLANK(price[[#This Row],[选择产品]]), "-",IFERROR(_xlfn._xlws.FILTER(产品[产品标识],产品[产品选项名]=_xlfn.VALUETOTEXT(price[[#This Row],[选择产品]])), price[[#This Row],[产品标识]])
)</f>
        <v>-</v>
      </c>
      <c r="AC79" s="62" t="str" cm="1">
        <f t="array" ref="AC79" xml:space="preserve"> IF(
    ISBLANK(price[[#This Row],[选择产品]]), "-",IFERROR(_xlfn._xlws.FILTER(产品[产品名],产品[产品选项名]=_xlfn.VALUETOTEXT(price[[#This Row],[选择产品]])), price[[#This Row],[选择产品]])
)</f>
        <v>-</v>
      </c>
      <c r="AD79" s="59" t="str" cm="1">
        <f t="array" ref="AD79">IF(price[[#This Row],[产品标识]]="cvm",
      _xlfn._xlws.FILTER(cvmCpu选项表[cpu列表], (cvmCpu选项表[地域]=报价地域)
                                                                        * (cvmCpu选项表[机型]=price[[#This Row],[规格]])
                                                                        * (cvmCpu选项表[内存]=price[[#This Row],[CVM内存]]) ),
       "-"
)</f>
        <v>-</v>
      </c>
      <c r="AE79" s="59" t="str" cm="1">
        <f t="array" ref="AE79">IF(price[[#This Row],[产品标识]]="cvm",
      _xlfn._xlws.FILTER(cvm内存选项表[内存列表], (cvm内存选项表[地域]=报价地域)
                                                                        * (cvm内存选项表[机型]=price[[#This Row],[规格]])
                                                                        * (cvm内存选项表[CPU]=price[[#This Row],[CVMCPU]]) ),
       "-"
)</f>
        <v>-</v>
      </c>
      <c r="AF79" s="59">
        <f>price[[#This Row],[CVMCPU]]*price[[#This Row],[数量]]</f>
        <v>0</v>
      </c>
      <c r="AG79" s="59">
        <f>price[[#This Row],[CVM内存]]*price[[#This Row],[数量]]</f>
        <v>0</v>
      </c>
      <c r="AH79" s="59">
        <f>(price[[#This Row],[CVM系统盘HDD]]+price[[#This Row],[CVM数据盘HDD]])*price[[#This Row],[数量]]</f>
        <v>0</v>
      </c>
      <c r="AI79" s="59">
        <f>(price[[#This Row],[CVM系统盘SSD]]+price[[#This Row],[CVM系统盘SSD]])*price[[#This Row],[数量]]</f>
        <v>0</v>
      </c>
      <c r="AJ79" s="59" t="str" cm="1">
        <f t="array" ref="AJ79">IF(price[[#This Row],[产品标识]]="crs",_xlfn._xlws.FILTER(crs架构表[分片数量地址],crs架构表[架构]=price[[#This Row],[规格]]),"-")</f>
        <v>-</v>
      </c>
      <c r="AK79" s="59" t="str" cm="1">
        <f t="array" ref="AK79">IF(price[[#This Row],[产品标识]]="crs",_xlfn._xlws.FILTER(crs架构表[分片容量地址],crs架构表[架构]=price[[#This Row],[规格]]),"-")</f>
        <v>-</v>
      </c>
      <c r="AL79" s="59"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59"/>
      <c r="AN79" s="71"/>
      <c r="AO79" s="67" t="str" cm="1">
        <f t="array" ref="AO79">_xlfn.IFS(
    price[[#This Row],[项目]]&lt;&gt;"单元测试用例",       "-",
    price[[#This Row],[期望价格]]=price[[#This Row],[折后价]],         "ok",
    TRUE,                                            "error:" &amp; ADDRESS(ROW(price[[#This Row],[自检]]),COLUMN(price[[#This Row],[自检]]))
)</f>
        <v>-</v>
      </c>
    </row>
    <row r="80" spans="1:41">
      <c r="A80" s="7"/>
      <c r="B80" s="7"/>
      <c r="C80" s="46"/>
      <c r="D80" s="50"/>
      <c r="E80" s="89"/>
      <c r="F80" s="7"/>
      <c r="G80" s="47"/>
      <c r="H80" s="25"/>
      <c r="I80" s="47"/>
      <c r="J80" s="48"/>
      <c r="K80" s="48"/>
      <c r="L80" s="47"/>
      <c r="M80" s="47"/>
      <c r="N80" s="47"/>
      <c r="O80" s="49"/>
      <c r="P80" s="49"/>
      <c r="Q80" s="49"/>
      <c r="R80" s="82"/>
      <c r="S80" s="82"/>
      <c r="T80" s="82"/>
      <c r="U80" s="91"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1">
        <f>IF(AND(ISNUMBER(price[[#This Row],[指定折前价]]),price[[#This Row],[按月或一次性]]="一次性"),
    price[[#This Row],[指定折前价]],
   0
)</f>
        <v>0</v>
      </c>
      <c r="W80" s="91">
        <f>IFERROR(
    IF(
        price[[#This Row],[按月或一次性]]="一次性",      price[[#This Row],[折前一次性费用单价]] * price[[#This Row],[数量]] * price[[#This Row],[折扣率]],
        price[[#This Row],[折前月单价]] * price[[#This Row],[按月或一次性]]* price[[#This Row],[数量]] * price[[#This Row],[折扣率]]
    ),
    0
)</f>
        <v>0</v>
      </c>
      <c r="X80" s="66"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5" t="str" cm="1">
        <f t="array" ref="Z80" xml:space="preserve"> IF(
    ISBLANK(price[[#This Row],[选择产品]]), "-",IFERROR(_xlfn._xlws.FILTER(产品[产品标识],产品[产品选项名]=_xlfn.VALUETOTEXT(price[[#This Row],[选择产品]])), "自定义")
)</f>
        <v>-</v>
      </c>
      <c r="AA80" s="61" t="str" cm="1">
        <f t="array" ref="AA80" xml:space="preserve"> IF(
    ISBLANK(price[[#This Row],[选择产品]]), "-",
    IFERROR(_xlfn.SINGLE(_xlfn._xlws.FILTER(产品[产品标识],(产品[产品标识]=price[[#This Row],[产品标识]]) * (产品[报价器]="自动") )), "指定价")
)</f>
        <v>-</v>
      </c>
      <c r="AB80" s="61" t="str" cm="1">
        <f t="array" ref="AB80" xml:space="preserve"> IF(
    ISBLANK(price[[#This Row],[选择产品]]), "-",IFERROR(_xlfn._xlws.FILTER(产品[产品标识],产品[产品选项名]=_xlfn.VALUETOTEXT(price[[#This Row],[选择产品]])), price[[#This Row],[产品标识]])
)</f>
        <v>-</v>
      </c>
      <c r="AC80" s="62" t="str" cm="1">
        <f t="array" ref="AC80" xml:space="preserve"> IF(
    ISBLANK(price[[#This Row],[选择产品]]), "-",IFERROR(_xlfn._xlws.FILTER(产品[产品名],产品[产品选项名]=_xlfn.VALUETOTEXT(price[[#This Row],[选择产品]])), price[[#This Row],[选择产品]])
)</f>
        <v>-</v>
      </c>
      <c r="AD80" s="59" t="str" cm="1">
        <f t="array" ref="AD80">IF(price[[#This Row],[产品标识]]="cvm",
      _xlfn._xlws.FILTER(cvmCpu选项表[cpu列表], (cvmCpu选项表[地域]=报价地域)
                                                                        * (cvmCpu选项表[机型]=price[[#This Row],[规格]])
                                                                        * (cvmCpu选项表[内存]=price[[#This Row],[CVM内存]]) ),
       "-"
)</f>
        <v>-</v>
      </c>
      <c r="AE80" s="59" t="str" cm="1">
        <f t="array" ref="AE80">IF(price[[#This Row],[产品标识]]="cvm",
      _xlfn._xlws.FILTER(cvm内存选项表[内存列表], (cvm内存选项表[地域]=报价地域)
                                                                        * (cvm内存选项表[机型]=price[[#This Row],[规格]])
                                                                        * (cvm内存选项表[CPU]=price[[#This Row],[CVMCPU]]) ),
       "-"
)</f>
        <v>-</v>
      </c>
      <c r="AF80" s="59">
        <f>price[[#This Row],[CVMCPU]]*price[[#This Row],[数量]]</f>
        <v>0</v>
      </c>
      <c r="AG80" s="59">
        <f>price[[#This Row],[CVM内存]]*price[[#This Row],[数量]]</f>
        <v>0</v>
      </c>
      <c r="AH80" s="59">
        <f>(price[[#This Row],[CVM系统盘HDD]]+price[[#This Row],[CVM数据盘HDD]])*price[[#This Row],[数量]]</f>
        <v>0</v>
      </c>
      <c r="AI80" s="59">
        <f>(price[[#This Row],[CVM系统盘SSD]]+price[[#This Row],[CVM系统盘SSD]])*price[[#This Row],[数量]]</f>
        <v>0</v>
      </c>
      <c r="AJ80" s="59" t="str" cm="1">
        <f t="array" ref="AJ80">IF(price[[#This Row],[产品标识]]="crs",_xlfn._xlws.FILTER(crs架构表[分片数量地址],crs架构表[架构]=price[[#This Row],[规格]]),"-")</f>
        <v>-</v>
      </c>
      <c r="AK80" s="59" t="str" cm="1">
        <f t="array" ref="AK80">IF(price[[#This Row],[产品标识]]="crs",_xlfn._xlws.FILTER(crs架构表[分片容量地址],crs架构表[架构]=price[[#This Row],[规格]]),"-")</f>
        <v>-</v>
      </c>
      <c r="AL80" s="59"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59"/>
      <c r="AN80" s="71"/>
      <c r="AO80" s="67" t="str" cm="1">
        <f t="array" ref="AO80">_xlfn.IFS(
    price[[#This Row],[项目]]&lt;&gt;"单元测试用例",       "-",
    price[[#This Row],[期望价格]]=price[[#This Row],[折后价]],         "ok",
    TRUE,                                            "error:" &amp; ADDRESS(ROW(price[[#This Row],[自检]]),COLUMN(price[[#This Row],[自检]]))
)</f>
        <v>-</v>
      </c>
    </row>
    <row r="81" spans="1:41">
      <c r="A81" s="7"/>
      <c r="B81" s="7"/>
      <c r="C81" s="46"/>
      <c r="D81" s="50"/>
      <c r="E81" s="89"/>
      <c r="F81" s="7"/>
      <c r="G81" s="47"/>
      <c r="H81" s="25"/>
      <c r="I81" s="47"/>
      <c r="J81" s="48"/>
      <c r="K81" s="48"/>
      <c r="L81" s="47"/>
      <c r="M81" s="47"/>
      <c r="N81" s="47"/>
      <c r="O81" s="49"/>
      <c r="P81" s="49"/>
      <c r="Q81" s="49"/>
      <c r="R81" s="82"/>
      <c r="S81" s="82"/>
      <c r="T81" s="82"/>
      <c r="U81" s="91"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1">
        <f>IF(AND(ISNUMBER(price[[#This Row],[指定折前价]]),price[[#This Row],[按月或一次性]]="一次性"),
    price[[#This Row],[指定折前价]],
   0
)</f>
        <v>0</v>
      </c>
      <c r="W81" s="91">
        <f>IFERROR(
    IF(
        price[[#This Row],[按月或一次性]]="一次性",      price[[#This Row],[折前一次性费用单价]] * price[[#This Row],[数量]] * price[[#This Row],[折扣率]],
        price[[#This Row],[折前月单价]] * price[[#This Row],[按月或一次性]]* price[[#This Row],[数量]] * price[[#This Row],[折扣率]]
    ),
    0
)</f>
        <v>0</v>
      </c>
      <c r="X81" s="66"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5" t="str" cm="1">
        <f t="array" ref="Z81" xml:space="preserve"> IF(
    ISBLANK(price[[#This Row],[选择产品]]), "-",IFERROR(_xlfn._xlws.FILTER(产品[产品标识],产品[产品选项名]=_xlfn.VALUETOTEXT(price[[#This Row],[选择产品]])), "自定义")
)</f>
        <v>-</v>
      </c>
      <c r="AA81" s="61" t="str" cm="1">
        <f t="array" ref="AA81" xml:space="preserve"> IF(
    ISBLANK(price[[#This Row],[选择产品]]), "-",
    IFERROR(_xlfn.SINGLE(_xlfn._xlws.FILTER(产品[产品标识],(产品[产品标识]=price[[#This Row],[产品标识]]) * (产品[报价器]="自动") )), "指定价")
)</f>
        <v>-</v>
      </c>
      <c r="AB81" s="61" t="str" cm="1">
        <f t="array" ref="AB81" xml:space="preserve"> IF(
    ISBLANK(price[[#This Row],[选择产品]]), "-",IFERROR(_xlfn._xlws.FILTER(产品[产品标识],产品[产品选项名]=_xlfn.VALUETOTEXT(price[[#This Row],[选择产品]])), price[[#This Row],[产品标识]])
)</f>
        <v>-</v>
      </c>
      <c r="AC81" s="62" t="str" cm="1">
        <f t="array" ref="AC81" xml:space="preserve"> IF(
    ISBLANK(price[[#This Row],[选择产品]]), "-",IFERROR(_xlfn._xlws.FILTER(产品[产品名],产品[产品选项名]=_xlfn.VALUETOTEXT(price[[#This Row],[选择产品]])), price[[#This Row],[选择产品]])
)</f>
        <v>-</v>
      </c>
      <c r="AD81" s="59" t="str" cm="1">
        <f t="array" ref="AD81">IF(price[[#This Row],[产品标识]]="cvm",
      _xlfn._xlws.FILTER(cvmCpu选项表[cpu列表], (cvmCpu选项表[地域]=报价地域)
                                                                        * (cvmCpu选项表[机型]=price[[#This Row],[规格]])
                                                                        * (cvmCpu选项表[内存]=price[[#This Row],[CVM内存]]) ),
       "-"
)</f>
        <v>-</v>
      </c>
      <c r="AE81" s="59" t="str" cm="1">
        <f t="array" ref="AE81">IF(price[[#This Row],[产品标识]]="cvm",
      _xlfn._xlws.FILTER(cvm内存选项表[内存列表], (cvm内存选项表[地域]=报价地域)
                                                                        * (cvm内存选项表[机型]=price[[#This Row],[规格]])
                                                                        * (cvm内存选项表[CPU]=price[[#This Row],[CVMCPU]]) ),
       "-"
)</f>
        <v>-</v>
      </c>
      <c r="AF81" s="59">
        <f>price[[#This Row],[CVMCPU]]*price[[#This Row],[数量]]</f>
        <v>0</v>
      </c>
      <c r="AG81" s="59">
        <f>price[[#This Row],[CVM内存]]*price[[#This Row],[数量]]</f>
        <v>0</v>
      </c>
      <c r="AH81" s="59">
        <f>(price[[#This Row],[CVM系统盘HDD]]+price[[#This Row],[CVM数据盘HDD]])*price[[#This Row],[数量]]</f>
        <v>0</v>
      </c>
      <c r="AI81" s="59">
        <f>(price[[#This Row],[CVM系统盘SSD]]+price[[#This Row],[CVM系统盘SSD]])*price[[#This Row],[数量]]</f>
        <v>0</v>
      </c>
      <c r="AJ81" s="59" t="str" cm="1">
        <f t="array" ref="AJ81">IF(price[[#This Row],[产品标识]]="crs",_xlfn._xlws.FILTER(crs架构表[分片数量地址],crs架构表[架构]=price[[#This Row],[规格]]),"-")</f>
        <v>-</v>
      </c>
      <c r="AK81" s="59" t="str" cm="1">
        <f t="array" ref="AK81">IF(price[[#This Row],[产品标识]]="crs",_xlfn._xlws.FILTER(crs架构表[分片容量地址],crs架构表[架构]=price[[#This Row],[规格]]),"-")</f>
        <v>-</v>
      </c>
      <c r="AL81" s="59"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59"/>
      <c r="AN81" s="71"/>
      <c r="AO81" s="67"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7"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7" t="s">
        <v>66</v>
      </c>
      <c r="G1" t="s">
        <v>67</v>
      </c>
      <c r="H1" t="s">
        <v>68</v>
      </c>
      <c r="I1" t="s">
        <v>69</v>
      </c>
      <c r="J1" t="s">
        <v>3345</v>
      </c>
      <c r="K1" t="s">
        <v>64</v>
      </c>
      <c r="L1" t="s">
        <v>65</v>
      </c>
      <c r="O1" t="s">
        <v>3349</v>
      </c>
      <c r="P1" t="s">
        <v>3344</v>
      </c>
      <c r="S1" s="72"/>
    </row>
    <row r="2" spans="2:368">
      <c r="B2" t="e" vm="2">
        <v>#VALUE!</v>
      </c>
      <c r="C2" t="s">
        <v>70</v>
      </c>
      <c r="D2" t="s">
        <v>71</v>
      </c>
      <c r="E2" t="s">
        <v>72</v>
      </c>
      <c r="F2" s="77"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7"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7"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7" t="s">
        <v>87</v>
      </c>
      <c r="G5" t="s">
        <v>88</v>
      </c>
      <c r="H5" t="s">
        <v>89</v>
      </c>
      <c r="I5" t="s">
        <v>90</v>
      </c>
    </row>
    <row r="6" spans="2:368">
      <c r="B6" t="e" vm="6">
        <v>#VALUE!</v>
      </c>
      <c r="C6" t="s">
        <v>70</v>
      </c>
      <c r="D6" t="s">
        <v>70</v>
      </c>
      <c r="E6" t="s">
        <v>91</v>
      </c>
      <c r="F6" s="77" t="s">
        <v>92</v>
      </c>
      <c r="G6" t="s">
        <v>93</v>
      </c>
      <c r="H6" t="s">
        <v>94</v>
      </c>
      <c r="I6" t="s">
        <v>95</v>
      </c>
    </row>
    <row r="7" spans="2:368">
      <c r="B7" t="e" vm="7">
        <v>#VALUE!</v>
      </c>
      <c r="C7" t="s">
        <v>70</v>
      </c>
      <c r="D7" t="s">
        <v>70</v>
      </c>
      <c r="E7" t="s">
        <v>96</v>
      </c>
      <c r="F7" s="77" t="s">
        <v>97</v>
      </c>
      <c r="G7" t="s">
        <v>98</v>
      </c>
      <c r="H7" t="s">
        <v>99</v>
      </c>
      <c r="I7" t="s">
        <v>100</v>
      </c>
    </row>
    <row r="8" spans="2:368">
      <c r="B8" t="e" vm="8">
        <v>#VALUE!</v>
      </c>
      <c r="C8" t="s">
        <v>70</v>
      </c>
      <c r="D8" t="s">
        <v>70</v>
      </c>
      <c r="E8" t="s">
        <v>101</v>
      </c>
      <c r="F8" s="77" t="s">
        <v>102</v>
      </c>
      <c r="G8" t="s">
        <v>103</v>
      </c>
      <c r="H8" t="s">
        <v>104</v>
      </c>
      <c r="I8" t="s">
        <v>105</v>
      </c>
    </row>
    <row r="9" spans="2:368">
      <c r="B9" t="e" vm="9">
        <v>#VALUE!</v>
      </c>
      <c r="C9" t="s">
        <v>70</v>
      </c>
      <c r="D9" t="s">
        <v>70</v>
      </c>
      <c r="E9" t="s">
        <v>106</v>
      </c>
      <c r="F9" s="77" t="s">
        <v>107</v>
      </c>
      <c r="G9" t="s">
        <v>108</v>
      </c>
      <c r="H9" t="s">
        <v>109</v>
      </c>
      <c r="I9" t="s">
        <v>110</v>
      </c>
    </row>
    <row r="10" spans="2:368">
      <c r="B10" t="e" vm="10">
        <v>#VALUE!</v>
      </c>
      <c r="C10" t="s">
        <v>70</v>
      </c>
      <c r="D10" t="s">
        <v>70</v>
      </c>
      <c r="E10" t="s">
        <v>111</v>
      </c>
      <c r="F10" s="77" t="s">
        <v>113</v>
      </c>
      <c r="G10" t="s">
        <v>114</v>
      </c>
      <c r="H10" t="s">
        <v>115</v>
      </c>
      <c r="I10" t="s">
        <v>116</v>
      </c>
      <c r="K10" t="s">
        <v>112</v>
      </c>
      <c r="L10" t="s">
        <v>82</v>
      </c>
    </row>
    <row r="11" spans="2:368">
      <c r="B11" t="e" vm="11">
        <v>#VALUE!</v>
      </c>
      <c r="C11" t="s">
        <v>70</v>
      </c>
      <c r="D11" t="s">
        <v>70</v>
      </c>
      <c r="E11" t="s">
        <v>117</v>
      </c>
      <c r="F11" s="77" t="s">
        <v>118</v>
      </c>
      <c r="G11" t="s">
        <v>119</v>
      </c>
      <c r="H11" t="s">
        <v>120</v>
      </c>
      <c r="I11" t="s">
        <v>121</v>
      </c>
    </row>
    <row r="12" spans="2:368">
      <c r="B12" t="e" vm="12">
        <v>#VALUE!</v>
      </c>
      <c r="C12" t="s">
        <v>70</v>
      </c>
      <c r="D12" t="s">
        <v>70</v>
      </c>
      <c r="E12" t="s">
        <v>122</v>
      </c>
      <c r="F12" s="77" t="s">
        <v>123</v>
      </c>
      <c r="G12" t="s">
        <v>124</v>
      </c>
      <c r="H12" t="s">
        <v>125</v>
      </c>
      <c r="I12" t="s">
        <v>126</v>
      </c>
    </row>
    <row r="13" spans="2:368">
      <c r="B13" t="e" vm="13">
        <v>#VALUE!</v>
      </c>
      <c r="C13" t="s">
        <v>70</v>
      </c>
      <c r="D13" t="s">
        <v>70</v>
      </c>
      <c r="E13" t="s">
        <v>127</v>
      </c>
      <c r="F13" s="77" t="s">
        <v>128</v>
      </c>
      <c r="G13" t="s">
        <v>129</v>
      </c>
      <c r="H13" t="s">
        <v>130</v>
      </c>
      <c r="I13" t="s">
        <v>131</v>
      </c>
    </row>
    <row r="14" spans="2:368">
      <c r="B14" t="e" vm="14">
        <v>#VALUE!</v>
      </c>
      <c r="C14" t="s">
        <v>70</v>
      </c>
      <c r="D14" t="s">
        <v>70</v>
      </c>
      <c r="E14" t="s">
        <v>132</v>
      </c>
      <c r="F14" s="77" t="s">
        <v>133</v>
      </c>
      <c r="G14" t="s">
        <v>134</v>
      </c>
      <c r="H14" t="s">
        <v>135</v>
      </c>
      <c r="I14" t="s">
        <v>136</v>
      </c>
      <c r="K14" t="s">
        <v>112</v>
      </c>
      <c r="L14" t="s">
        <v>82</v>
      </c>
    </row>
    <row r="15" spans="2:368">
      <c r="B15" t="e" vm="15">
        <v>#VALUE!</v>
      </c>
      <c r="C15" t="s">
        <v>70</v>
      </c>
      <c r="D15" t="s">
        <v>137</v>
      </c>
      <c r="E15" t="s">
        <v>138</v>
      </c>
      <c r="F15" s="77" t="s">
        <v>139</v>
      </c>
      <c r="G15" t="s">
        <v>140</v>
      </c>
      <c r="H15" t="s">
        <v>141</v>
      </c>
      <c r="I15" t="s">
        <v>142</v>
      </c>
    </row>
    <row r="16" spans="2:368">
      <c r="B16" t="e" vm="16">
        <v>#VALUE!</v>
      </c>
      <c r="C16" t="s">
        <v>143</v>
      </c>
      <c r="D16" t="s">
        <v>144</v>
      </c>
      <c r="E16" t="s">
        <v>145</v>
      </c>
      <c r="F16" s="77" t="s">
        <v>146</v>
      </c>
      <c r="G16" t="s">
        <v>147</v>
      </c>
      <c r="H16" t="s">
        <v>148</v>
      </c>
      <c r="I16" t="s">
        <v>149</v>
      </c>
    </row>
    <row r="17" spans="2:12">
      <c r="B17" t="e" vm="17">
        <v>#VALUE!</v>
      </c>
      <c r="C17" t="s">
        <v>143</v>
      </c>
      <c r="D17" t="s">
        <v>144</v>
      </c>
      <c r="E17" t="s">
        <v>150</v>
      </c>
      <c r="F17" s="77" t="s">
        <v>151</v>
      </c>
      <c r="G17" t="s">
        <v>152</v>
      </c>
      <c r="H17" t="s">
        <v>153</v>
      </c>
      <c r="I17" t="s">
        <v>154</v>
      </c>
    </row>
    <row r="18" spans="2:12">
      <c r="B18" t="e" vm="18">
        <v>#VALUE!</v>
      </c>
      <c r="C18" t="s">
        <v>143</v>
      </c>
      <c r="D18" t="s">
        <v>155</v>
      </c>
      <c r="E18" t="s">
        <v>156</v>
      </c>
      <c r="F18" s="77" t="s">
        <v>157</v>
      </c>
      <c r="G18" t="s">
        <v>158</v>
      </c>
      <c r="H18" t="s">
        <v>159</v>
      </c>
      <c r="I18" t="s">
        <v>160</v>
      </c>
    </row>
    <row r="19" spans="2:12">
      <c r="B19" t="e" vm="19">
        <v>#VALUE!</v>
      </c>
      <c r="C19" t="s">
        <v>143</v>
      </c>
      <c r="D19" t="s">
        <v>155</v>
      </c>
      <c r="E19" t="s">
        <v>161</v>
      </c>
      <c r="F19" s="77" t="s">
        <v>162</v>
      </c>
      <c r="G19" t="s">
        <v>163</v>
      </c>
      <c r="H19" t="s">
        <v>164</v>
      </c>
      <c r="I19" t="s">
        <v>165</v>
      </c>
    </row>
    <row r="20" spans="2:12">
      <c r="B20" t="e" vm="20">
        <v>#VALUE!</v>
      </c>
      <c r="C20" t="s">
        <v>143</v>
      </c>
      <c r="D20" t="s">
        <v>155</v>
      </c>
      <c r="E20" t="s">
        <v>166</v>
      </c>
      <c r="F20" s="77" t="s">
        <v>167</v>
      </c>
      <c r="G20" t="s">
        <v>168</v>
      </c>
      <c r="H20" t="s">
        <v>169</v>
      </c>
      <c r="I20" t="s">
        <v>170</v>
      </c>
    </row>
    <row r="21" spans="2:12">
      <c r="B21" t="e" vm="21">
        <v>#VALUE!</v>
      </c>
      <c r="C21" t="s">
        <v>143</v>
      </c>
      <c r="D21" t="s">
        <v>171</v>
      </c>
      <c r="E21" t="s">
        <v>172</v>
      </c>
      <c r="F21" s="77" t="s">
        <v>173</v>
      </c>
      <c r="G21" t="s">
        <v>174</v>
      </c>
      <c r="H21" t="s">
        <v>175</v>
      </c>
      <c r="I21" t="s">
        <v>176</v>
      </c>
      <c r="L21" t="s">
        <v>82</v>
      </c>
    </row>
    <row r="22" spans="2:12">
      <c r="B22" t="e" vm="22">
        <v>#VALUE!</v>
      </c>
      <c r="C22" t="s">
        <v>143</v>
      </c>
      <c r="D22" t="s">
        <v>171</v>
      </c>
      <c r="E22" t="s">
        <v>177</v>
      </c>
      <c r="F22" s="77" t="s">
        <v>178</v>
      </c>
      <c r="G22" t="s">
        <v>179</v>
      </c>
      <c r="H22" t="s">
        <v>180</v>
      </c>
      <c r="I22" t="s">
        <v>181</v>
      </c>
      <c r="L22" t="s">
        <v>82</v>
      </c>
    </row>
    <row r="23" spans="2:12">
      <c r="B23" t="e" vm="23">
        <v>#VALUE!</v>
      </c>
      <c r="C23" t="s">
        <v>143</v>
      </c>
      <c r="D23" t="s">
        <v>171</v>
      </c>
      <c r="E23" t="s">
        <v>182</v>
      </c>
      <c r="F23" s="77" t="s">
        <v>183</v>
      </c>
      <c r="G23" t="s">
        <v>184</v>
      </c>
      <c r="H23" t="s">
        <v>185</v>
      </c>
      <c r="I23" t="s">
        <v>186</v>
      </c>
    </row>
    <row r="24" spans="2:12">
      <c r="B24" t="e" vm="24">
        <v>#VALUE!</v>
      </c>
      <c r="C24" t="s">
        <v>143</v>
      </c>
      <c r="D24" t="s">
        <v>171</v>
      </c>
      <c r="E24" t="s">
        <v>187</v>
      </c>
      <c r="F24" s="77" t="s">
        <v>188</v>
      </c>
      <c r="G24" t="s">
        <v>189</v>
      </c>
      <c r="H24" t="s">
        <v>190</v>
      </c>
      <c r="I24" t="s">
        <v>191</v>
      </c>
    </row>
    <row r="25" spans="2:12">
      <c r="B25" t="e" vm="25">
        <v>#VALUE!</v>
      </c>
      <c r="C25" t="s">
        <v>143</v>
      </c>
      <c r="D25" t="s">
        <v>171</v>
      </c>
      <c r="E25" t="s">
        <v>192</v>
      </c>
      <c r="F25" s="77" t="s">
        <v>193</v>
      </c>
      <c r="G25" t="s">
        <v>194</v>
      </c>
      <c r="H25" t="s">
        <v>195</v>
      </c>
      <c r="I25" t="s">
        <v>196</v>
      </c>
      <c r="L25" t="s">
        <v>82</v>
      </c>
    </row>
    <row r="26" spans="2:12">
      <c r="B26" t="e" vm="26">
        <v>#VALUE!</v>
      </c>
      <c r="C26" t="s">
        <v>143</v>
      </c>
      <c r="D26" t="s">
        <v>197</v>
      </c>
      <c r="E26" t="s">
        <v>198</v>
      </c>
      <c r="F26" s="77" t="s">
        <v>199</v>
      </c>
      <c r="G26" t="s">
        <v>200</v>
      </c>
      <c r="H26" t="s">
        <v>201</v>
      </c>
      <c r="I26" t="s">
        <v>202</v>
      </c>
      <c r="L26" t="s">
        <v>82</v>
      </c>
    </row>
    <row r="27" spans="2:12">
      <c r="B27" t="e" vm="27">
        <v>#VALUE!</v>
      </c>
      <c r="C27" t="s">
        <v>143</v>
      </c>
      <c r="D27" t="s">
        <v>197</v>
      </c>
      <c r="E27" t="s">
        <v>203</v>
      </c>
      <c r="F27" s="77" t="s">
        <v>204</v>
      </c>
      <c r="G27" t="s">
        <v>205</v>
      </c>
      <c r="H27" t="s">
        <v>206</v>
      </c>
      <c r="I27" t="s">
        <v>207</v>
      </c>
      <c r="L27" t="s">
        <v>82</v>
      </c>
    </row>
    <row r="28" spans="2:12">
      <c r="B28" t="e" vm="28">
        <v>#VALUE!</v>
      </c>
      <c r="C28" t="s">
        <v>143</v>
      </c>
      <c r="D28" t="s">
        <v>208</v>
      </c>
      <c r="E28" t="s">
        <v>209</v>
      </c>
      <c r="F28" s="77" t="s">
        <v>210</v>
      </c>
      <c r="G28" t="s">
        <v>211</v>
      </c>
      <c r="H28" t="s">
        <v>212</v>
      </c>
      <c r="I28" t="s">
        <v>213</v>
      </c>
      <c r="L28" t="s">
        <v>82</v>
      </c>
    </row>
    <row r="29" spans="2:12">
      <c r="B29" t="e" vm="29">
        <v>#VALUE!</v>
      </c>
      <c r="C29" t="s">
        <v>143</v>
      </c>
      <c r="D29" t="s">
        <v>208</v>
      </c>
      <c r="E29" t="s">
        <v>214</v>
      </c>
      <c r="F29" s="77" t="s">
        <v>215</v>
      </c>
      <c r="G29" t="s">
        <v>216</v>
      </c>
      <c r="H29" t="s">
        <v>217</v>
      </c>
      <c r="I29" t="s">
        <v>218</v>
      </c>
    </row>
    <row r="30" spans="2:12">
      <c r="B30" t="e" vm="30">
        <v>#VALUE!</v>
      </c>
      <c r="C30" t="s">
        <v>143</v>
      </c>
      <c r="D30" t="s">
        <v>219</v>
      </c>
      <c r="E30" t="s">
        <v>220</v>
      </c>
      <c r="F30" s="77" t="s">
        <v>221</v>
      </c>
      <c r="G30" t="s">
        <v>222</v>
      </c>
      <c r="H30" t="s">
        <v>223</v>
      </c>
      <c r="I30" t="s">
        <v>224</v>
      </c>
    </row>
    <row r="31" spans="2:12">
      <c r="B31" t="e" vm="31">
        <v>#VALUE!</v>
      </c>
      <c r="C31" t="s">
        <v>225</v>
      </c>
      <c r="D31" t="s">
        <v>226</v>
      </c>
      <c r="E31" t="s">
        <v>8</v>
      </c>
      <c r="F31" s="77" t="s">
        <v>227</v>
      </c>
      <c r="G31" t="s">
        <v>228</v>
      </c>
      <c r="H31" t="s">
        <v>229</v>
      </c>
      <c r="I31" t="s">
        <v>47</v>
      </c>
      <c r="J31" t="s">
        <v>3346</v>
      </c>
      <c r="L31" t="s">
        <v>82</v>
      </c>
    </row>
    <row r="32" spans="2:12">
      <c r="B32" t="e" vm="32">
        <v>#VALUE!</v>
      </c>
      <c r="C32" t="s">
        <v>225</v>
      </c>
      <c r="D32" t="s">
        <v>226</v>
      </c>
      <c r="E32" t="s">
        <v>230</v>
      </c>
      <c r="F32" s="77" t="s">
        <v>231</v>
      </c>
      <c r="G32" t="s">
        <v>232</v>
      </c>
      <c r="H32" t="s">
        <v>233</v>
      </c>
      <c r="I32" t="s">
        <v>234</v>
      </c>
      <c r="L32" t="s">
        <v>82</v>
      </c>
    </row>
    <row r="33" spans="2:12">
      <c r="B33" t="e" vm="33">
        <v>#VALUE!</v>
      </c>
      <c r="C33" t="s">
        <v>225</v>
      </c>
      <c r="D33" t="s">
        <v>226</v>
      </c>
      <c r="E33" t="s">
        <v>235</v>
      </c>
      <c r="F33" s="77" t="s">
        <v>236</v>
      </c>
      <c r="G33" t="s">
        <v>237</v>
      </c>
      <c r="H33" t="s">
        <v>238</v>
      </c>
      <c r="I33" t="s">
        <v>239</v>
      </c>
    </row>
    <row r="34" spans="2:12">
      <c r="B34" t="e" vm="34">
        <v>#VALUE!</v>
      </c>
      <c r="C34" t="s">
        <v>225</v>
      </c>
      <c r="D34" t="s">
        <v>226</v>
      </c>
      <c r="E34" t="s">
        <v>240</v>
      </c>
      <c r="F34" s="77" t="s">
        <v>241</v>
      </c>
      <c r="G34" t="s">
        <v>242</v>
      </c>
      <c r="H34" t="s">
        <v>243</v>
      </c>
      <c r="I34" t="s">
        <v>244</v>
      </c>
    </row>
    <row r="35" spans="2:12">
      <c r="B35" t="e" vm="35">
        <v>#VALUE!</v>
      </c>
      <c r="C35" t="s">
        <v>225</v>
      </c>
      <c r="D35" t="s">
        <v>226</v>
      </c>
      <c r="E35" t="s">
        <v>245</v>
      </c>
      <c r="F35" s="77" t="s">
        <v>246</v>
      </c>
      <c r="G35" t="s">
        <v>247</v>
      </c>
      <c r="H35" t="s">
        <v>248</v>
      </c>
      <c r="I35" t="s">
        <v>249</v>
      </c>
    </row>
    <row r="36" spans="2:12">
      <c r="B36" t="e" vm="36">
        <v>#VALUE!</v>
      </c>
      <c r="C36" t="s">
        <v>225</v>
      </c>
      <c r="D36" t="s">
        <v>226</v>
      </c>
      <c r="E36" t="s">
        <v>250</v>
      </c>
      <c r="F36" s="77" t="s">
        <v>251</v>
      </c>
      <c r="G36" t="s">
        <v>252</v>
      </c>
      <c r="H36" t="s">
        <v>253</v>
      </c>
      <c r="I36" t="s">
        <v>254</v>
      </c>
    </row>
    <row r="37" spans="2:12">
      <c r="B37" t="e" vm="37">
        <v>#VALUE!</v>
      </c>
      <c r="C37" t="s">
        <v>225</v>
      </c>
      <c r="D37" t="s">
        <v>226</v>
      </c>
      <c r="E37" t="s">
        <v>255</v>
      </c>
      <c r="F37" s="77" t="s">
        <v>256</v>
      </c>
      <c r="G37" t="s">
        <v>257</v>
      </c>
      <c r="H37" t="s">
        <v>258</v>
      </c>
      <c r="I37" t="s">
        <v>259</v>
      </c>
    </row>
    <row r="38" spans="2:12">
      <c r="B38" t="e" vm="38">
        <v>#VALUE!</v>
      </c>
      <c r="C38" t="s">
        <v>225</v>
      </c>
      <c r="D38" t="s">
        <v>260</v>
      </c>
      <c r="E38" t="s">
        <v>7</v>
      </c>
      <c r="F38" s="77" t="s">
        <v>261</v>
      </c>
      <c r="G38" t="s">
        <v>262</v>
      </c>
      <c r="H38" t="s">
        <v>263</v>
      </c>
      <c r="I38" t="s">
        <v>45</v>
      </c>
      <c r="J38" t="s">
        <v>3346</v>
      </c>
      <c r="L38" t="s">
        <v>82</v>
      </c>
    </row>
    <row r="39" spans="2:12">
      <c r="B39" t="e" vm="39">
        <v>#VALUE!</v>
      </c>
      <c r="C39" t="s">
        <v>225</v>
      </c>
      <c r="D39" t="s">
        <v>260</v>
      </c>
      <c r="E39" t="s">
        <v>264</v>
      </c>
      <c r="F39" s="77" t="s">
        <v>265</v>
      </c>
      <c r="G39" t="s">
        <v>266</v>
      </c>
      <c r="H39" t="s">
        <v>267</v>
      </c>
      <c r="I39" t="s">
        <v>268</v>
      </c>
      <c r="L39" t="s">
        <v>82</v>
      </c>
    </row>
    <row r="40" spans="2:12">
      <c r="B40" t="e" vm="40">
        <v>#VALUE!</v>
      </c>
      <c r="C40" t="s">
        <v>225</v>
      </c>
      <c r="D40" t="s">
        <v>260</v>
      </c>
      <c r="E40" t="s">
        <v>269</v>
      </c>
      <c r="F40" s="77" t="s">
        <v>270</v>
      </c>
      <c r="G40" t="s">
        <v>271</v>
      </c>
      <c r="H40" t="s">
        <v>272</v>
      </c>
      <c r="I40" t="s">
        <v>273</v>
      </c>
      <c r="L40" t="s">
        <v>82</v>
      </c>
    </row>
    <row r="41" spans="2:12" ht="69.400000000000006">
      <c r="B41" t="e" vm="41">
        <v>#VALUE!</v>
      </c>
      <c r="C41" t="s">
        <v>225</v>
      </c>
      <c r="D41" t="s">
        <v>274</v>
      </c>
      <c r="E41" t="s">
        <v>275</v>
      </c>
      <c r="F41" s="77" t="s">
        <v>276</v>
      </c>
      <c r="G41" t="s">
        <v>277</v>
      </c>
      <c r="H41" t="s">
        <v>278</v>
      </c>
      <c r="I41" t="s">
        <v>279</v>
      </c>
    </row>
    <row r="42" spans="2:12" ht="41.65">
      <c r="B42" t="e" vm="42">
        <v>#VALUE!</v>
      </c>
      <c r="C42" t="s">
        <v>225</v>
      </c>
      <c r="D42" t="s">
        <v>274</v>
      </c>
      <c r="E42" t="s">
        <v>280</v>
      </c>
      <c r="F42" s="77" t="s">
        <v>281</v>
      </c>
      <c r="G42" t="s">
        <v>282</v>
      </c>
      <c r="H42" t="s">
        <v>283</v>
      </c>
      <c r="I42" t="s">
        <v>284</v>
      </c>
    </row>
    <row r="43" spans="2:12" ht="41.65">
      <c r="B43" t="e" vm="43">
        <v>#VALUE!</v>
      </c>
      <c r="C43" t="s">
        <v>225</v>
      </c>
      <c r="D43" t="s">
        <v>274</v>
      </c>
      <c r="E43" t="s">
        <v>285</v>
      </c>
      <c r="F43" s="77" t="s">
        <v>286</v>
      </c>
      <c r="G43" t="s">
        <v>287</v>
      </c>
      <c r="H43" t="s">
        <v>288</v>
      </c>
      <c r="I43" t="s">
        <v>289</v>
      </c>
      <c r="L43" t="s">
        <v>82</v>
      </c>
    </row>
    <row r="44" spans="2:12" ht="55.5">
      <c r="B44" t="e" vm="44">
        <v>#VALUE!</v>
      </c>
      <c r="C44" t="s">
        <v>225</v>
      </c>
      <c r="D44" t="s">
        <v>274</v>
      </c>
      <c r="E44" t="s">
        <v>290</v>
      </c>
      <c r="F44" s="77" t="s">
        <v>291</v>
      </c>
      <c r="G44" t="s">
        <v>292</v>
      </c>
      <c r="H44" t="s">
        <v>293</v>
      </c>
      <c r="I44" t="s">
        <v>294</v>
      </c>
      <c r="L44" t="s">
        <v>82</v>
      </c>
    </row>
    <row r="45" spans="2:12">
      <c r="B45" t="e" vm="45">
        <v>#VALUE!</v>
      </c>
      <c r="C45" t="s">
        <v>225</v>
      </c>
      <c r="D45" t="s">
        <v>295</v>
      </c>
      <c r="E45" t="s">
        <v>296</v>
      </c>
      <c r="F45" s="77" t="s">
        <v>297</v>
      </c>
      <c r="G45" t="s">
        <v>298</v>
      </c>
      <c r="H45" t="s">
        <v>299</v>
      </c>
      <c r="I45" t="s">
        <v>300</v>
      </c>
      <c r="L45" t="s">
        <v>82</v>
      </c>
    </row>
    <row r="46" spans="2:12">
      <c r="B46" t="e" vm="46">
        <v>#VALUE!</v>
      </c>
      <c r="C46" t="s">
        <v>225</v>
      </c>
      <c r="D46" t="s">
        <v>295</v>
      </c>
      <c r="E46" t="s">
        <v>301</v>
      </c>
      <c r="F46" s="77" t="s">
        <v>302</v>
      </c>
      <c r="G46" t="s">
        <v>303</v>
      </c>
      <c r="H46" t="s">
        <v>304</v>
      </c>
      <c r="I46" t="s">
        <v>305</v>
      </c>
    </row>
    <row r="47" spans="2:12">
      <c r="B47" t="e" vm="47">
        <v>#VALUE!</v>
      </c>
      <c r="C47" t="s">
        <v>225</v>
      </c>
      <c r="D47" t="s">
        <v>295</v>
      </c>
      <c r="E47" t="s">
        <v>306</v>
      </c>
      <c r="F47" s="77" t="s">
        <v>307</v>
      </c>
      <c r="G47" t="s">
        <v>308</v>
      </c>
      <c r="H47" t="s">
        <v>309</v>
      </c>
      <c r="I47" t="s">
        <v>310</v>
      </c>
    </row>
    <row r="48" spans="2:12">
      <c r="B48" t="e" vm="48">
        <v>#VALUE!</v>
      </c>
      <c r="C48" t="s">
        <v>225</v>
      </c>
      <c r="D48" t="s">
        <v>295</v>
      </c>
      <c r="E48" t="s">
        <v>311</v>
      </c>
      <c r="F48" s="77" t="s">
        <v>313</v>
      </c>
      <c r="G48" t="s">
        <v>314</v>
      </c>
      <c r="H48" t="s">
        <v>315</v>
      </c>
      <c r="I48" t="s">
        <v>316</v>
      </c>
      <c r="K48" t="s">
        <v>312</v>
      </c>
      <c r="L48" t="s">
        <v>82</v>
      </c>
    </row>
    <row r="49" spans="2:12">
      <c r="B49" t="e" vm="49">
        <v>#VALUE!</v>
      </c>
      <c r="C49" t="s">
        <v>225</v>
      </c>
      <c r="D49" t="s">
        <v>317</v>
      </c>
      <c r="E49" t="s">
        <v>318</v>
      </c>
      <c r="F49" s="77" t="s">
        <v>319</v>
      </c>
      <c r="G49" t="s">
        <v>320</v>
      </c>
      <c r="H49" t="s">
        <v>321</v>
      </c>
      <c r="I49" t="s">
        <v>322</v>
      </c>
    </row>
    <row r="50" spans="2:12">
      <c r="B50" t="e" vm="50">
        <v>#VALUE!</v>
      </c>
      <c r="C50" t="s">
        <v>225</v>
      </c>
      <c r="D50" t="s">
        <v>317</v>
      </c>
      <c r="E50" t="s">
        <v>323</v>
      </c>
      <c r="F50" s="77" t="s">
        <v>324</v>
      </c>
      <c r="G50" t="s">
        <v>325</v>
      </c>
      <c r="H50" t="s">
        <v>326</v>
      </c>
      <c r="I50" t="s">
        <v>327</v>
      </c>
    </row>
    <row r="51" spans="2:12">
      <c r="B51" t="e" vm="51">
        <v>#VALUE!</v>
      </c>
      <c r="C51" t="s">
        <v>328</v>
      </c>
      <c r="D51" t="s">
        <v>329</v>
      </c>
      <c r="E51" t="s">
        <v>330</v>
      </c>
      <c r="F51" s="77" t="s">
        <v>331</v>
      </c>
      <c r="G51" t="s">
        <v>332</v>
      </c>
      <c r="H51" t="s">
        <v>333</v>
      </c>
      <c r="I51" t="s">
        <v>334</v>
      </c>
      <c r="L51" t="s">
        <v>82</v>
      </c>
    </row>
    <row r="52" spans="2:12">
      <c r="B52" t="e" vm="52">
        <v>#VALUE!</v>
      </c>
      <c r="C52" t="s">
        <v>328</v>
      </c>
      <c r="D52" t="s">
        <v>329</v>
      </c>
      <c r="E52" t="s">
        <v>335</v>
      </c>
      <c r="F52" s="77" t="s">
        <v>336</v>
      </c>
      <c r="G52" t="s">
        <v>337</v>
      </c>
      <c r="H52" t="s">
        <v>338</v>
      </c>
      <c r="I52" t="s">
        <v>339</v>
      </c>
      <c r="L52" t="s">
        <v>82</v>
      </c>
    </row>
    <row r="53" spans="2:12">
      <c r="B53" t="e" vm="53">
        <v>#VALUE!</v>
      </c>
      <c r="C53" t="s">
        <v>328</v>
      </c>
      <c r="D53" t="s">
        <v>329</v>
      </c>
      <c r="E53" t="s">
        <v>340</v>
      </c>
      <c r="F53" s="77" t="s">
        <v>341</v>
      </c>
      <c r="G53" t="s">
        <v>342</v>
      </c>
      <c r="H53" t="s">
        <v>343</v>
      </c>
      <c r="I53" t="s">
        <v>344</v>
      </c>
      <c r="L53" t="s">
        <v>82</v>
      </c>
    </row>
    <row r="54" spans="2:12" ht="27.75">
      <c r="B54" t="e" vm="54">
        <v>#VALUE!</v>
      </c>
      <c r="C54" t="s">
        <v>328</v>
      </c>
      <c r="D54" t="s">
        <v>329</v>
      </c>
      <c r="E54" t="s">
        <v>345</v>
      </c>
      <c r="F54" s="77" t="s">
        <v>346</v>
      </c>
      <c r="G54" t="s">
        <v>347</v>
      </c>
      <c r="H54" t="s">
        <v>348</v>
      </c>
      <c r="I54" t="s">
        <v>349</v>
      </c>
      <c r="L54" t="s">
        <v>82</v>
      </c>
    </row>
    <row r="55" spans="2:12">
      <c r="B55" t="e" vm="55">
        <v>#VALUE!</v>
      </c>
      <c r="C55" t="s">
        <v>328</v>
      </c>
      <c r="D55" t="s">
        <v>329</v>
      </c>
      <c r="E55" t="s">
        <v>350</v>
      </c>
      <c r="F55" s="77" t="s">
        <v>351</v>
      </c>
      <c r="G55" t="s">
        <v>352</v>
      </c>
      <c r="H55" t="s">
        <v>353</v>
      </c>
      <c r="I55" t="s">
        <v>354</v>
      </c>
      <c r="L55" t="s">
        <v>82</v>
      </c>
    </row>
    <row r="56" spans="2:12" ht="27.75">
      <c r="B56" t="e" vm="56">
        <v>#VALUE!</v>
      </c>
      <c r="C56" t="s">
        <v>328</v>
      </c>
      <c r="D56" t="s">
        <v>329</v>
      </c>
      <c r="E56" t="s">
        <v>355</v>
      </c>
      <c r="F56" s="77" t="s">
        <v>356</v>
      </c>
      <c r="G56" t="s">
        <v>357</v>
      </c>
      <c r="H56" t="s">
        <v>358</v>
      </c>
      <c r="I56" t="s">
        <v>359</v>
      </c>
    </row>
    <row r="57" spans="2:12" ht="41.65">
      <c r="B57" t="e" vm="57">
        <v>#VALUE!</v>
      </c>
      <c r="C57" t="s">
        <v>328</v>
      </c>
      <c r="D57" t="s">
        <v>329</v>
      </c>
      <c r="E57" t="s">
        <v>360</v>
      </c>
      <c r="F57" s="77" t="s">
        <v>361</v>
      </c>
      <c r="G57" t="s">
        <v>362</v>
      </c>
      <c r="H57" t="s">
        <v>363</v>
      </c>
      <c r="I57" t="s">
        <v>364</v>
      </c>
    </row>
    <row r="58" spans="2:12" ht="55.5">
      <c r="B58" t="e" vm="58">
        <v>#VALUE!</v>
      </c>
      <c r="C58" t="s">
        <v>328</v>
      </c>
      <c r="D58" t="s">
        <v>329</v>
      </c>
      <c r="E58" t="s">
        <v>365</v>
      </c>
      <c r="F58" s="77" t="s">
        <v>366</v>
      </c>
      <c r="G58" t="s">
        <v>367</v>
      </c>
      <c r="H58" t="s">
        <v>368</v>
      </c>
      <c r="I58" t="s">
        <v>369</v>
      </c>
    </row>
    <row r="59" spans="2:12">
      <c r="B59" t="e" vm="59">
        <v>#VALUE!</v>
      </c>
      <c r="C59" t="s">
        <v>328</v>
      </c>
      <c r="D59" t="s">
        <v>329</v>
      </c>
      <c r="E59" t="s">
        <v>370</v>
      </c>
      <c r="F59" s="77" t="s">
        <v>371</v>
      </c>
      <c r="G59" t="s">
        <v>372</v>
      </c>
      <c r="H59" t="s">
        <v>373</v>
      </c>
      <c r="I59" t="s">
        <v>374</v>
      </c>
    </row>
    <row r="60" spans="2:12">
      <c r="B60" t="e" vm="60">
        <v>#VALUE!</v>
      </c>
      <c r="C60" t="s">
        <v>328</v>
      </c>
      <c r="D60" t="s">
        <v>375</v>
      </c>
      <c r="E60" t="s">
        <v>376</v>
      </c>
      <c r="F60" s="77" t="s">
        <v>377</v>
      </c>
      <c r="G60" t="s">
        <v>378</v>
      </c>
      <c r="H60" t="s">
        <v>379</v>
      </c>
      <c r="I60" t="s">
        <v>380</v>
      </c>
    </row>
    <row r="61" spans="2:12">
      <c r="B61" t="e" vm="61">
        <v>#VALUE!</v>
      </c>
      <c r="C61" t="s">
        <v>328</v>
      </c>
      <c r="D61" t="s">
        <v>375</v>
      </c>
      <c r="E61" t="s">
        <v>381</v>
      </c>
      <c r="F61" s="77" t="s">
        <v>382</v>
      </c>
      <c r="G61" t="s">
        <v>383</v>
      </c>
      <c r="H61" t="s">
        <v>384</v>
      </c>
      <c r="I61" t="s">
        <v>385</v>
      </c>
    </row>
    <row r="62" spans="2:12">
      <c r="B62" t="e" vm="62">
        <v>#VALUE!</v>
      </c>
      <c r="C62" t="s">
        <v>328</v>
      </c>
      <c r="D62" t="s">
        <v>386</v>
      </c>
      <c r="E62" t="s">
        <v>387</v>
      </c>
      <c r="F62" s="77" t="s">
        <v>388</v>
      </c>
      <c r="G62" t="s">
        <v>389</v>
      </c>
      <c r="H62" t="s">
        <v>390</v>
      </c>
      <c r="I62" t="s">
        <v>391</v>
      </c>
    </row>
    <row r="63" spans="2:12">
      <c r="B63" t="e" vm="63">
        <v>#VALUE!</v>
      </c>
      <c r="C63" t="s">
        <v>328</v>
      </c>
      <c r="D63" t="s">
        <v>386</v>
      </c>
      <c r="E63" t="s">
        <v>392</v>
      </c>
      <c r="F63" s="77" t="s">
        <v>393</v>
      </c>
      <c r="G63" t="s">
        <v>394</v>
      </c>
      <c r="H63" t="s">
        <v>395</v>
      </c>
      <c r="I63" t="s">
        <v>396</v>
      </c>
    </row>
    <row r="64" spans="2:12">
      <c r="B64" t="e" vm="64">
        <v>#VALUE!</v>
      </c>
      <c r="C64" t="s">
        <v>328</v>
      </c>
      <c r="D64" t="s">
        <v>386</v>
      </c>
      <c r="E64" t="s">
        <v>397</v>
      </c>
      <c r="F64" s="77" t="s">
        <v>398</v>
      </c>
      <c r="G64" t="s">
        <v>399</v>
      </c>
      <c r="H64" t="s">
        <v>400</v>
      </c>
      <c r="I64" t="s">
        <v>401</v>
      </c>
    </row>
    <row r="65" spans="2:12">
      <c r="B65" t="e" vm="65">
        <v>#VALUE!</v>
      </c>
      <c r="C65" t="s">
        <v>328</v>
      </c>
      <c r="D65" t="s">
        <v>386</v>
      </c>
      <c r="E65" t="s">
        <v>402</v>
      </c>
      <c r="F65" s="77" t="s">
        <v>398</v>
      </c>
      <c r="G65" t="s">
        <v>403</v>
      </c>
      <c r="H65" t="s">
        <v>404</v>
      </c>
      <c r="I65" t="s">
        <v>405</v>
      </c>
    </row>
    <row r="66" spans="2:12">
      <c r="B66" t="e" vm="66">
        <v>#VALUE!</v>
      </c>
      <c r="C66" t="s">
        <v>328</v>
      </c>
      <c r="D66" t="s">
        <v>406</v>
      </c>
      <c r="E66" t="s">
        <v>407</v>
      </c>
      <c r="F66" s="77" t="s">
        <v>408</v>
      </c>
      <c r="G66" t="s">
        <v>409</v>
      </c>
      <c r="H66" t="s">
        <v>410</v>
      </c>
      <c r="I66" t="s">
        <v>411</v>
      </c>
    </row>
    <row r="67" spans="2:12">
      <c r="B67" t="e" vm="67">
        <v>#VALUE!</v>
      </c>
      <c r="C67" t="s">
        <v>328</v>
      </c>
      <c r="D67" t="s">
        <v>406</v>
      </c>
      <c r="E67" t="s">
        <v>412</v>
      </c>
      <c r="F67" s="77" t="s">
        <v>413</v>
      </c>
      <c r="G67" t="s">
        <v>414</v>
      </c>
      <c r="H67" t="s">
        <v>415</v>
      </c>
      <c r="I67" t="s">
        <v>416</v>
      </c>
    </row>
    <row r="68" spans="2:12">
      <c r="B68" t="e" vm="68">
        <v>#VALUE!</v>
      </c>
      <c r="C68" t="s">
        <v>328</v>
      </c>
      <c r="D68" t="s">
        <v>406</v>
      </c>
      <c r="E68" t="s">
        <v>417</v>
      </c>
      <c r="F68" s="77" t="s">
        <v>418</v>
      </c>
      <c r="G68" t="s">
        <v>419</v>
      </c>
      <c r="H68" t="s">
        <v>420</v>
      </c>
      <c r="I68" t="s">
        <v>421</v>
      </c>
    </row>
    <row r="69" spans="2:12">
      <c r="B69" t="e" vm="69">
        <v>#VALUE!</v>
      </c>
      <c r="C69" t="s">
        <v>328</v>
      </c>
      <c r="D69" t="s">
        <v>406</v>
      </c>
      <c r="E69" t="s">
        <v>422</v>
      </c>
      <c r="F69" s="77" t="s">
        <v>423</v>
      </c>
      <c r="G69" t="s">
        <v>424</v>
      </c>
      <c r="H69" t="s">
        <v>425</v>
      </c>
      <c r="I69" t="s">
        <v>426</v>
      </c>
    </row>
    <row r="70" spans="2:12">
      <c r="B70" t="e" vm="70">
        <v>#VALUE!</v>
      </c>
      <c r="C70" t="s">
        <v>328</v>
      </c>
      <c r="D70" t="s">
        <v>406</v>
      </c>
      <c r="E70" t="s">
        <v>427</v>
      </c>
      <c r="F70" s="77" t="s">
        <v>428</v>
      </c>
      <c r="G70" t="s">
        <v>429</v>
      </c>
      <c r="H70" t="s">
        <v>430</v>
      </c>
      <c r="I70" t="s">
        <v>431</v>
      </c>
    </row>
    <row r="71" spans="2:12">
      <c r="B71" t="e" vm="71">
        <v>#VALUE!</v>
      </c>
      <c r="C71" t="s">
        <v>328</v>
      </c>
      <c r="D71" t="s">
        <v>406</v>
      </c>
      <c r="E71" t="s">
        <v>432</v>
      </c>
      <c r="F71" s="77" t="s">
        <v>433</v>
      </c>
      <c r="G71" t="s">
        <v>434</v>
      </c>
      <c r="H71" t="s">
        <v>435</v>
      </c>
      <c r="I71" t="s">
        <v>436</v>
      </c>
    </row>
    <row r="72" spans="2:12">
      <c r="B72" t="e" vm="72">
        <v>#VALUE!</v>
      </c>
      <c r="C72" t="s">
        <v>328</v>
      </c>
      <c r="D72" t="s">
        <v>406</v>
      </c>
      <c r="E72" t="s">
        <v>437</v>
      </c>
      <c r="F72" s="77" t="s">
        <v>438</v>
      </c>
      <c r="G72" t="s">
        <v>439</v>
      </c>
      <c r="H72" t="s">
        <v>440</v>
      </c>
      <c r="I72" t="s">
        <v>441</v>
      </c>
    </row>
    <row r="73" spans="2:12">
      <c r="B73" t="e" vm="73">
        <v>#VALUE!</v>
      </c>
      <c r="C73" t="s">
        <v>442</v>
      </c>
      <c r="D73" t="s">
        <v>443</v>
      </c>
      <c r="E73" t="s">
        <v>444</v>
      </c>
      <c r="F73" s="77" t="s">
        <v>445</v>
      </c>
      <c r="G73" t="s">
        <v>446</v>
      </c>
      <c r="H73" t="s">
        <v>447</v>
      </c>
      <c r="I73" t="s">
        <v>448</v>
      </c>
      <c r="L73" t="s">
        <v>82</v>
      </c>
    </row>
    <row r="74" spans="2:12">
      <c r="B74" t="e" vm="74">
        <v>#VALUE!</v>
      </c>
      <c r="C74" t="s">
        <v>442</v>
      </c>
      <c r="D74" t="s">
        <v>443</v>
      </c>
      <c r="E74" t="s">
        <v>449</v>
      </c>
      <c r="F74" s="77" t="s">
        <v>450</v>
      </c>
      <c r="G74" t="s">
        <v>451</v>
      </c>
      <c r="H74" t="s">
        <v>452</v>
      </c>
      <c r="I74" t="s">
        <v>453</v>
      </c>
      <c r="L74" t="s">
        <v>82</v>
      </c>
    </row>
    <row r="75" spans="2:12">
      <c r="B75" t="e" vm="75">
        <v>#VALUE!</v>
      </c>
      <c r="C75" t="s">
        <v>442</v>
      </c>
      <c r="D75" t="s">
        <v>443</v>
      </c>
      <c r="E75" t="s">
        <v>454</v>
      </c>
      <c r="F75" s="77" t="s">
        <v>455</v>
      </c>
      <c r="G75" t="s">
        <v>456</v>
      </c>
      <c r="H75" t="s">
        <v>457</v>
      </c>
      <c r="I75" t="s">
        <v>458</v>
      </c>
    </row>
    <row r="76" spans="2:12">
      <c r="B76" t="e" vm="76">
        <v>#VALUE!</v>
      </c>
      <c r="C76" t="s">
        <v>442</v>
      </c>
      <c r="D76" t="s">
        <v>443</v>
      </c>
      <c r="E76" t="s">
        <v>459</v>
      </c>
      <c r="F76" s="77" t="s">
        <v>460</v>
      </c>
      <c r="G76" t="s">
        <v>461</v>
      </c>
      <c r="H76" t="s">
        <v>462</v>
      </c>
      <c r="I76" t="s">
        <v>463</v>
      </c>
    </row>
    <row r="77" spans="2:12">
      <c r="B77" t="e" vm="77">
        <v>#VALUE!</v>
      </c>
      <c r="C77" t="s">
        <v>442</v>
      </c>
      <c r="D77" t="s">
        <v>443</v>
      </c>
      <c r="E77" t="s">
        <v>464</v>
      </c>
      <c r="F77" s="77" t="s">
        <v>465</v>
      </c>
      <c r="G77" t="s">
        <v>466</v>
      </c>
      <c r="H77" t="s">
        <v>467</v>
      </c>
      <c r="I77" t="s">
        <v>468</v>
      </c>
    </row>
    <row r="78" spans="2:12">
      <c r="B78" t="e" vm="78">
        <v>#VALUE!</v>
      </c>
      <c r="C78" t="s">
        <v>442</v>
      </c>
      <c r="D78" t="s">
        <v>443</v>
      </c>
      <c r="E78" t="s">
        <v>469</v>
      </c>
      <c r="F78" s="77" t="s">
        <v>470</v>
      </c>
      <c r="G78" t="s">
        <v>471</v>
      </c>
      <c r="H78" t="s">
        <v>472</v>
      </c>
      <c r="I78" t="s">
        <v>473</v>
      </c>
    </row>
    <row r="79" spans="2:12">
      <c r="B79" t="e" vm="79">
        <v>#VALUE!</v>
      </c>
      <c r="C79" t="s">
        <v>442</v>
      </c>
      <c r="D79" t="s">
        <v>474</v>
      </c>
      <c r="E79" t="s">
        <v>3</v>
      </c>
      <c r="F79" s="77" t="s">
        <v>475</v>
      </c>
      <c r="G79" t="s">
        <v>476</v>
      </c>
      <c r="H79" t="s">
        <v>477</v>
      </c>
      <c r="I79" t="s">
        <v>50</v>
      </c>
      <c r="J79" t="s">
        <v>3346</v>
      </c>
      <c r="L79" t="s">
        <v>82</v>
      </c>
    </row>
    <row r="80" spans="2:12">
      <c r="B80" t="e" vm="80">
        <v>#VALUE!</v>
      </c>
      <c r="C80" t="s">
        <v>442</v>
      </c>
      <c r="D80" t="s">
        <v>474</v>
      </c>
      <c r="E80" t="s">
        <v>478</v>
      </c>
      <c r="F80" s="77" t="s">
        <v>479</v>
      </c>
      <c r="G80" t="s">
        <v>480</v>
      </c>
      <c r="H80" t="s">
        <v>481</v>
      </c>
      <c r="I80" t="s">
        <v>482</v>
      </c>
      <c r="K80" t="s">
        <v>112</v>
      </c>
      <c r="L80" t="s">
        <v>82</v>
      </c>
    </row>
    <row r="81" spans="2:12">
      <c r="B81" t="e" vm="81">
        <v>#VALUE!</v>
      </c>
      <c r="C81" t="s">
        <v>442</v>
      </c>
      <c r="D81" t="s">
        <v>474</v>
      </c>
      <c r="E81" t="s">
        <v>483</v>
      </c>
      <c r="F81" s="77" t="s">
        <v>484</v>
      </c>
      <c r="G81" t="s">
        <v>485</v>
      </c>
      <c r="H81" t="s">
        <v>486</v>
      </c>
      <c r="I81" t="s">
        <v>487</v>
      </c>
      <c r="L81" t="s">
        <v>82</v>
      </c>
    </row>
    <row r="82" spans="2:12">
      <c r="B82" t="e" vm="82">
        <v>#VALUE!</v>
      </c>
      <c r="C82" t="s">
        <v>442</v>
      </c>
      <c r="D82" t="s">
        <v>474</v>
      </c>
      <c r="E82" t="s">
        <v>9</v>
      </c>
      <c r="F82" s="77" t="s">
        <v>489</v>
      </c>
      <c r="G82" t="s">
        <v>490</v>
      </c>
      <c r="H82" t="s">
        <v>491</v>
      </c>
      <c r="I82" t="s">
        <v>55</v>
      </c>
      <c r="J82" t="s">
        <v>3346</v>
      </c>
      <c r="L82" t="s">
        <v>488</v>
      </c>
    </row>
    <row r="83" spans="2:12">
      <c r="B83" t="e" vm="83">
        <v>#VALUE!</v>
      </c>
      <c r="C83" t="s">
        <v>442</v>
      </c>
      <c r="D83" t="s">
        <v>474</v>
      </c>
      <c r="E83" t="s">
        <v>492</v>
      </c>
      <c r="F83" s="77" t="s">
        <v>493</v>
      </c>
      <c r="G83" t="s">
        <v>494</v>
      </c>
      <c r="H83" t="s">
        <v>495</v>
      </c>
      <c r="I83" t="s">
        <v>496</v>
      </c>
      <c r="L83" t="s">
        <v>82</v>
      </c>
    </row>
    <row r="84" spans="2:12">
      <c r="B84" t="e" vm="84">
        <v>#VALUE!</v>
      </c>
      <c r="C84" t="s">
        <v>442</v>
      </c>
      <c r="D84" t="s">
        <v>474</v>
      </c>
      <c r="E84" t="s">
        <v>497</v>
      </c>
      <c r="F84" s="77" t="s">
        <v>498</v>
      </c>
      <c r="G84" t="s">
        <v>499</v>
      </c>
      <c r="H84" t="s">
        <v>500</v>
      </c>
      <c r="I84" t="s">
        <v>501</v>
      </c>
      <c r="K84" t="s">
        <v>112</v>
      </c>
      <c r="L84" t="s">
        <v>82</v>
      </c>
    </row>
    <row r="85" spans="2:12">
      <c r="B85" t="e" vm="85">
        <v>#VALUE!</v>
      </c>
      <c r="C85" t="s">
        <v>442</v>
      </c>
      <c r="D85" t="s">
        <v>474</v>
      </c>
      <c r="E85" t="s">
        <v>1</v>
      </c>
      <c r="F85" s="77" t="s">
        <v>502</v>
      </c>
      <c r="G85" t="s">
        <v>503</v>
      </c>
      <c r="H85" t="s">
        <v>504</v>
      </c>
      <c r="I85" t="s">
        <v>53</v>
      </c>
      <c r="J85" t="s">
        <v>3346</v>
      </c>
      <c r="L85" t="s">
        <v>82</v>
      </c>
    </row>
    <row r="86" spans="2:12">
      <c r="B86" t="e" vm="86">
        <v>#VALUE!</v>
      </c>
      <c r="C86" t="s">
        <v>442</v>
      </c>
      <c r="D86" t="s">
        <v>474</v>
      </c>
      <c r="E86" t="s">
        <v>505</v>
      </c>
      <c r="F86" s="77" t="s">
        <v>507</v>
      </c>
      <c r="G86" t="s">
        <v>508</v>
      </c>
      <c r="H86" t="s">
        <v>509</v>
      </c>
      <c r="I86" t="s">
        <v>510</v>
      </c>
      <c r="K86" t="s">
        <v>506</v>
      </c>
      <c r="L86" t="s">
        <v>82</v>
      </c>
    </row>
    <row r="87" spans="2:12">
      <c r="B87" t="e" vm="87">
        <v>#VALUE!</v>
      </c>
      <c r="C87" t="s">
        <v>442</v>
      </c>
      <c r="D87" t="s">
        <v>474</v>
      </c>
      <c r="E87" t="s">
        <v>2</v>
      </c>
      <c r="F87" s="77" t="s">
        <v>511</v>
      </c>
      <c r="G87" t="s">
        <v>512</v>
      </c>
      <c r="H87" t="s">
        <v>513</v>
      </c>
      <c r="I87" t="s">
        <v>51</v>
      </c>
      <c r="J87" t="s">
        <v>3346</v>
      </c>
      <c r="L87" t="s">
        <v>82</v>
      </c>
    </row>
    <row r="88" spans="2:12">
      <c r="B88" t="e" vm="88">
        <v>#VALUE!</v>
      </c>
      <c r="C88" t="s">
        <v>442</v>
      </c>
      <c r="D88" t="s">
        <v>474</v>
      </c>
      <c r="E88" t="s">
        <v>514</v>
      </c>
      <c r="F88" s="77" t="s">
        <v>515</v>
      </c>
      <c r="G88" t="s">
        <v>516</v>
      </c>
      <c r="H88" t="s">
        <v>517</v>
      </c>
      <c r="I88" t="s">
        <v>518</v>
      </c>
    </row>
    <row r="89" spans="2:12">
      <c r="B89" t="e" vm="89">
        <v>#VALUE!</v>
      </c>
      <c r="C89" t="s">
        <v>442</v>
      </c>
      <c r="D89" t="s">
        <v>474</v>
      </c>
      <c r="E89" t="s">
        <v>519</v>
      </c>
      <c r="F89" s="77" t="s">
        <v>520</v>
      </c>
      <c r="G89" t="s">
        <v>521</v>
      </c>
      <c r="H89" t="s">
        <v>522</v>
      </c>
      <c r="I89" t="s">
        <v>523</v>
      </c>
    </row>
    <row r="90" spans="2:12">
      <c r="B90" t="e" vm="90">
        <v>#VALUE!</v>
      </c>
      <c r="C90" t="s">
        <v>442</v>
      </c>
      <c r="D90" t="s">
        <v>474</v>
      </c>
      <c r="E90" t="s">
        <v>4</v>
      </c>
      <c r="F90" s="77" t="s">
        <v>524</v>
      </c>
      <c r="G90" t="s">
        <v>525</v>
      </c>
      <c r="H90" t="s">
        <v>526</v>
      </c>
      <c r="I90" t="s">
        <v>58</v>
      </c>
      <c r="J90" t="s">
        <v>3346</v>
      </c>
      <c r="L90" t="s">
        <v>82</v>
      </c>
    </row>
    <row r="91" spans="2:12">
      <c r="B91" t="e" vm="91">
        <v>#VALUE!</v>
      </c>
      <c r="C91" t="s">
        <v>442</v>
      </c>
      <c r="D91" t="s">
        <v>474</v>
      </c>
      <c r="E91" t="s">
        <v>527</v>
      </c>
      <c r="F91" s="77" t="s">
        <v>528</v>
      </c>
      <c r="G91" t="s">
        <v>529</v>
      </c>
      <c r="H91" t="s">
        <v>530</v>
      </c>
      <c r="I91" t="s">
        <v>531</v>
      </c>
      <c r="L91" t="s">
        <v>82</v>
      </c>
    </row>
    <row r="92" spans="2:12">
      <c r="B92" t="e" vm="92">
        <v>#VALUE!</v>
      </c>
      <c r="C92" t="s">
        <v>442</v>
      </c>
      <c r="D92" t="s">
        <v>474</v>
      </c>
      <c r="E92" t="s">
        <v>532</v>
      </c>
      <c r="F92" s="77" t="s">
        <v>533</v>
      </c>
      <c r="G92" t="s">
        <v>534</v>
      </c>
      <c r="H92" t="s">
        <v>535</v>
      </c>
      <c r="I92" t="s">
        <v>536</v>
      </c>
    </row>
    <row r="93" spans="2:12">
      <c r="B93" t="e" vm="93">
        <v>#VALUE!</v>
      </c>
      <c r="C93" t="s">
        <v>442</v>
      </c>
      <c r="D93" t="s">
        <v>474</v>
      </c>
      <c r="E93" t="s">
        <v>537</v>
      </c>
      <c r="F93" s="77" t="s">
        <v>538</v>
      </c>
      <c r="G93" t="s">
        <v>539</v>
      </c>
      <c r="H93" t="s">
        <v>540</v>
      </c>
      <c r="I93" t="s">
        <v>541</v>
      </c>
      <c r="L93" t="s">
        <v>82</v>
      </c>
    </row>
    <row r="94" spans="2:12">
      <c r="B94" t="e" vm="94">
        <v>#VALUE!</v>
      </c>
      <c r="C94" t="s">
        <v>442</v>
      </c>
      <c r="D94" t="s">
        <v>474</v>
      </c>
      <c r="E94" t="s">
        <v>542</v>
      </c>
      <c r="F94" s="77" t="s">
        <v>543</v>
      </c>
      <c r="G94" t="s">
        <v>544</v>
      </c>
      <c r="H94" t="s">
        <v>545</v>
      </c>
      <c r="I94" t="s">
        <v>546</v>
      </c>
    </row>
    <row r="95" spans="2:12">
      <c r="B95" t="e" vm="95">
        <v>#VALUE!</v>
      </c>
      <c r="C95" t="s">
        <v>442</v>
      </c>
      <c r="D95" t="s">
        <v>474</v>
      </c>
      <c r="E95" t="s">
        <v>547</v>
      </c>
      <c r="F95" s="77" t="s">
        <v>549</v>
      </c>
      <c r="G95" t="s">
        <v>550</v>
      </c>
      <c r="H95" t="s">
        <v>551</v>
      </c>
      <c r="I95" t="s">
        <v>552</v>
      </c>
      <c r="K95" t="s">
        <v>548</v>
      </c>
      <c r="L95" t="s">
        <v>65</v>
      </c>
    </row>
    <row r="96" spans="2:12" ht="55.5">
      <c r="B96" t="e" vm="96">
        <v>#VALUE!</v>
      </c>
      <c r="C96" t="s">
        <v>553</v>
      </c>
      <c r="D96" t="s">
        <v>554</v>
      </c>
      <c r="E96" t="s">
        <v>555</v>
      </c>
      <c r="F96" s="77" t="s">
        <v>556</v>
      </c>
      <c r="G96" t="s">
        <v>557</v>
      </c>
      <c r="H96" t="s">
        <v>558</v>
      </c>
      <c r="I96" t="s">
        <v>559</v>
      </c>
    </row>
    <row r="97" spans="2:12">
      <c r="B97" t="e" vm="97">
        <v>#VALUE!</v>
      </c>
      <c r="C97" t="s">
        <v>553</v>
      </c>
      <c r="D97" t="s">
        <v>554</v>
      </c>
      <c r="E97" t="s">
        <v>560</v>
      </c>
      <c r="F97" s="77" t="s">
        <v>561</v>
      </c>
      <c r="G97" t="s">
        <v>562</v>
      </c>
      <c r="H97" t="s">
        <v>563</v>
      </c>
      <c r="I97" t="s">
        <v>564</v>
      </c>
    </row>
    <row r="98" spans="2:12">
      <c r="B98" t="e" vm="98">
        <v>#VALUE!</v>
      </c>
      <c r="C98" t="s">
        <v>553</v>
      </c>
      <c r="D98" t="s">
        <v>554</v>
      </c>
      <c r="E98" t="s">
        <v>565</v>
      </c>
      <c r="F98" s="77" t="s">
        <v>566</v>
      </c>
      <c r="G98" t="s">
        <v>567</v>
      </c>
      <c r="H98" t="s">
        <v>568</v>
      </c>
      <c r="I98" t="s">
        <v>569</v>
      </c>
    </row>
    <row r="99" spans="2:12">
      <c r="B99" t="e" vm="99">
        <v>#VALUE!</v>
      </c>
      <c r="C99" t="s">
        <v>553</v>
      </c>
      <c r="D99" t="s">
        <v>570</v>
      </c>
      <c r="E99" t="s">
        <v>571</v>
      </c>
      <c r="F99" s="77" t="s">
        <v>572</v>
      </c>
      <c r="G99" t="s">
        <v>573</v>
      </c>
      <c r="H99" t="s">
        <v>574</v>
      </c>
      <c r="I99" t="s">
        <v>575</v>
      </c>
      <c r="L99" t="s">
        <v>82</v>
      </c>
    </row>
    <row r="100" spans="2:12">
      <c r="B100" t="e" vm="100">
        <v>#VALUE!</v>
      </c>
      <c r="C100" t="s">
        <v>553</v>
      </c>
      <c r="D100" t="s">
        <v>570</v>
      </c>
      <c r="E100" t="s">
        <v>576</v>
      </c>
      <c r="F100" s="77" t="s">
        <v>577</v>
      </c>
      <c r="G100" t="s">
        <v>578</v>
      </c>
      <c r="H100" t="s">
        <v>579</v>
      </c>
      <c r="I100" t="s">
        <v>580</v>
      </c>
      <c r="L100" t="s">
        <v>82</v>
      </c>
    </row>
    <row r="101" spans="2:12">
      <c r="B101" t="e" vm="101">
        <v>#VALUE!</v>
      </c>
      <c r="C101" t="s">
        <v>553</v>
      </c>
      <c r="D101" t="s">
        <v>570</v>
      </c>
      <c r="E101" t="s">
        <v>581</v>
      </c>
      <c r="F101" s="77" t="s">
        <v>582</v>
      </c>
      <c r="G101" t="s">
        <v>583</v>
      </c>
      <c r="H101" t="s">
        <v>584</v>
      </c>
      <c r="I101" t="s">
        <v>585</v>
      </c>
    </row>
    <row r="102" spans="2:12">
      <c r="B102" t="e" vm="102">
        <v>#VALUE!</v>
      </c>
      <c r="C102" t="s">
        <v>553</v>
      </c>
      <c r="D102" t="s">
        <v>41</v>
      </c>
      <c r="E102" t="s">
        <v>586</v>
      </c>
      <c r="F102" s="77" t="s">
        <v>587</v>
      </c>
      <c r="G102" t="s">
        <v>588</v>
      </c>
      <c r="H102" t="s">
        <v>589</v>
      </c>
      <c r="I102" t="s">
        <v>590</v>
      </c>
    </row>
    <row r="103" spans="2:12">
      <c r="B103" t="e" vm="103">
        <v>#VALUE!</v>
      </c>
      <c r="C103" t="s">
        <v>553</v>
      </c>
      <c r="D103" t="s">
        <v>41</v>
      </c>
      <c r="E103" t="s">
        <v>591</v>
      </c>
      <c r="F103" s="77" t="s">
        <v>592</v>
      </c>
      <c r="G103" t="s">
        <v>593</v>
      </c>
      <c r="H103" t="s">
        <v>594</v>
      </c>
      <c r="I103" t="s">
        <v>595</v>
      </c>
    </row>
    <row r="104" spans="2:12" ht="41.65">
      <c r="B104" t="e" vm="104">
        <v>#VALUE!</v>
      </c>
      <c r="C104" t="s">
        <v>553</v>
      </c>
      <c r="D104" t="s">
        <v>41</v>
      </c>
      <c r="E104" t="s">
        <v>596</v>
      </c>
      <c r="F104" s="77" t="s">
        <v>597</v>
      </c>
      <c r="G104" t="s">
        <v>598</v>
      </c>
      <c r="H104" t="s">
        <v>599</v>
      </c>
      <c r="I104" t="s">
        <v>600</v>
      </c>
      <c r="L104" t="s">
        <v>82</v>
      </c>
    </row>
    <row r="105" spans="2:12" ht="55.5">
      <c r="B105" t="e" vm="105">
        <v>#VALUE!</v>
      </c>
      <c r="C105" t="s">
        <v>553</v>
      </c>
      <c r="D105" t="s">
        <v>41</v>
      </c>
      <c r="E105" t="s">
        <v>601</v>
      </c>
      <c r="F105" s="77" t="s">
        <v>602</v>
      </c>
      <c r="G105" t="s">
        <v>603</v>
      </c>
      <c r="H105" t="s">
        <v>604</v>
      </c>
      <c r="I105" t="s">
        <v>605</v>
      </c>
    </row>
    <row r="106" spans="2:12">
      <c r="B106" t="e" vm="106">
        <v>#VALUE!</v>
      </c>
      <c r="C106" t="s">
        <v>553</v>
      </c>
      <c r="D106" t="s">
        <v>606</v>
      </c>
      <c r="E106" t="s">
        <v>607</v>
      </c>
      <c r="F106" s="77" t="s">
        <v>608</v>
      </c>
      <c r="G106" t="s">
        <v>609</v>
      </c>
      <c r="H106" t="s">
        <v>610</v>
      </c>
      <c r="I106" t="s">
        <v>611</v>
      </c>
    </row>
    <row r="107" spans="2:12">
      <c r="B107" t="e" vm="107">
        <v>#VALUE!</v>
      </c>
      <c r="C107" t="s">
        <v>553</v>
      </c>
      <c r="D107" t="s">
        <v>606</v>
      </c>
      <c r="E107" t="s">
        <v>612</v>
      </c>
      <c r="F107" s="77" t="s">
        <v>613</v>
      </c>
      <c r="G107" t="s">
        <v>614</v>
      </c>
      <c r="H107" t="s">
        <v>615</v>
      </c>
      <c r="I107" t="s">
        <v>616</v>
      </c>
    </row>
    <row r="108" spans="2:12">
      <c r="B108" t="e" vm="108">
        <v>#VALUE!</v>
      </c>
      <c r="C108" t="s">
        <v>553</v>
      </c>
      <c r="D108" t="s">
        <v>606</v>
      </c>
      <c r="E108" t="s">
        <v>617</v>
      </c>
      <c r="F108" s="77" t="s">
        <v>618</v>
      </c>
      <c r="G108" t="s">
        <v>619</v>
      </c>
      <c r="H108" t="s">
        <v>620</v>
      </c>
      <c r="I108" t="s">
        <v>621</v>
      </c>
    </row>
    <row r="109" spans="2:12">
      <c r="B109" t="e" vm="109">
        <v>#VALUE!</v>
      </c>
      <c r="C109" t="s">
        <v>553</v>
      </c>
      <c r="D109" t="s">
        <v>606</v>
      </c>
      <c r="E109" t="s">
        <v>622</v>
      </c>
      <c r="F109" s="77" t="s">
        <v>623</v>
      </c>
      <c r="G109" t="s">
        <v>624</v>
      </c>
      <c r="H109" t="s">
        <v>625</v>
      </c>
      <c r="I109" t="s">
        <v>626</v>
      </c>
    </row>
    <row r="110" spans="2:12">
      <c r="B110" t="e" vm="110">
        <v>#VALUE!</v>
      </c>
      <c r="C110" t="s">
        <v>553</v>
      </c>
      <c r="D110" t="s">
        <v>606</v>
      </c>
      <c r="E110" t="s">
        <v>627</v>
      </c>
      <c r="F110" s="77" t="s">
        <v>628</v>
      </c>
      <c r="G110" t="s">
        <v>629</v>
      </c>
      <c r="H110" t="s">
        <v>630</v>
      </c>
      <c r="I110" t="s">
        <v>631</v>
      </c>
    </row>
    <row r="111" spans="2:12">
      <c r="B111" t="e" vm="111">
        <v>#VALUE!</v>
      </c>
      <c r="C111" t="s">
        <v>553</v>
      </c>
      <c r="D111" t="s">
        <v>606</v>
      </c>
      <c r="E111" t="s">
        <v>632</v>
      </c>
      <c r="F111" s="77" t="s">
        <v>633</v>
      </c>
      <c r="G111" t="s">
        <v>634</v>
      </c>
      <c r="H111" t="s">
        <v>635</v>
      </c>
      <c r="I111" t="s">
        <v>636</v>
      </c>
    </row>
    <row r="112" spans="2:12">
      <c r="B112" t="e" vm="112">
        <v>#VALUE!</v>
      </c>
      <c r="C112" t="s">
        <v>553</v>
      </c>
      <c r="D112" t="s">
        <v>637</v>
      </c>
      <c r="E112" t="s">
        <v>638</v>
      </c>
      <c r="F112" s="77" t="s">
        <v>639</v>
      </c>
      <c r="G112" t="s">
        <v>640</v>
      </c>
      <c r="H112" t="s">
        <v>641</v>
      </c>
      <c r="I112" t="s">
        <v>642</v>
      </c>
    </row>
    <row r="113" spans="2:12">
      <c r="B113" t="e" vm="113">
        <v>#VALUE!</v>
      </c>
      <c r="C113" t="s">
        <v>553</v>
      </c>
      <c r="D113" t="s">
        <v>637</v>
      </c>
      <c r="E113" t="s">
        <v>643</v>
      </c>
      <c r="F113" s="77" t="s">
        <v>644</v>
      </c>
      <c r="G113" t="s">
        <v>645</v>
      </c>
      <c r="H113" t="s">
        <v>646</v>
      </c>
      <c r="I113" t="s">
        <v>647</v>
      </c>
      <c r="L113" t="s">
        <v>82</v>
      </c>
    </row>
    <row r="114" spans="2:12">
      <c r="B114" t="e" vm="114">
        <v>#VALUE!</v>
      </c>
      <c r="C114" t="s">
        <v>553</v>
      </c>
      <c r="D114" t="s">
        <v>637</v>
      </c>
      <c r="E114" t="s">
        <v>648</v>
      </c>
      <c r="F114" s="77" t="s">
        <v>649</v>
      </c>
      <c r="G114" t="s">
        <v>650</v>
      </c>
      <c r="H114" t="s">
        <v>651</v>
      </c>
      <c r="I114" t="s">
        <v>652</v>
      </c>
    </row>
    <row r="115" spans="2:12" ht="55.5">
      <c r="B115" t="e" vm="115">
        <v>#VALUE!</v>
      </c>
      <c r="C115" t="s">
        <v>553</v>
      </c>
      <c r="D115" t="s">
        <v>637</v>
      </c>
      <c r="E115" t="s">
        <v>653</v>
      </c>
      <c r="F115" s="77" t="s">
        <v>654</v>
      </c>
      <c r="G115" t="s">
        <v>655</v>
      </c>
      <c r="H115" t="s">
        <v>656</v>
      </c>
      <c r="I115" t="s">
        <v>657</v>
      </c>
      <c r="L115" t="s">
        <v>82</v>
      </c>
    </row>
    <row r="116" spans="2:12">
      <c r="B116" t="e" vm="116">
        <v>#VALUE!</v>
      </c>
      <c r="C116" t="s">
        <v>553</v>
      </c>
      <c r="D116" t="s">
        <v>637</v>
      </c>
      <c r="E116" t="s">
        <v>658</v>
      </c>
      <c r="F116" s="77" t="s">
        <v>659</v>
      </c>
      <c r="G116" t="s">
        <v>660</v>
      </c>
      <c r="H116" t="s">
        <v>661</v>
      </c>
      <c r="I116" t="s">
        <v>662</v>
      </c>
    </row>
    <row r="117" spans="2:12">
      <c r="B117" t="e" vm="117">
        <v>#VALUE!</v>
      </c>
      <c r="C117" t="s">
        <v>663</v>
      </c>
      <c r="D117" t="s">
        <v>664</v>
      </c>
      <c r="E117" t="s">
        <v>665</v>
      </c>
      <c r="F117" s="77" t="s">
        <v>666</v>
      </c>
      <c r="G117" t="s">
        <v>667</v>
      </c>
      <c r="H117" t="s">
        <v>668</v>
      </c>
      <c r="I117" t="s">
        <v>669</v>
      </c>
    </row>
    <row r="118" spans="2:12">
      <c r="B118" t="e" vm="118">
        <v>#VALUE!</v>
      </c>
      <c r="C118" t="s">
        <v>663</v>
      </c>
      <c r="D118" t="s">
        <v>664</v>
      </c>
      <c r="E118" t="s">
        <v>670</v>
      </c>
      <c r="F118" s="77" t="s">
        <v>671</v>
      </c>
      <c r="G118" t="s">
        <v>672</v>
      </c>
      <c r="H118" t="s">
        <v>673</v>
      </c>
      <c r="I118" t="s">
        <v>674</v>
      </c>
    </row>
    <row r="119" spans="2:12">
      <c r="B119" t="e" vm="119">
        <v>#VALUE!</v>
      </c>
      <c r="C119" t="s">
        <v>663</v>
      </c>
      <c r="D119" t="s">
        <v>664</v>
      </c>
      <c r="E119" t="s">
        <v>675</v>
      </c>
      <c r="F119" s="77" t="s">
        <v>676</v>
      </c>
      <c r="G119" t="s">
        <v>677</v>
      </c>
      <c r="H119" t="s">
        <v>678</v>
      </c>
      <c r="I119" t="s">
        <v>679</v>
      </c>
    </row>
    <row r="120" spans="2:12">
      <c r="B120" t="e" vm="120">
        <v>#VALUE!</v>
      </c>
      <c r="C120" t="s">
        <v>663</v>
      </c>
      <c r="D120" t="s">
        <v>664</v>
      </c>
      <c r="E120" t="s">
        <v>680</v>
      </c>
      <c r="F120" s="77" t="s">
        <v>681</v>
      </c>
      <c r="G120" t="s">
        <v>682</v>
      </c>
      <c r="H120" t="s">
        <v>683</v>
      </c>
      <c r="I120" t="s">
        <v>684</v>
      </c>
    </row>
    <row r="121" spans="2:12">
      <c r="B121" t="e" vm="121">
        <v>#VALUE!</v>
      </c>
      <c r="C121" t="s">
        <v>663</v>
      </c>
      <c r="D121" t="s">
        <v>664</v>
      </c>
      <c r="E121" t="s">
        <v>685</v>
      </c>
      <c r="F121" s="77" t="s">
        <v>686</v>
      </c>
      <c r="G121" t="s">
        <v>687</v>
      </c>
      <c r="H121" t="s">
        <v>688</v>
      </c>
      <c r="I121" t="s">
        <v>689</v>
      </c>
    </row>
    <row r="122" spans="2:12">
      <c r="B122" t="e" vm="122">
        <v>#VALUE!</v>
      </c>
      <c r="C122" t="s">
        <v>663</v>
      </c>
      <c r="D122" t="s">
        <v>690</v>
      </c>
      <c r="E122" t="s">
        <v>691</v>
      </c>
      <c r="F122" s="77" t="s">
        <v>692</v>
      </c>
      <c r="G122" t="s">
        <v>693</v>
      </c>
      <c r="H122" t="s">
        <v>694</v>
      </c>
      <c r="I122" t="s">
        <v>695</v>
      </c>
    </row>
    <row r="123" spans="2:12">
      <c r="B123" t="e" vm="123">
        <v>#VALUE!</v>
      </c>
      <c r="C123" t="s">
        <v>663</v>
      </c>
      <c r="D123" t="s">
        <v>696</v>
      </c>
      <c r="E123" t="s">
        <v>697</v>
      </c>
      <c r="F123" s="77" t="s">
        <v>698</v>
      </c>
      <c r="G123" t="s">
        <v>699</v>
      </c>
      <c r="H123" t="s">
        <v>700</v>
      </c>
      <c r="I123" t="s">
        <v>701</v>
      </c>
    </row>
    <row r="124" spans="2:12">
      <c r="B124" t="e" vm="124">
        <v>#VALUE!</v>
      </c>
      <c r="C124" t="s">
        <v>663</v>
      </c>
      <c r="D124" t="s">
        <v>702</v>
      </c>
      <c r="E124" t="s">
        <v>703</v>
      </c>
      <c r="F124" s="77" t="s">
        <v>704</v>
      </c>
      <c r="G124" t="s">
        <v>705</v>
      </c>
      <c r="H124" t="s">
        <v>706</v>
      </c>
      <c r="I124" t="s">
        <v>707</v>
      </c>
    </row>
    <row r="125" spans="2:12">
      <c r="B125" t="e" vm="125">
        <v>#VALUE!</v>
      </c>
      <c r="C125" t="s">
        <v>663</v>
      </c>
      <c r="D125" t="s">
        <v>702</v>
      </c>
      <c r="E125" t="s">
        <v>708</v>
      </c>
      <c r="F125" s="77" t="s">
        <v>709</v>
      </c>
      <c r="G125" t="s">
        <v>710</v>
      </c>
      <c r="H125" t="s">
        <v>711</v>
      </c>
      <c r="I125" t="s">
        <v>712</v>
      </c>
      <c r="L125" t="s">
        <v>82</v>
      </c>
    </row>
    <row r="126" spans="2:12">
      <c r="B126" t="e" vm="126">
        <v>#VALUE!</v>
      </c>
      <c r="C126" t="s">
        <v>663</v>
      </c>
      <c r="D126" t="s">
        <v>702</v>
      </c>
      <c r="E126" t="s">
        <v>713</v>
      </c>
      <c r="F126" s="77" t="s">
        <v>714</v>
      </c>
      <c r="G126" t="s">
        <v>715</v>
      </c>
      <c r="H126" t="s">
        <v>716</v>
      </c>
      <c r="I126" t="s">
        <v>717</v>
      </c>
    </row>
    <row r="127" spans="2:12">
      <c r="B127" t="e" vm="127">
        <v>#VALUE!</v>
      </c>
      <c r="C127" t="s">
        <v>663</v>
      </c>
      <c r="D127" t="s">
        <v>702</v>
      </c>
      <c r="E127" t="s">
        <v>718</v>
      </c>
      <c r="F127" s="77" t="s">
        <v>719</v>
      </c>
      <c r="G127" t="s">
        <v>720</v>
      </c>
      <c r="H127" t="s">
        <v>721</v>
      </c>
      <c r="I127" t="s">
        <v>722</v>
      </c>
      <c r="L127" t="s">
        <v>82</v>
      </c>
    </row>
    <row r="128" spans="2:12">
      <c r="B128" t="e" vm="128">
        <v>#VALUE!</v>
      </c>
      <c r="C128" t="s">
        <v>663</v>
      </c>
      <c r="D128" t="s">
        <v>702</v>
      </c>
      <c r="E128" t="s">
        <v>723</v>
      </c>
      <c r="F128" s="77" t="s">
        <v>724</v>
      </c>
      <c r="G128" t="s">
        <v>725</v>
      </c>
      <c r="H128" t="s">
        <v>726</v>
      </c>
      <c r="I128" t="s">
        <v>727</v>
      </c>
      <c r="L128" t="s">
        <v>82</v>
      </c>
    </row>
    <row r="129" spans="2:12">
      <c r="B129" t="e" vm="129">
        <v>#VALUE!</v>
      </c>
      <c r="C129" t="s">
        <v>663</v>
      </c>
      <c r="D129" t="s">
        <v>702</v>
      </c>
      <c r="E129" t="s">
        <v>728</v>
      </c>
      <c r="F129" s="77" t="s">
        <v>729</v>
      </c>
      <c r="G129" t="s">
        <v>730</v>
      </c>
      <c r="H129" t="s">
        <v>731</v>
      </c>
      <c r="I129" t="s">
        <v>732</v>
      </c>
    </row>
    <row r="130" spans="2:12">
      <c r="B130" t="e" vm="130">
        <v>#VALUE!</v>
      </c>
      <c r="C130" t="s">
        <v>663</v>
      </c>
      <c r="D130" t="s">
        <v>702</v>
      </c>
      <c r="E130" t="s">
        <v>733</v>
      </c>
      <c r="F130" s="77" t="s">
        <v>734</v>
      </c>
      <c r="G130" t="s">
        <v>735</v>
      </c>
      <c r="H130" t="s">
        <v>736</v>
      </c>
      <c r="I130" t="s">
        <v>737</v>
      </c>
    </row>
    <row r="131" spans="2:12">
      <c r="B131" t="e" vm="131">
        <v>#VALUE!</v>
      </c>
      <c r="C131" t="s">
        <v>663</v>
      </c>
      <c r="D131" t="s">
        <v>702</v>
      </c>
      <c r="E131" t="s">
        <v>738</v>
      </c>
      <c r="F131" s="77" t="s">
        <v>739</v>
      </c>
      <c r="G131" t="s">
        <v>740</v>
      </c>
      <c r="H131" t="s">
        <v>741</v>
      </c>
      <c r="I131" t="s">
        <v>742</v>
      </c>
    </row>
    <row r="132" spans="2:12">
      <c r="B132" t="e" vm="132">
        <v>#VALUE!</v>
      </c>
      <c r="C132" t="s">
        <v>663</v>
      </c>
      <c r="D132" t="s">
        <v>702</v>
      </c>
      <c r="E132" t="s">
        <v>743</v>
      </c>
      <c r="F132" s="77" t="s">
        <v>744</v>
      </c>
      <c r="G132" t="s">
        <v>745</v>
      </c>
      <c r="H132" t="s">
        <v>746</v>
      </c>
      <c r="I132" t="s">
        <v>747</v>
      </c>
    </row>
    <row r="133" spans="2:12">
      <c r="B133" t="e" vm="133">
        <v>#VALUE!</v>
      </c>
      <c r="C133" t="s">
        <v>663</v>
      </c>
      <c r="D133" t="s">
        <v>748</v>
      </c>
      <c r="E133" t="s">
        <v>749</v>
      </c>
      <c r="F133" s="77" t="s">
        <v>750</v>
      </c>
      <c r="G133" t="s">
        <v>751</v>
      </c>
      <c r="H133" t="s">
        <v>752</v>
      </c>
      <c r="I133" t="s">
        <v>753</v>
      </c>
      <c r="L133" t="s">
        <v>82</v>
      </c>
    </row>
    <row r="134" spans="2:12">
      <c r="B134" t="e" vm="134">
        <v>#VALUE!</v>
      </c>
      <c r="C134" t="s">
        <v>663</v>
      </c>
      <c r="D134" t="s">
        <v>748</v>
      </c>
      <c r="E134" t="s">
        <v>754</v>
      </c>
      <c r="F134" s="77" t="s">
        <v>755</v>
      </c>
      <c r="G134" t="s">
        <v>756</v>
      </c>
      <c r="H134" t="s">
        <v>757</v>
      </c>
      <c r="I134" t="s">
        <v>758</v>
      </c>
      <c r="L134" t="s">
        <v>82</v>
      </c>
    </row>
    <row r="135" spans="2:12">
      <c r="B135" t="e" vm="135">
        <v>#VALUE!</v>
      </c>
      <c r="C135" t="s">
        <v>663</v>
      </c>
      <c r="D135" t="s">
        <v>748</v>
      </c>
      <c r="E135" t="s">
        <v>759</v>
      </c>
      <c r="F135" s="77" t="s">
        <v>760</v>
      </c>
      <c r="G135" t="s">
        <v>761</v>
      </c>
      <c r="H135" t="s">
        <v>762</v>
      </c>
      <c r="I135" t="s">
        <v>763</v>
      </c>
    </row>
    <row r="136" spans="2:12">
      <c r="B136" t="e" vm="136">
        <v>#VALUE!</v>
      </c>
      <c r="C136" t="s">
        <v>663</v>
      </c>
      <c r="D136" t="s">
        <v>748</v>
      </c>
      <c r="E136" t="s">
        <v>764</v>
      </c>
      <c r="F136" s="77" t="s">
        <v>765</v>
      </c>
      <c r="G136" t="s">
        <v>766</v>
      </c>
      <c r="H136" t="s">
        <v>767</v>
      </c>
      <c r="I136" t="s">
        <v>768</v>
      </c>
    </row>
    <row r="137" spans="2:12">
      <c r="B137" t="e" vm="137">
        <v>#VALUE!</v>
      </c>
      <c r="C137" t="s">
        <v>663</v>
      </c>
      <c r="D137" t="s">
        <v>748</v>
      </c>
      <c r="E137" t="s">
        <v>769</v>
      </c>
      <c r="F137" s="77" t="s">
        <v>770</v>
      </c>
      <c r="G137" t="s">
        <v>771</v>
      </c>
      <c r="H137" t="s">
        <v>772</v>
      </c>
      <c r="I137" t="s">
        <v>773</v>
      </c>
    </row>
    <row r="138" spans="2:12">
      <c r="B138" t="e" vm="138">
        <v>#VALUE!</v>
      </c>
      <c r="C138" t="s">
        <v>663</v>
      </c>
      <c r="D138" t="s">
        <v>774</v>
      </c>
      <c r="E138" t="s">
        <v>775</v>
      </c>
      <c r="F138" s="77" t="s">
        <v>776</v>
      </c>
      <c r="G138" t="s">
        <v>777</v>
      </c>
      <c r="H138" t="s">
        <v>778</v>
      </c>
      <c r="I138" t="s">
        <v>779</v>
      </c>
    </row>
    <row r="139" spans="2:12">
      <c r="B139" t="e" vm="139">
        <v>#VALUE!</v>
      </c>
      <c r="C139" t="s">
        <v>663</v>
      </c>
      <c r="D139" t="s">
        <v>774</v>
      </c>
      <c r="E139" t="s">
        <v>780</v>
      </c>
      <c r="F139" s="77" t="s">
        <v>781</v>
      </c>
      <c r="G139" t="s">
        <v>782</v>
      </c>
      <c r="H139" t="s">
        <v>783</v>
      </c>
      <c r="I139" t="s">
        <v>784</v>
      </c>
    </row>
    <row r="140" spans="2:12">
      <c r="B140" t="e" vm="140">
        <v>#VALUE!</v>
      </c>
      <c r="C140" t="s">
        <v>663</v>
      </c>
      <c r="D140" t="s">
        <v>774</v>
      </c>
      <c r="E140" t="s">
        <v>785</v>
      </c>
      <c r="F140" s="77" t="s">
        <v>786</v>
      </c>
      <c r="G140" t="s">
        <v>787</v>
      </c>
      <c r="H140" t="s">
        <v>788</v>
      </c>
      <c r="I140" t="s">
        <v>789</v>
      </c>
    </row>
    <row r="141" spans="2:12">
      <c r="B141" t="e" vm="141">
        <v>#VALUE!</v>
      </c>
      <c r="C141" t="s">
        <v>663</v>
      </c>
      <c r="D141" t="s">
        <v>774</v>
      </c>
      <c r="E141" t="s">
        <v>790</v>
      </c>
      <c r="F141" s="77" t="s">
        <v>791</v>
      </c>
      <c r="G141" t="s">
        <v>792</v>
      </c>
      <c r="H141" t="s">
        <v>793</v>
      </c>
      <c r="I141" t="s">
        <v>794</v>
      </c>
    </row>
    <row r="142" spans="2:12">
      <c r="B142" t="e" vm="142">
        <v>#VALUE!</v>
      </c>
      <c r="C142" t="s">
        <v>663</v>
      </c>
      <c r="D142" t="s">
        <v>774</v>
      </c>
      <c r="E142" t="s">
        <v>795</v>
      </c>
      <c r="F142" s="77" t="s">
        <v>796</v>
      </c>
      <c r="G142" t="s">
        <v>797</v>
      </c>
      <c r="H142" t="s">
        <v>798</v>
      </c>
      <c r="I142" t="s">
        <v>799</v>
      </c>
    </row>
    <row r="143" spans="2:12">
      <c r="B143" t="e" vm="143">
        <v>#VALUE!</v>
      </c>
      <c r="C143" t="s">
        <v>663</v>
      </c>
      <c r="D143" t="s">
        <v>774</v>
      </c>
      <c r="E143" t="s">
        <v>800</v>
      </c>
      <c r="F143" s="77" t="s">
        <v>801</v>
      </c>
      <c r="G143" t="s">
        <v>802</v>
      </c>
      <c r="H143" t="s">
        <v>803</v>
      </c>
      <c r="I143" t="s">
        <v>804</v>
      </c>
    </row>
    <row r="144" spans="2:12">
      <c r="B144" t="e" vm="144">
        <v>#VALUE!</v>
      </c>
      <c r="C144" t="s">
        <v>663</v>
      </c>
      <c r="D144" t="s">
        <v>774</v>
      </c>
      <c r="E144" t="s">
        <v>805</v>
      </c>
      <c r="F144" s="77" t="s">
        <v>806</v>
      </c>
      <c r="G144" t="s">
        <v>807</v>
      </c>
      <c r="H144" t="s">
        <v>808</v>
      </c>
      <c r="I144" t="s">
        <v>809</v>
      </c>
    </row>
    <row r="145" spans="2:12">
      <c r="B145" t="e" vm="145">
        <v>#VALUE!</v>
      </c>
      <c r="C145" t="s">
        <v>663</v>
      </c>
      <c r="D145" t="s">
        <v>774</v>
      </c>
      <c r="E145" t="s">
        <v>810</v>
      </c>
      <c r="F145" s="77" t="s">
        <v>811</v>
      </c>
      <c r="G145" t="s">
        <v>812</v>
      </c>
      <c r="H145" t="s">
        <v>813</v>
      </c>
      <c r="I145" t="s">
        <v>814</v>
      </c>
    </row>
    <row r="146" spans="2:12">
      <c r="B146" t="e" vm="146">
        <v>#VALUE!</v>
      </c>
      <c r="C146" t="s">
        <v>663</v>
      </c>
      <c r="D146" t="s">
        <v>774</v>
      </c>
      <c r="E146" t="s">
        <v>815</v>
      </c>
      <c r="F146" s="77" t="s">
        <v>816</v>
      </c>
      <c r="G146" t="s">
        <v>817</v>
      </c>
      <c r="H146" t="s">
        <v>818</v>
      </c>
      <c r="I146" t="s">
        <v>819</v>
      </c>
    </row>
    <row r="147" spans="2:12">
      <c r="B147" t="e" vm="147">
        <v>#VALUE!</v>
      </c>
      <c r="C147" t="s">
        <v>663</v>
      </c>
      <c r="D147" t="s">
        <v>774</v>
      </c>
      <c r="E147" t="s">
        <v>820</v>
      </c>
      <c r="F147" s="77" t="s">
        <v>821</v>
      </c>
      <c r="G147" t="s">
        <v>822</v>
      </c>
      <c r="H147" t="s">
        <v>823</v>
      </c>
      <c r="I147" t="s">
        <v>824</v>
      </c>
    </row>
    <row r="148" spans="2:12">
      <c r="B148" t="e" vm="148">
        <v>#VALUE!</v>
      </c>
      <c r="C148" t="s">
        <v>663</v>
      </c>
      <c r="D148" t="s">
        <v>774</v>
      </c>
      <c r="E148" t="s">
        <v>825</v>
      </c>
      <c r="F148" s="77" t="s">
        <v>826</v>
      </c>
      <c r="G148" t="s">
        <v>827</v>
      </c>
      <c r="H148" t="s">
        <v>828</v>
      </c>
      <c r="I148" t="s">
        <v>829</v>
      </c>
    </row>
    <row r="149" spans="2:12">
      <c r="B149" t="e" vm="149">
        <v>#VALUE!</v>
      </c>
      <c r="C149" t="s">
        <v>663</v>
      </c>
      <c r="D149" t="s">
        <v>774</v>
      </c>
      <c r="E149" t="s">
        <v>830</v>
      </c>
      <c r="F149" s="77" t="s">
        <v>826</v>
      </c>
      <c r="G149" t="s">
        <v>831</v>
      </c>
      <c r="H149" t="s">
        <v>832</v>
      </c>
      <c r="I149" t="s">
        <v>833</v>
      </c>
    </row>
    <row r="150" spans="2:12">
      <c r="B150" t="e" vm="150">
        <v>#VALUE!</v>
      </c>
      <c r="C150" t="s">
        <v>663</v>
      </c>
      <c r="D150" t="s">
        <v>774</v>
      </c>
      <c r="E150" t="s">
        <v>834</v>
      </c>
      <c r="F150" s="77" t="s">
        <v>835</v>
      </c>
      <c r="G150" t="s">
        <v>836</v>
      </c>
      <c r="H150" t="s">
        <v>837</v>
      </c>
      <c r="I150" t="s">
        <v>838</v>
      </c>
    </row>
    <row r="151" spans="2:12">
      <c r="B151" t="e" vm="151">
        <v>#VALUE!</v>
      </c>
      <c r="C151" t="s">
        <v>663</v>
      </c>
      <c r="D151" t="s">
        <v>774</v>
      </c>
      <c r="E151" t="s">
        <v>839</v>
      </c>
      <c r="F151" s="77" t="s">
        <v>840</v>
      </c>
      <c r="G151" t="s">
        <v>841</v>
      </c>
      <c r="H151" t="s">
        <v>842</v>
      </c>
      <c r="I151" t="s">
        <v>843</v>
      </c>
    </row>
    <row r="152" spans="2:12">
      <c r="B152" t="e" vm="152">
        <v>#VALUE!</v>
      </c>
      <c r="C152" t="s">
        <v>663</v>
      </c>
      <c r="D152" t="s">
        <v>774</v>
      </c>
      <c r="E152" t="s">
        <v>844</v>
      </c>
      <c r="F152" s="77" t="s">
        <v>845</v>
      </c>
      <c r="G152" t="s">
        <v>846</v>
      </c>
      <c r="H152" t="s">
        <v>847</v>
      </c>
      <c r="I152" t="s">
        <v>848</v>
      </c>
    </row>
    <row r="153" spans="2:12">
      <c r="B153" t="e" vm="153">
        <v>#VALUE!</v>
      </c>
      <c r="C153" t="s">
        <v>663</v>
      </c>
      <c r="D153" t="s">
        <v>774</v>
      </c>
      <c r="E153" t="s">
        <v>849</v>
      </c>
      <c r="F153" s="77" t="s">
        <v>850</v>
      </c>
      <c r="G153" t="s">
        <v>851</v>
      </c>
      <c r="H153" t="s">
        <v>852</v>
      </c>
      <c r="I153" t="s">
        <v>853</v>
      </c>
    </row>
    <row r="154" spans="2:12">
      <c r="B154" t="e" vm="154">
        <v>#VALUE!</v>
      </c>
      <c r="C154" t="s">
        <v>663</v>
      </c>
      <c r="D154" t="s">
        <v>774</v>
      </c>
      <c r="E154" t="s">
        <v>854</v>
      </c>
      <c r="F154" s="77" t="s">
        <v>855</v>
      </c>
      <c r="G154" t="s">
        <v>856</v>
      </c>
      <c r="H154" t="s">
        <v>857</v>
      </c>
      <c r="I154" t="s">
        <v>858</v>
      </c>
    </row>
    <row r="155" spans="2:12">
      <c r="B155" t="e" vm="155">
        <v>#VALUE!</v>
      </c>
      <c r="C155" t="s">
        <v>663</v>
      </c>
      <c r="D155" t="s">
        <v>774</v>
      </c>
      <c r="E155" t="s">
        <v>859</v>
      </c>
      <c r="F155" s="77" t="s">
        <v>860</v>
      </c>
      <c r="G155" t="s">
        <v>861</v>
      </c>
      <c r="H155" t="s">
        <v>862</v>
      </c>
      <c r="I155" t="s">
        <v>863</v>
      </c>
    </row>
    <row r="156" spans="2:12">
      <c r="B156" t="e" vm="156">
        <v>#VALUE!</v>
      </c>
      <c r="C156" t="s">
        <v>663</v>
      </c>
      <c r="D156" t="s">
        <v>774</v>
      </c>
      <c r="E156" t="s">
        <v>864</v>
      </c>
      <c r="F156" s="77" t="s">
        <v>801</v>
      </c>
      <c r="G156" t="s">
        <v>865</v>
      </c>
      <c r="H156" t="s">
        <v>866</v>
      </c>
      <c r="I156" t="s">
        <v>867</v>
      </c>
    </row>
    <row r="157" spans="2:12">
      <c r="B157" t="e" vm="157">
        <v>#VALUE!</v>
      </c>
      <c r="C157" t="s">
        <v>663</v>
      </c>
      <c r="D157" t="s">
        <v>774</v>
      </c>
      <c r="E157" t="s">
        <v>868</v>
      </c>
      <c r="F157" s="77" t="s">
        <v>869</v>
      </c>
      <c r="G157" t="s">
        <v>870</v>
      </c>
      <c r="H157" t="s">
        <v>871</v>
      </c>
      <c r="I157" t="s">
        <v>872</v>
      </c>
    </row>
    <row r="158" spans="2:12">
      <c r="B158" t="e" vm="158">
        <v>#VALUE!</v>
      </c>
      <c r="C158" t="s">
        <v>663</v>
      </c>
      <c r="D158" t="s">
        <v>774</v>
      </c>
      <c r="E158" t="s">
        <v>873</v>
      </c>
      <c r="F158" s="77" t="s">
        <v>874</v>
      </c>
      <c r="G158" t="s">
        <v>875</v>
      </c>
      <c r="H158" t="s">
        <v>876</v>
      </c>
      <c r="I158" t="s">
        <v>877</v>
      </c>
    </row>
    <row r="159" spans="2:12">
      <c r="B159" t="e" vm="159">
        <v>#VALUE!</v>
      </c>
      <c r="C159" t="s">
        <v>663</v>
      </c>
      <c r="D159" t="s">
        <v>878</v>
      </c>
      <c r="E159" t="s">
        <v>879</v>
      </c>
      <c r="F159" s="77" t="s">
        <v>880</v>
      </c>
      <c r="G159" t="s">
        <v>881</v>
      </c>
      <c r="H159" t="s">
        <v>882</v>
      </c>
      <c r="I159" t="s">
        <v>883</v>
      </c>
      <c r="L159" t="s">
        <v>82</v>
      </c>
    </row>
    <row r="160" spans="2:12">
      <c r="B160" t="e" vm="160">
        <v>#VALUE!</v>
      </c>
      <c r="C160" t="s">
        <v>663</v>
      </c>
      <c r="D160" t="s">
        <v>878</v>
      </c>
      <c r="E160" t="s">
        <v>884</v>
      </c>
      <c r="F160" s="77" t="s">
        <v>885</v>
      </c>
      <c r="G160" t="s">
        <v>886</v>
      </c>
      <c r="H160" t="s">
        <v>887</v>
      </c>
      <c r="I160" t="s">
        <v>888</v>
      </c>
    </row>
    <row r="161" spans="2:12">
      <c r="B161" t="e" vm="161">
        <v>#VALUE!</v>
      </c>
      <c r="C161" t="s">
        <v>663</v>
      </c>
      <c r="D161" t="s">
        <v>878</v>
      </c>
      <c r="E161" t="s">
        <v>889</v>
      </c>
      <c r="F161" s="77" t="s">
        <v>890</v>
      </c>
      <c r="G161" t="s">
        <v>891</v>
      </c>
      <c r="H161" t="s">
        <v>892</v>
      </c>
      <c r="I161" t="s">
        <v>893</v>
      </c>
    </row>
    <row r="162" spans="2:12">
      <c r="B162" t="e" vm="162">
        <v>#VALUE!</v>
      </c>
      <c r="C162" t="s">
        <v>663</v>
      </c>
      <c r="D162" t="s">
        <v>878</v>
      </c>
      <c r="E162" t="s">
        <v>894</v>
      </c>
      <c r="F162" s="77" t="s">
        <v>895</v>
      </c>
      <c r="G162" t="s">
        <v>896</v>
      </c>
      <c r="H162" t="s">
        <v>897</v>
      </c>
      <c r="I162" t="s">
        <v>898</v>
      </c>
    </row>
    <row r="163" spans="2:12">
      <c r="B163" t="e" vm="163">
        <v>#VALUE!</v>
      </c>
      <c r="C163" t="s">
        <v>663</v>
      </c>
      <c r="D163" t="s">
        <v>878</v>
      </c>
      <c r="E163" t="s">
        <v>899</v>
      </c>
      <c r="F163" s="77" t="s">
        <v>900</v>
      </c>
      <c r="G163" t="s">
        <v>901</v>
      </c>
      <c r="H163" t="s">
        <v>902</v>
      </c>
      <c r="I163" t="s">
        <v>903</v>
      </c>
    </row>
    <row r="164" spans="2:12">
      <c r="B164" t="e" vm="164">
        <v>#VALUE!</v>
      </c>
      <c r="C164" t="s">
        <v>663</v>
      </c>
      <c r="D164" t="s">
        <v>878</v>
      </c>
      <c r="E164" t="s">
        <v>904</v>
      </c>
      <c r="F164" s="77" t="s">
        <v>905</v>
      </c>
      <c r="G164" t="s">
        <v>906</v>
      </c>
      <c r="H164" t="s">
        <v>907</v>
      </c>
      <c r="I164" t="s">
        <v>908</v>
      </c>
    </row>
    <row r="165" spans="2:12">
      <c r="B165" t="e" vm="165">
        <v>#VALUE!</v>
      </c>
      <c r="C165" t="s">
        <v>663</v>
      </c>
      <c r="D165" t="s">
        <v>878</v>
      </c>
      <c r="E165" t="s">
        <v>909</v>
      </c>
      <c r="F165" s="77" t="s">
        <v>910</v>
      </c>
      <c r="G165" t="s">
        <v>911</v>
      </c>
      <c r="H165" t="s">
        <v>912</v>
      </c>
      <c r="I165" t="s">
        <v>913</v>
      </c>
    </row>
    <row r="166" spans="2:12">
      <c r="B166" t="e" vm="166">
        <v>#VALUE!</v>
      </c>
      <c r="C166" t="s">
        <v>663</v>
      </c>
      <c r="D166" t="s">
        <v>878</v>
      </c>
      <c r="E166" t="s">
        <v>914</v>
      </c>
      <c r="F166" s="77" t="s">
        <v>915</v>
      </c>
      <c r="G166" t="s">
        <v>916</v>
      </c>
      <c r="H166" t="s">
        <v>917</v>
      </c>
      <c r="I166" t="s">
        <v>918</v>
      </c>
    </row>
    <row r="167" spans="2:12">
      <c r="B167" t="e" vm="167">
        <v>#VALUE!</v>
      </c>
      <c r="C167" t="s">
        <v>663</v>
      </c>
      <c r="D167" t="s">
        <v>919</v>
      </c>
      <c r="E167" t="s">
        <v>920</v>
      </c>
      <c r="F167" s="77" t="s">
        <v>921</v>
      </c>
      <c r="G167" t="s">
        <v>922</v>
      </c>
      <c r="H167" t="s">
        <v>923</v>
      </c>
      <c r="I167" t="s">
        <v>924</v>
      </c>
      <c r="L167" t="s">
        <v>82</v>
      </c>
    </row>
    <row r="168" spans="2:12">
      <c r="B168" t="e" vm="168">
        <v>#VALUE!</v>
      </c>
      <c r="C168" t="s">
        <v>663</v>
      </c>
      <c r="D168" t="s">
        <v>919</v>
      </c>
      <c r="E168" t="s">
        <v>925</v>
      </c>
      <c r="F168" s="77" t="s">
        <v>926</v>
      </c>
      <c r="G168" t="s">
        <v>927</v>
      </c>
      <c r="H168" t="s">
        <v>928</v>
      </c>
      <c r="I168" t="s">
        <v>929</v>
      </c>
    </row>
    <row r="169" spans="2:12">
      <c r="B169" t="e" vm="169">
        <v>#VALUE!</v>
      </c>
      <c r="C169" t="s">
        <v>663</v>
      </c>
      <c r="D169" t="s">
        <v>919</v>
      </c>
      <c r="E169" t="s">
        <v>930</v>
      </c>
      <c r="F169" s="77" t="s">
        <v>931</v>
      </c>
      <c r="G169" t="s">
        <v>932</v>
      </c>
      <c r="H169" t="s">
        <v>933</v>
      </c>
      <c r="I169" t="s">
        <v>934</v>
      </c>
    </row>
    <row r="170" spans="2:12">
      <c r="B170" t="e" vm="170">
        <v>#VALUE!</v>
      </c>
      <c r="C170" t="s">
        <v>663</v>
      </c>
      <c r="D170" t="s">
        <v>919</v>
      </c>
      <c r="E170" t="s">
        <v>935</v>
      </c>
      <c r="F170" s="77" t="s">
        <v>936</v>
      </c>
      <c r="G170" t="s">
        <v>937</v>
      </c>
      <c r="H170" t="s">
        <v>938</v>
      </c>
      <c r="I170" t="s">
        <v>939</v>
      </c>
    </row>
    <row r="171" spans="2:12">
      <c r="B171" t="e" vm="171">
        <v>#VALUE!</v>
      </c>
      <c r="C171" t="s">
        <v>663</v>
      </c>
      <c r="D171" t="s">
        <v>919</v>
      </c>
      <c r="E171" t="s">
        <v>940</v>
      </c>
      <c r="F171" s="77" t="s">
        <v>941</v>
      </c>
      <c r="G171" t="s">
        <v>942</v>
      </c>
      <c r="H171" t="s">
        <v>943</v>
      </c>
      <c r="I171" t="s">
        <v>944</v>
      </c>
    </row>
    <row r="172" spans="2:12">
      <c r="B172" t="e" vm="172">
        <v>#VALUE!</v>
      </c>
      <c r="C172" t="s">
        <v>945</v>
      </c>
      <c r="D172" t="s">
        <v>946</v>
      </c>
      <c r="E172" t="s">
        <v>947</v>
      </c>
      <c r="F172" s="77" t="s">
        <v>948</v>
      </c>
      <c r="G172" t="s">
        <v>949</v>
      </c>
      <c r="H172" t="s">
        <v>950</v>
      </c>
      <c r="I172" t="s">
        <v>951</v>
      </c>
      <c r="K172" t="s">
        <v>112</v>
      </c>
      <c r="L172" t="s">
        <v>82</v>
      </c>
    </row>
    <row r="173" spans="2:12">
      <c r="B173" t="e" vm="173">
        <v>#VALUE!</v>
      </c>
      <c r="C173" t="s">
        <v>945</v>
      </c>
      <c r="D173" t="s">
        <v>946</v>
      </c>
      <c r="E173" t="s">
        <v>952</v>
      </c>
      <c r="F173" s="77" t="s">
        <v>953</v>
      </c>
      <c r="G173" t="s">
        <v>954</v>
      </c>
      <c r="H173" t="s">
        <v>955</v>
      </c>
      <c r="I173" t="s">
        <v>956</v>
      </c>
      <c r="K173" t="s">
        <v>112</v>
      </c>
      <c r="L173" t="s">
        <v>82</v>
      </c>
    </row>
    <row r="174" spans="2:12">
      <c r="B174" t="e" vm="174">
        <v>#VALUE!</v>
      </c>
      <c r="C174" t="s">
        <v>945</v>
      </c>
      <c r="D174" t="s">
        <v>946</v>
      </c>
      <c r="E174" t="s">
        <v>957</v>
      </c>
      <c r="F174" s="77" t="s">
        <v>958</v>
      </c>
      <c r="G174" t="s">
        <v>959</v>
      </c>
      <c r="H174" t="s">
        <v>960</v>
      </c>
      <c r="I174" t="s">
        <v>961</v>
      </c>
    </row>
    <row r="175" spans="2:12">
      <c r="B175" t="e" vm="175">
        <v>#VALUE!</v>
      </c>
      <c r="C175" t="s">
        <v>945</v>
      </c>
      <c r="D175" t="s">
        <v>946</v>
      </c>
      <c r="E175" t="s">
        <v>962</v>
      </c>
      <c r="F175" s="77" t="s">
        <v>963</v>
      </c>
      <c r="G175" t="s">
        <v>964</v>
      </c>
      <c r="H175" t="s">
        <v>965</v>
      </c>
      <c r="I175" t="s">
        <v>966</v>
      </c>
    </row>
    <row r="176" spans="2:12" ht="69.400000000000006">
      <c r="B176" t="e" vm="176">
        <v>#VALUE!</v>
      </c>
      <c r="C176" t="s">
        <v>945</v>
      </c>
      <c r="D176" t="s">
        <v>946</v>
      </c>
      <c r="E176" t="s">
        <v>967</v>
      </c>
      <c r="F176" s="77" t="s">
        <v>968</v>
      </c>
      <c r="G176" t="s">
        <v>969</v>
      </c>
      <c r="H176" t="s">
        <v>970</v>
      </c>
      <c r="I176" t="s">
        <v>971</v>
      </c>
      <c r="K176" t="s">
        <v>112</v>
      </c>
      <c r="L176" t="s">
        <v>82</v>
      </c>
    </row>
    <row r="177" spans="2:12" ht="69.400000000000006">
      <c r="B177" t="e" vm="177">
        <v>#VALUE!</v>
      </c>
      <c r="C177" t="s">
        <v>945</v>
      </c>
      <c r="D177" t="s">
        <v>946</v>
      </c>
      <c r="E177" t="s">
        <v>972</v>
      </c>
      <c r="F177" s="77" t="s">
        <v>973</v>
      </c>
      <c r="G177" t="s">
        <v>974</v>
      </c>
      <c r="H177" t="s">
        <v>975</v>
      </c>
      <c r="I177" t="s">
        <v>976</v>
      </c>
    </row>
    <row r="178" spans="2:12">
      <c r="B178" t="e" vm="178">
        <v>#VALUE!</v>
      </c>
      <c r="C178" t="s">
        <v>945</v>
      </c>
      <c r="D178" t="s">
        <v>977</v>
      </c>
      <c r="E178" t="s">
        <v>978</v>
      </c>
      <c r="F178" s="77" t="s">
        <v>979</v>
      </c>
      <c r="G178" t="s">
        <v>980</v>
      </c>
      <c r="H178" t="s">
        <v>981</v>
      </c>
      <c r="I178" t="s">
        <v>982</v>
      </c>
      <c r="L178" t="s">
        <v>82</v>
      </c>
    </row>
    <row r="179" spans="2:12">
      <c r="B179" t="e" vm="179">
        <v>#VALUE!</v>
      </c>
      <c r="C179" t="s">
        <v>945</v>
      </c>
      <c r="D179" t="s">
        <v>977</v>
      </c>
      <c r="E179" t="s">
        <v>983</v>
      </c>
      <c r="F179" s="77" t="s">
        <v>985</v>
      </c>
      <c r="G179" t="s">
        <v>986</v>
      </c>
      <c r="H179" t="s">
        <v>987</v>
      </c>
      <c r="I179" t="s">
        <v>988</v>
      </c>
      <c r="K179" t="s">
        <v>984</v>
      </c>
      <c r="L179" t="s">
        <v>82</v>
      </c>
    </row>
    <row r="180" spans="2:12">
      <c r="B180" t="e" vm="180">
        <v>#VALUE!</v>
      </c>
      <c r="C180" t="s">
        <v>945</v>
      </c>
      <c r="D180" t="s">
        <v>977</v>
      </c>
      <c r="E180" t="s">
        <v>989</v>
      </c>
      <c r="F180" s="77" t="s">
        <v>990</v>
      </c>
      <c r="G180" t="s">
        <v>991</v>
      </c>
      <c r="H180" t="s">
        <v>992</v>
      </c>
      <c r="I180" t="s">
        <v>993</v>
      </c>
      <c r="K180" t="s">
        <v>548</v>
      </c>
      <c r="L180" t="s">
        <v>82</v>
      </c>
    </row>
    <row r="181" spans="2:12" ht="55.5">
      <c r="B181" t="e" vm="181">
        <v>#VALUE!</v>
      </c>
      <c r="C181" t="s">
        <v>945</v>
      </c>
      <c r="D181" t="s">
        <v>977</v>
      </c>
      <c r="E181" t="s">
        <v>994</v>
      </c>
      <c r="F181" s="77" t="s">
        <v>995</v>
      </c>
      <c r="G181" t="s">
        <v>996</v>
      </c>
      <c r="H181" t="s">
        <v>997</v>
      </c>
      <c r="I181" t="s">
        <v>998</v>
      </c>
      <c r="K181" t="s">
        <v>312</v>
      </c>
      <c r="L181" t="s">
        <v>82</v>
      </c>
    </row>
    <row r="182" spans="2:12" ht="41.65">
      <c r="B182" t="e" vm="182">
        <v>#VALUE!</v>
      </c>
      <c r="C182" t="s">
        <v>945</v>
      </c>
      <c r="D182" t="s">
        <v>977</v>
      </c>
      <c r="E182" t="s">
        <v>999</v>
      </c>
      <c r="F182" s="77" t="s">
        <v>1001</v>
      </c>
      <c r="G182" t="s">
        <v>1002</v>
      </c>
      <c r="H182" t="s">
        <v>1003</v>
      </c>
      <c r="I182" t="s">
        <v>1004</v>
      </c>
      <c r="K182" t="s">
        <v>1000</v>
      </c>
      <c r="L182" t="s">
        <v>82</v>
      </c>
    </row>
    <row r="183" spans="2:12">
      <c r="B183" t="e" vm="183">
        <v>#VALUE!</v>
      </c>
      <c r="C183" t="s">
        <v>945</v>
      </c>
      <c r="D183" t="s">
        <v>977</v>
      </c>
      <c r="E183" t="s">
        <v>1005</v>
      </c>
      <c r="F183" s="77" t="s">
        <v>1006</v>
      </c>
      <c r="G183" t="s">
        <v>1007</v>
      </c>
      <c r="H183" t="s">
        <v>1008</v>
      </c>
      <c r="I183" t="s">
        <v>1009</v>
      </c>
    </row>
    <row r="184" spans="2:12">
      <c r="B184" t="e" vm="184">
        <v>#VALUE!</v>
      </c>
      <c r="C184" t="s">
        <v>945</v>
      </c>
      <c r="D184" t="s">
        <v>1010</v>
      </c>
      <c r="E184" t="s">
        <v>1011</v>
      </c>
      <c r="F184" s="77" t="s">
        <v>1012</v>
      </c>
      <c r="G184" t="s">
        <v>1013</v>
      </c>
      <c r="H184" t="s">
        <v>1014</v>
      </c>
      <c r="I184" t="s">
        <v>1015</v>
      </c>
    </row>
    <row r="185" spans="2:12">
      <c r="B185" t="e" vm="185">
        <v>#VALUE!</v>
      </c>
      <c r="C185" t="s">
        <v>945</v>
      </c>
      <c r="D185" t="s">
        <v>1010</v>
      </c>
      <c r="E185" t="s">
        <v>1016</v>
      </c>
      <c r="F185" s="77" t="s">
        <v>1017</v>
      </c>
      <c r="G185" t="s">
        <v>1018</v>
      </c>
      <c r="H185" t="s">
        <v>1019</v>
      </c>
      <c r="I185" t="s">
        <v>1020</v>
      </c>
    </row>
    <row r="186" spans="2:12">
      <c r="B186" t="e" vm="186">
        <v>#VALUE!</v>
      </c>
      <c r="C186" t="s">
        <v>945</v>
      </c>
      <c r="D186" t="s">
        <v>1010</v>
      </c>
      <c r="E186" t="s">
        <v>1021</v>
      </c>
      <c r="F186" s="77" t="s">
        <v>1022</v>
      </c>
      <c r="G186" t="s">
        <v>1023</v>
      </c>
      <c r="H186" t="s">
        <v>1024</v>
      </c>
      <c r="I186" t="s">
        <v>1025</v>
      </c>
    </row>
    <row r="187" spans="2:12">
      <c r="B187" t="e" vm="187">
        <v>#VALUE!</v>
      </c>
      <c r="C187" t="s">
        <v>945</v>
      </c>
      <c r="D187" t="s">
        <v>1010</v>
      </c>
      <c r="E187" t="s">
        <v>1026</v>
      </c>
      <c r="F187" s="77" t="s">
        <v>1027</v>
      </c>
      <c r="G187" t="s">
        <v>1028</v>
      </c>
      <c r="H187" t="s">
        <v>1029</v>
      </c>
      <c r="I187" t="s">
        <v>1030</v>
      </c>
    </row>
    <row r="188" spans="2:12">
      <c r="B188" t="e" vm="188">
        <v>#VALUE!</v>
      </c>
      <c r="C188" t="s">
        <v>945</v>
      </c>
      <c r="D188" t="s">
        <v>1031</v>
      </c>
      <c r="E188" t="s">
        <v>1032</v>
      </c>
      <c r="F188" s="77" t="s">
        <v>1033</v>
      </c>
      <c r="G188" t="s">
        <v>1034</v>
      </c>
      <c r="H188" t="s">
        <v>1035</v>
      </c>
      <c r="I188" t="s">
        <v>1036</v>
      </c>
    </row>
    <row r="189" spans="2:12">
      <c r="B189" t="e" vm="189">
        <v>#VALUE!</v>
      </c>
      <c r="C189" t="s">
        <v>945</v>
      </c>
      <c r="D189" t="s">
        <v>1031</v>
      </c>
      <c r="E189" t="s">
        <v>1037</v>
      </c>
      <c r="F189" s="77" t="s">
        <v>1038</v>
      </c>
      <c r="G189" t="s">
        <v>1039</v>
      </c>
      <c r="H189" t="s">
        <v>1040</v>
      </c>
      <c r="I189" t="s">
        <v>1041</v>
      </c>
    </row>
    <row r="190" spans="2:12">
      <c r="B190" t="e" vm="190">
        <v>#VALUE!</v>
      </c>
      <c r="C190" t="s">
        <v>945</v>
      </c>
      <c r="D190" t="s">
        <v>1042</v>
      </c>
      <c r="E190" t="s">
        <v>1043</v>
      </c>
      <c r="F190" s="77" t="s">
        <v>1044</v>
      </c>
      <c r="G190" t="s">
        <v>1045</v>
      </c>
      <c r="H190" t="s">
        <v>1046</v>
      </c>
      <c r="I190" t="s">
        <v>1047</v>
      </c>
    </row>
    <row r="191" spans="2:12">
      <c r="B191" t="e" vm="191">
        <v>#VALUE!</v>
      </c>
      <c r="C191" t="s">
        <v>945</v>
      </c>
      <c r="D191" t="s">
        <v>1048</v>
      </c>
      <c r="E191" t="s">
        <v>1049</v>
      </c>
      <c r="F191" s="77" t="s">
        <v>1050</v>
      </c>
      <c r="G191" t="s">
        <v>1051</v>
      </c>
      <c r="H191" t="s">
        <v>1052</v>
      </c>
      <c r="I191" t="s">
        <v>1053</v>
      </c>
    </row>
    <row r="192" spans="2:12">
      <c r="B192" t="e" vm="192">
        <v>#VALUE!</v>
      </c>
      <c r="C192" t="s">
        <v>945</v>
      </c>
      <c r="D192" t="s">
        <v>1048</v>
      </c>
      <c r="E192" t="s">
        <v>1054</v>
      </c>
      <c r="F192" s="77" t="s">
        <v>1055</v>
      </c>
      <c r="G192" t="s">
        <v>1056</v>
      </c>
      <c r="H192" t="s">
        <v>1057</v>
      </c>
      <c r="I192" t="s">
        <v>1058</v>
      </c>
    </row>
    <row r="193" spans="2:9">
      <c r="B193" t="e" vm="193">
        <v>#VALUE!</v>
      </c>
      <c r="C193" t="s">
        <v>945</v>
      </c>
      <c r="D193" t="s">
        <v>1048</v>
      </c>
      <c r="E193" t="s">
        <v>1059</v>
      </c>
      <c r="F193" s="77" t="s">
        <v>1060</v>
      </c>
      <c r="G193" t="s">
        <v>1061</v>
      </c>
      <c r="H193" t="s">
        <v>1062</v>
      </c>
      <c r="I193" t="s">
        <v>1063</v>
      </c>
    </row>
    <row r="194" spans="2:9">
      <c r="B194" t="e" vm="194">
        <v>#VALUE!</v>
      </c>
      <c r="C194" t="s">
        <v>945</v>
      </c>
      <c r="D194" t="s">
        <v>1048</v>
      </c>
      <c r="E194" t="s">
        <v>1064</v>
      </c>
      <c r="F194" s="77" t="s">
        <v>1065</v>
      </c>
      <c r="G194" t="s">
        <v>1066</v>
      </c>
      <c r="H194" t="s">
        <v>1067</v>
      </c>
      <c r="I194" t="s">
        <v>1068</v>
      </c>
    </row>
    <row r="195" spans="2:9">
      <c r="B195" t="e" vm="195">
        <v>#VALUE!</v>
      </c>
      <c r="C195" t="s">
        <v>945</v>
      </c>
      <c r="D195" t="s">
        <v>1048</v>
      </c>
      <c r="E195" t="s">
        <v>1069</v>
      </c>
      <c r="F195" s="77" t="s">
        <v>1070</v>
      </c>
      <c r="G195" t="s">
        <v>1071</v>
      </c>
      <c r="H195" t="s">
        <v>1072</v>
      </c>
      <c r="I195" t="s">
        <v>1073</v>
      </c>
    </row>
    <row r="196" spans="2:9">
      <c r="B196" t="e" vm="196">
        <v>#VALUE!</v>
      </c>
      <c r="C196" t="s">
        <v>1074</v>
      </c>
      <c r="D196" t="s">
        <v>1075</v>
      </c>
      <c r="E196" t="s">
        <v>1076</v>
      </c>
      <c r="F196" s="77" t="s">
        <v>1077</v>
      </c>
      <c r="G196" t="s">
        <v>1078</v>
      </c>
      <c r="H196" t="s">
        <v>1079</v>
      </c>
      <c r="I196" t="s">
        <v>1080</v>
      </c>
    </row>
    <row r="197" spans="2:9">
      <c r="B197" t="e" vm="197">
        <v>#VALUE!</v>
      </c>
      <c r="C197" t="s">
        <v>1074</v>
      </c>
      <c r="D197" t="s">
        <v>1075</v>
      </c>
      <c r="E197" t="s">
        <v>1081</v>
      </c>
      <c r="F197" s="77" t="s">
        <v>1082</v>
      </c>
      <c r="G197" t="s">
        <v>1083</v>
      </c>
      <c r="H197" t="s">
        <v>1084</v>
      </c>
      <c r="I197" t="s">
        <v>1085</v>
      </c>
    </row>
    <row r="198" spans="2:9">
      <c r="B198" t="e" vm="198">
        <v>#VALUE!</v>
      </c>
      <c r="C198" t="s">
        <v>1074</v>
      </c>
      <c r="D198" t="s">
        <v>1075</v>
      </c>
      <c r="E198" t="s">
        <v>1086</v>
      </c>
      <c r="F198" s="77" t="s">
        <v>1087</v>
      </c>
      <c r="G198" t="s">
        <v>1088</v>
      </c>
      <c r="H198" t="s">
        <v>1089</v>
      </c>
      <c r="I198" t="s">
        <v>1090</v>
      </c>
    </row>
    <row r="199" spans="2:9">
      <c r="B199" t="e" vm="199">
        <v>#VALUE!</v>
      </c>
      <c r="C199" t="s">
        <v>1074</v>
      </c>
      <c r="D199" t="s">
        <v>1075</v>
      </c>
      <c r="E199" t="s">
        <v>1091</v>
      </c>
      <c r="F199" s="77" t="s">
        <v>1092</v>
      </c>
      <c r="G199" t="s">
        <v>1093</v>
      </c>
      <c r="H199" t="s">
        <v>1094</v>
      </c>
      <c r="I199" t="s">
        <v>1095</v>
      </c>
    </row>
    <row r="200" spans="2:9">
      <c r="B200" t="e" vm="200">
        <v>#VALUE!</v>
      </c>
      <c r="C200" t="s">
        <v>1074</v>
      </c>
      <c r="D200" t="s">
        <v>1075</v>
      </c>
      <c r="E200" t="s">
        <v>1096</v>
      </c>
      <c r="F200" s="77" t="s">
        <v>1097</v>
      </c>
      <c r="G200" t="s">
        <v>1098</v>
      </c>
      <c r="H200" t="s">
        <v>1099</v>
      </c>
      <c r="I200" t="s">
        <v>1100</v>
      </c>
    </row>
    <row r="201" spans="2:9">
      <c r="B201" t="e" vm="201">
        <v>#VALUE!</v>
      </c>
      <c r="C201" t="s">
        <v>1074</v>
      </c>
      <c r="D201" t="s">
        <v>1075</v>
      </c>
      <c r="E201" t="s">
        <v>1101</v>
      </c>
      <c r="F201" s="77" t="s">
        <v>1102</v>
      </c>
      <c r="G201" t="s">
        <v>1103</v>
      </c>
      <c r="H201" t="s">
        <v>1104</v>
      </c>
      <c r="I201" t="s">
        <v>1105</v>
      </c>
    </row>
    <row r="202" spans="2:9">
      <c r="B202" t="e" vm="202">
        <v>#VALUE!</v>
      </c>
      <c r="C202" t="s">
        <v>1074</v>
      </c>
      <c r="D202" t="s">
        <v>1106</v>
      </c>
      <c r="E202" t="s">
        <v>1107</v>
      </c>
      <c r="F202" s="77" t="s">
        <v>1108</v>
      </c>
      <c r="G202" t="s">
        <v>1109</v>
      </c>
      <c r="H202" t="s">
        <v>1110</v>
      </c>
      <c r="I202" t="s">
        <v>1111</v>
      </c>
    </row>
    <row r="203" spans="2:9">
      <c r="B203" t="e" vm="203">
        <v>#VALUE!</v>
      </c>
      <c r="C203" t="s">
        <v>1074</v>
      </c>
      <c r="D203" t="s">
        <v>1106</v>
      </c>
      <c r="E203" t="s">
        <v>1112</v>
      </c>
      <c r="F203" s="77" t="s">
        <v>1113</v>
      </c>
      <c r="G203" t="s">
        <v>1114</v>
      </c>
      <c r="H203" t="s">
        <v>1115</v>
      </c>
      <c r="I203" t="s">
        <v>1116</v>
      </c>
    </row>
    <row r="204" spans="2:9">
      <c r="B204" t="e" vm="204">
        <v>#VALUE!</v>
      </c>
      <c r="C204" t="s">
        <v>1074</v>
      </c>
      <c r="D204" t="s">
        <v>1106</v>
      </c>
      <c r="E204" t="s">
        <v>1117</v>
      </c>
      <c r="F204" s="77" t="s">
        <v>1118</v>
      </c>
      <c r="G204" t="s">
        <v>1119</v>
      </c>
      <c r="H204" t="s">
        <v>1120</v>
      </c>
      <c r="I204" t="s">
        <v>1121</v>
      </c>
    </row>
    <row r="205" spans="2:9">
      <c r="B205" t="e" vm="205">
        <v>#VALUE!</v>
      </c>
      <c r="C205" t="s">
        <v>1074</v>
      </c>
      <c r="D205" t="s">
        <v>1106</v>
      </c>
      <c r="E205" t="s">
        <v>1122</v>
      </c>
      <c r="F205" s="77" t="s">
        <v>1123</v>
      </c>
      <c r="G205" t="s">
        <v>1124</v>
      </c>
      <c r="H205" t="s">
        <v>1125</v>
      </c>
      <c r="I205" t="s">
        <v>1126</v>
      </c>
    </row>
    <row r="206" spans="2:9">
      <c r="B206" t="e" vm="206">
        <v>#VALUE!</v>
      </c>
      <c r="C206" t="s">
        <v>1074</v>
      </c>
      <c r="D206" t="s">
        <v>1106</v>
      </c>
      <c r="E206" t="s">
        <v>1127</v>
      </c>
      <c r="F206" s="77" t="s">
        <v>1128</v>
      </c>
      <c r="G206" t="s">
        <v>1129</v>
      </c>
      <c r="H206" t="s">
        <v>1130</v>
      </c>
      <c r="I206" t="s">
        <v>1131</v>
      </c>
    </row>
    <row r="207" spans="2:9">
      <c r="B207" t="e" vm="207">
        <v>#VALUE!</v>
      </c>
      <c r="C207" t="s">
        <v>1074</v>
      </c>
      <c r="D207" t="s">
        <v>1132</v>
      </c>
      <c r="E207" t="s">
        <v>1133</v>
      </c>
      <c r="F207" s="77" t="s">
        <v>1134</v>
      </c>
      <c r="G207" t="s">
        <v>1135</v>
      </c>
      <c r="H207" t="s">
        <v>1136</v>
      </c>
      <c r="I207" t="s">
        <v>1137</v>
      </c>
    </row>
    <row r="208" spans="2:9">
      <c r="B208" t="e" vm="208">
        <v>#VALUE!</v>
      </c>
      <c r="C208" t="s">
        <v>1074</v>
      </c>
      <c r="D208" t="s">
        <v>1138</v>
      </c>
      <c r="E208" t="s">
        <v>1139</v>
      </c>
      <c r="F208" s="77" t="s">
        <v>1140</v>
      </c>
      <c r="G208" t="s">
        <v>1141</v>
      </c>
      <c r="H208" t="s">
        <v>1142</v>
      </c>
      <c r="I208" t="s">
        <v>1143</v>
      </c>
    </row>
    <row r="209" spans="2:12">
      <c r="B209" t="e" vm="209">
        <v>#VALUE!</v>
      </c>
      <c r="C209" t="s">
        <v>1074</v>
      </c>
      <c r="D209" t="s">
        <v>1138</v>
      </c>
      <c r="E209" t="s">
        <v>1144</v>
      </c>
      <c r="F209" s="77" t="s">
        <v>1145</v>
      </c>
      <c r="G209" t="s">
        <v>1146</v>
      </c>
      <c r="H209" t="s">
        <v>1147</v>
      </c>
      <c r="I209" t="s">
        <v>1148</v>
      </c>
    </row>
    <row r="210" spans="2:12">
      <c r="B210" t="e" vm="210">
        <v>#VALUE!</v>
      </c>
      <c r="C210" t="s">
        <v>1074</v>
      </c>
      <c r="D210" t="s">
        <v>1138</v>
      </c>
      <c r="E210" t="s">
        <v>1149</v>
      </c>
      <c r="F210" s="77" t="s">
        <v>1150</v>
      </c>
      <c r="G210" t="s">
        <v>1151</v>
      </c>
      <c r="H210" t="s">
        <v>1152</v>
      </c>
      <c r="I210" t="s">
        <v>1153</v>
      </c>
    </row>
    <row r="211" spans="2:12">
      <c r="B211" t="e" vm="211">
        <v>#VALUE!</v>
      </c>
      <c r="C211" t="s">
        <v>1074</v>
      </c>
      <c r="D211" t="s">
        <v>1138</v>
      </c>
      <c r="E211" t="s">
        <v>1154</v>
      </c>
      <c r="F211" s="77" t="s">
        <v>1155</v>
      </c>
      <c r="G211" t="s">
        <v>1156</v>
      </c>
      <c r="H211" t="s">
        <v>1157</v>
      </c>
      <c r="I211" t="s">
        <v>1158</v>
      </c>
    </row>
    <row r="212" spans="2:12">
      <c r="B212" t="e" vm="212">
        <v>#VALUE!</v>
      </c>
      <c r="C212" t="s">
        <v>1074</v>
      </c>
      <c r="D212" t="s">
        <v>1138</v>
      </c>
      <c r="E212" t="s">
        <v>1159</v>
      </c>
      <c r="F212" s="77" t="s">
        <v>1160</v>
      </c>
      <c r="G212" t="s">
        <v>1161</v>
      </c>
      <c r="H212" t="s">
        <v>1162</v>
      </c>
      <c r="I212" t="s">
        <v>1163</v>
      </c>
    </row>
    <row r="213" spans="2:12">
      <c r="B213" t="e" vm="213">
        <v>#VALUE!</v>
      </c>
      <c r="C213" t="s">
        <v>1074</v>
      </c>
      <c r="D213" t="s">
        <v>1138</v>
      </c>
      <c r="E213" t="s">
        <v>1164</v>
      </c>
      <c r="F213" s="77" t="s">
        <v>1165</v>
      </c>
      <c r="G213" t="s">
        <v>1166</v>
      </c>
      <c r="H213" t="s">
        <v>1167</v>
      </c>
      <c r="I213" t="s">
        <v>1168</v>
      </c>
    </row>
    <row r="214" spans="2:12">
      <c r="B214" t="e" vm="214">
        <v>#VALUE!</v>
      </c>
      <c r="C214" t="s">
        <v>1074</v>
      </c>
      <c r="D214" t="s">
        <v>1138</v>
      </c>
      <c r="E214" t="s">
        <v>1169</v>
      </c>
      <c r="F214" s="77" t="s">
        <v>1170</v>
      </c>
      <c r="G214" t="s">
        <v>1171</v>
      </c>
      <c r="H214" t="s">
        <v>1172</v>
      </c>
      <c r="I214" t="s">
        <v>1173</v>
      </c>
    </row>
    <row r="215" spans="2:12" ht="41.65">
      <c r="B215" t="e" vm="215">
        <v>#VALUE!</v>
      </c>
      <c r="C215" t="s">
        <v>1074</v>
      </c>
      <c r="D215" t="s">
        <v>1138</v>
      </c>
      <c r="E215" t="s">
        <v>1174</v>
      </c>
      <c r="F215" s="77" t="s">
        <v>1175</v>
      </c>
      <c r="G215" t="s">
        <v>1176</v>
      </c>
      <c r="H215" t="s">
        <v>1177</v>
      </c>
      <c r="I215" t="s">
        <v>1178</v>
      </c>
    </row>
    <row r="216" spans="2:12" ht="41.65">
      <c r="B216" t="e" vm="216">
        <v>#VALUE!</v>
      </c>
      <c r="C216" t="s">
        <v>1074</v>
      </c>
      <c r="D216" t="s">
        <v>1138</v>
      </c>
      <c r="E216" t="s">
        <v>1179</v>
      </c>
      <c r="F216" s="77" t="s">
        <v>1180</v>
      </c>
      <c r="G216" t="s">
        <v>1181</v>
      </c>
      <c r="H216" t="s">
        <v>1182</v>
      </c>
      <c r="I216" t="s">
        <v>1183</v>
      </c>
    </row>
    <row r="217" spans="2:12">
      <c r="B217" t="e" vm="217">
        <v>#VALUE!</v>
      </c>
      <c r="C217" t="s">
        <v>1074</v>
      </c>
      <c r="D217" t="s">
        <v>1184</v>
      </c>
      <c r="E217" t="s">
        <v>1185</v>
      </c>
      <c r="F217" s="77" t="s">
        <v>1186</v>
      </c>
      <c r="G217" t="s">
        <v>1187</v>
      </c>
      <c r="H217" t="s">
        <v>1188</v>
      </c>
      <c r="I217" t="s">
        <v>1189</v>
      </c>
    </row>
    <row r="218" spans="2:12">
      <c r="B218" t="e" vm="218">
        <v>#VALUE!</v>
      </c>
      <c r="C218" t="s">
        <v>1074</v>
      </c>
      <c r="D218" t="s">
        <v>1184</v>
      </c>
      <c r="E218" t="s">
        <v>1190</v>
      </c>
      <c r="F218" s="77" t="s">
        <v>1191</v>
      </c>
      <c r="G218" t="s">
        <v>1192</v>
      </c>
      <c r="H218" t="s">
        <v>1193</v>
      </c>
      <c r="I218" t="s">
        <v>1194</v>
      </c>
    </row>
    <row r="219" spans="2:12">
      <c r="B219" t="e" vm="219">
        <v>#VALUE!</v>
      </c>
      <c r="C219" t="s">
        <v>1074</v>
      </c>
      <c r="D219" t="s">
        <v>1184</v>
      </c>
      <c r="E219" t="s">
        <v>1195</v>
      </c>
      <c r="F219" s="77" t="s">
        <v>1196</v>
      </c>
      <c r="G219" t="s">
        <v>1197</v>
      </c>
      <c r="H219" t="s">
        <v>1198</v>
      </c>
      <c r="I219" t="s">
        <v>1199</v>
      </c>
    </row>
    <row r="220" spans="2:12">
      <c r="B220" t="e" vm="220">
        <v>#VALUE!</v>
      </c>
      <c r="C220" t="s">
        <v>1074</v>
      </c>
      <c r="D220" t="s">
        <v>1184</v>
      </c>
      <c r="E220" t="s">
        <v>1200</v>
      </c>
      <c r="F220" s="77" t="s">
        <v>1201</v>
      </c>
      <c r="G220" t="s">
        <v>1202</v>
      </c>
      <c r="H220" t="s">
        <v>1203</v>
      </c>
      <c r="I220" t="s">
        <v>1204</v>
      </c>
    </row>
    <row r="221" spans="2:12">
      <c r="B221" t="e" vm="221">
        <v>#VALUE!</v>
      </c>
      <c r="C221" t="s">
        <v>1074</v>
      </c>
      <c r="D221" t="s">
        <v>1205</v>
      </c>
      <c r="E221" t="s">
        <v>1206</v>
      </c>
      <c r="F221" s="77" t="s">
        <v>1207</v>
      </c>
      <c r="G221" t="s">
        <v>1208</v>
      </c>
      <c r="H221" t="s">
        <v>1209</v>
      </c>
      <c r="I221" t="s">
        <v>1210</v>
      </c>
    </row>
    <row r="222" spans="2:12">
      <c r="B222" t="e" vm="222">
        <v>#VALUE!</v>
      </c>
      <c r="C222" t="s">
        <v>1074</v>
      </c>
      <c r="D222" t="s">
        <v>1205</v>
      </c>
      <c r="E222" t="s">
        <v>1211</v>
      </c>
      <c r="F222" s="77" t="s">
        <v>1212</v>
      </c>
      <c r="G222" t="s">
        <v>1213</v>
      </c>
      <c r="H222" t="s">
        <v>1214</v>
      </c>
      <c r="I222" t="s">
        <v>1215</v>
      </c>
    </row>
    <row r="223" spans="2:12">
      <c r="B223" t="e" vm="223">
        <v>#VALUE!</v>
      </c>
      <c r="C223" t="s">
        <v>1074</v>
      </c>
      <c r="D223" t="s">
        <v>1205</v>
      </c>
      <c r="E223" t="s">
        <v>1216</v>
      </c>
      <c r="F223" s="77" t="s">
        <v>1217</v>
      </c>
      <c r="G223" t="s">
        <v>1218</v>
      </c>
      <c r="H223" t="s">
        <v>1219</v>
      </c>
      <c r="I223" t="s">
        <v>1220</v>
      </c>
    </row>
    <row r="224" spans="2:12">
      <c r="B224" t="e" vm="224">
        <v>#VALUE!</v>
      </c>
      <c r="C224" t="s">
        <v>1074</v>
      </c>
      <c r="D224" t="s">
        <v>1205</v>
      </c>
      <c r="E224" t="s">
        <v>1221</v>
      </c>
      <c r="F224" s="77" t="s">
        <v>1222</v>
      </c>
      <c r="G224" t="s">
        <v>1223</v>
      </c>
      <c r="H224" t="s">
        <v>1224</v>
      </c>
      <c r="I224" t="s">
        <v>1225</v>
      </c>
      <c r="L224" t="s">
        <v>82</v>
      </c>
    </row>
    <row r="225" spans="2:12">
      <c r="B225" t="e" vm="225">
        <v>#VALUE!</v>
      </c>
      <c r="C225" t="s">
        <v>1074</v>
      </c>
      <c r="D225" t="s">
        <v>1205</v>
      </c>
      <c r="E225" t="s">
        <v>1226</v>
      </c>
      <c r="F225" s="77" t="s">
        <v>1227</v>
      </c>
      <c r="G225" t="s">
        <v>1228</v>
      </c>
      <c r="H225" t="s">
        <v>1229</v>
      </c>
      <c r="I225" t="s">
        <v>1230</v>
      </c>
    </row>
    <row r="226" spans="2:12">
      <c r="B226" t="e" vm="226">
        <v>#VALUE!</v>
      </c>
      <c r="C226" t="s">
        <v>1074</v>
      </c>
      <c r="D226" t="s">
        <v>1205</v>
      </c>
      <c r="E226" t="s">
        <v>1231</v>
      </c>
      <c r="F226" s="77" t="s">
        <v>1232</v>
      </c>
      <c r="G226" t="s">
        <v>1233</v>
      </c>
      <c r="H226" t="s">
        <v>1234</v>
      </c>
      <c r="I226" t="s">
        <v>1235</v>
      </c>
    </row>
    <row r="227" spans="2:12">
      <c r="B227" t="e" vm="227">
        <v>#VALUE!</v>
      </c>
      <c r="C227" t="s">
        <v>1074</v>
      </c>
      <c r="D227" t="s">
        <v>1205</v>
      </c>
      <c r="E227" t="s">
        <v>1236</v>
      </c>
      <c r="F227" s="77" t="s">
        <v>1237</v>
      </c>
      <c r="G227" t="s">
        <v>1238</v>
      </c>
      <c r="H227" t="s">
        <v>1239</v>
      </c>
      <c r="I227" t="s">
        <v>1240</v>
      </c>
    </row>
    <row r="228" spans="2:12">
      <c r="B228" t="e" vm="228">
        <v>#VALUE!</v>
      </c>
      <c r="C228" t="s">
        <v>1074</v>
      </c>
      <c r="D228" t="s">
        <v>1205</v>
      </c>
      <c r="E228" t="s">
        <v>1241</v>
      </c>
      <c r="F228" s="77" t="s">
        <v>1242</v>
      </c>
      <c r="G228" t="s">
        <v>1243</v>
      </c>
      <c r="H228" t="s">
        <v>1244</v>
      </c>
      <c r="I228" t="s">
        <v>1245</v>
      </c>
      <c r="L228" t="s">
        <v>82</v>
      </c>
    </row>
    <row r="229" spans="2:12">
      <c r="B229" t="e" vm="229">
        <v>#VALUE!</v>
      </c>
      <c r="C229" t="s">
        <v>1074</v>
      </c>
      <c r="D229" t="s">
        <v>1205</v>
      </c>
      <c r="E229" t="s">
        <v>1246</v>
      </c>
      <c r="F229" s="77" t="s">
        <v>1247</v>
      </c>
      <c r="G229" t="s">
        <v>1248</v>
      </c>
      <c r="H229" t="s">
        <v>1249</v>
      </c>
      <c r="I229" t="s">
        <v>1250</v>
      </c>
    </row>
    <row r="230" spans="2:12">
      <c r="B230" t="e" vm="230">
        <v>#VALUE!</v>
      </c>
      <c r="C230" t="s">
        <v>1074</v>
      </c>
      <c r="D230" t="s">
        <v>1205</v>
      </c>
      <c r="E230" t="s">
        <v>1251</v>
      </c>
      <c r="F230" s="77" t="s">
        <v>1252</v>
      </c>
      <c r="G230" t="s">
        <v>1253</v>
      </c>
      <c r="H230" t="s">
        <v>1254</v>
      </c>
      <c r="I230" t="s">
        <v>1255</v>
      </c>
    </row>
    <row r="231" spans="2:12">
      <c r="B231" t="e" vm="231">
        <v>#VALUE!</v>
      </c>
      <c r="C231" t="s">
        <v>1074</v>
      </c>
      <c r="D231" t="s">
        <v>1205</v>
      </c>
      <c r="E231" t="s">
        <v>1256</v>
      </c>
      <c r="F231" s="77" t="s">
        <v>1257</v>
      </c>
      <c r="G231" t="s">
        <v>1258</v>
      </c>
      <c r="H231" t="s">
        <v>1259</v>
      </c>
      <c r="I231" t="s">
        <v>1260</v>
      </c>
    </row>
    <row r="232" spans="2:12">
      <c r="B232" t="e" vm="232">
        <v>#VALUE!</v>
      </c>
      <c r="C232" t="s">
        <v>1074</v>
      </c>
      <c r="D232" t="s">
        <v>1261</v>
      </c>
      <c r="E232" t="s">
        <v>1262</v>
      </c>
      <c r="F232" s="77" t="s">
        <v>1263</v>
      </c>
      <c r="G232" t="s">
        <v>1264</v>
      </c>
      <c r="H232" t="s">
        <v>1265</v>
      </c>
      <c r="I232" t="s">
        <v>1266</v>
      </c>
      <c r="L232" t="s">
        <v>82</v>
      </c>
    </row>
    <row r="233" spans="2:12">
      <c r="B233" t="e" vm="233">
        <v>#VALUE!</v>
      </c>
      <c r="C233" t="s">
        <v>1074</v>
      </c>
      <c r="D233" t="s">
        <v>1261</v>
      </c>
      <c r="E233" t="s">
        <v>1267</v>
      </c>
      <c r="F233" s="77" t="s">
        <v>1268</v>
      </c>
      <c r="G233" t="s">
        <v>1269</v>
      </c>
      <c r="H233" t="s">
        <v>1270</v>
      </c>
      <c r="I233" t="s">
        <v>1271</v>
      </c>
    </row>
    <row r="234" spans="2:12">
      <c r="B234" t="e" vm="234">
        <v>#VALUE!</v>
      </c>
      <c r="C234" t="s">
        <v>1074</v>
      </c>
      <c r="D234" t="s">
        <v>1261</v>
      </c>
      <c r="E234" t="s">
        <v>1272</v>
      </c>
      <c r="F234" s="77" t="s">
        <v>1273</v>
      </c>
      <c r="G234" t="s">
        <v>1274</v>
      </c>
      <c r="H234" t="s">
        <v>1275</v>
      </c>
      <c r="I234" t="s">
        <v>1276</v>
      </c>
      <c r="L234" t="s">
        <v>82</v>
      </c>
    </row>
    <row r="235" spans="2:12">
      <c r="B235" t="e" vm="235">
        <v>#VALUE!</v>
      </c>
      <c r="C235" t="s">
        <v>1074</v>
      </c>
      <c r="D235" t="s">
        <v>1261</v>
      </c>
      <c r="E235" t="s">
        <v>1277</v>
      </c>
      <c r="F235" s="77" t="s">
        <v>1278</v>
      </c>
      <c r="G235" t="s">
        <v>1279</v>
      </c>
      <c r="H235" t="s">
        <v>1280</v>
      </c>
      <c r="I235" t="s">
        <v>1281</v>
      </c>
    </row>
    <row r="236" spans="2:12">
      <c r="B236" t="e" vm="236">
        <v>#VALUE!</v>
      </c>
      <c r="C236" t="s">
        <v>1074</v>
      </c>
      <c r="D236" t="s">
        <v>1261</v>
      </c>
      <c r="E236" t="s">
        <v>1282</v>
      </c>
      <c r="F236" s="77" t="s">
        <v>1283</v>
      </c>
      <c r="G236" t="s">
        <v>1284</v>
      </c>
      <c r="H236" t="s">
        <v>1285</v>
      </c>
      <c r="I236" t="s">
        <v>1286</v>
      </c>
    </row>
    <row r="237" spans="2:12">
      <c r="B237" t="e" vm="237">
        <v>#VALUE!</v>
      </c>
      <c r="C237" t="s">
        <v>1074</v>
      </c>
      <c r="D237" t="s">
        <v>1261</v>
      </c>
      <c r="E237" t="s">
        <v>1287</v>
      </c>
      <c r="F237" s="77" t="s">
        <v>1288</v>
      </c>
      <c r="G237" t="s">
        <v>1289</v>
      </c>
      <c r="H237" t="s">
        <v>1290</v>
      </c>
      <c r="I237" t="s">
        <v>1291</v>
      </c>
    </row>
    <row r="238" spans="2:12">
      <c r="B238" t="e" vm="238">
        <v>#VALUE!</v>
      </c>
      <c r="C238" t="s">
        <v>1074</v>
      </c>
      <c r="D238" t="s">
        <v>1261</v>
      </c>
      <c r="E238" t="s">
        <v>1292</v>
      </c>
      <c r="F238" s="77" t="s">
        <v>1293</v>
      </c>
      <c r="G238" t="s">
        <v>1294</v>
      </c>
      <c r="H238" t="s">
        <v>1295</v>
      </c>
      <c r="I238" t="s">
        <v>1296</v>
      </c>
    </row>
    <row r="239" spans="2:12">
      <c r="B239" t="e" vm="239">
        <v>#VALUE!</v>
      </c>
      <c r="C239" t="s">
        <v>1297</v>
      </c>
      <c r="D239" t="s">
        <v>1298</v>
      </c>
      <c r="E239" t="s">
        <v>1299</v>
      </c>
      <c r="F239" s="77" t="s">
        <v>1300</v>
      </c>
      <c r="G239" t="s">
        <v>1301</v>
      </c>
      <c r="H239" t="s">
        <v>1302</v>
      </c>
      <c r="I239" t="s">
        <v>1303</v>
      </c>
    </row>
    <row r="240" spans="2:12">
      <c r="B240" t="e" vm="240">
        <v>#VALUE!</v>
      </c>
      <c r="C240" t="s">
        <v>1297</v>
      </c>
      <c r="D240" t="s">
        <v>1298</v>
      </c>
      <c r="E240" t="s">
        <v>1304</v>
      </c>
      <c r="F240" s="77" t="s">
        <v>1305</v>
      </c>
      <c r="G240" t="s">
        <v>1306</v>
      </c>
      <c r="H240" t="s">
        <v>1307</v>
      </c>
      <c r="I240" t="s">
        <v>1308</v>
      </c>
    </row>
    <row r="241" spans="2:9">
      <c r="B241" t="e" vm="241">
        <v>#VALUE!</v>
      </c>
      <c r="C241" t="s">
        <v>1297</v>
      </c>
      <c r="D241" t="s">
        <v>1298</v>
      </c>
      <c r="E241" t="s">
        <v>1309</v>
      </c>
      <c r="F241" s="77" t="s">
        <v>1310</v>
      </c>
      <c r="G241" t="s">
        <v>1311</v>
      </c>
      <c r="H241" t="s">
        <v>1312</v>
      </c>
      <c r="I241" t="s">
        <v>1313</v>
      </c>
    </row>
    <row r="242" spans="2:9">
      <c r="B242" t="e" vm="242">
        <v>#VALUE!</v>
      </c>
      <c r="C242" t="s">
        <v>1297</v>
      </c>
      <c r="D242" t="s">
        <v>1298</v>
      </c>
      <c r="E242" t="s">
        <v>1314</v>
      </c>
      <c r="F242" s="77" t="s">
        <v>1315</v>
      </c>
      <c r="G242" t="s">
        <v>1316</v>
      </c>
      <c r="H242" t="s">
        <v>1317</v>
      </c>
      <c r="I242" t="s">
        <v>1318</v>
      </c>
    </row>
    <row r="243" spans="2:9">
      <c r="B243" t="e" vm="243">
        <v>#VALUE!</v>
      </c>
      <c r="C243" t="s">
        <v>1297</v>
      </c>
      <c r="D243" t="s">
        <v>1319</v>
      </c>
      <c r="E243" t="s">
        <v>1320</v>
      </c>
      <c r="F243" s="77" t="s">
        <v>1321</v>
      </c>
      <c r="G243" t="s">
        <v>1322</v>
      </c>
      <c r="H243" t="s">
        <v>1323</v>
      </c>
      <c r="I243" t="s">
        <v>1324</v>
      </c>
    </row>
    <row r="244" spans="2:9">
      <c r="B244" t="e" vm="244">
        <v>#VALUE!</v>
      </c>
      <c r="C244" t="s">
        <v>1297</v>
      </c>
      <c r="D244" t="s">
        <v>1319</v>
      </c>
      <c r="E244" t="s">
        <v>1325</v>
      </c>
      <c r="F244" s="77" t="s">
        <v>1326</v>
      </c>
      <c r="G244" t="s">
        <v>1327</v>
      </c>
      <c r="H244" t="s">
        <v>1328</v>
      </c>
      <c r="I244" t="s">
        <v>1329</v>
      </c>
    </row>
    <row r="245" spans="2:9">
      <c r="B245" t="e" vm="245">
        <v>#VALUE!</v>
      </c>
      <c r="C245" t="s">
        <v>1297</v>
      </c>
      <c r="D245" t="s">
        <v>1319</v>
      </c>
      <c r="E245" t="s">
        <v>1330</v>
      </c>
      <c r="F245" s="77" t="s">
        <v>1331</v>
      </c>
      <c r="G245" t="s">
        <v>1332</v>
      </c>
      <c r="H245" t="s">
        <v>1333</v>
      </c>
      <c r="I245" t="s">
        <v>1334</v>
      </c>
    </row>
    <row r="246" spans="2:9" ht="55.5">
      <c r="B246" t="e" vm="246">
        <v>#VALUE!</v>
      </c>
      <c r="C246" t="s">
        <v>1297</v>
      </c>
      <c r="D246" t="s">
        <v>1319</v>
      </c>
      <c r="E246" t="s">
        <v>1335</v>
      </c>
      <c r="F246" s="77" t="s">
        <v>1336</v>
      </c>
      <c r="G246" t="s">
        <v>1337</v>
      </c>
      <c r="H246" t="s">
        <v>1338</v>
      </c>
      <c r="I246" t="s">
        <v>1339</v>
      </c>
    </row>
    <row r="247" spans="2:9" ht="69.400000000000006">
      <c r="B247" t="e" vm="247">
        <v>#VALUE!</v>
      </c>
      <c r="C247" t="s">
        <v>1297</v>
      </c>
      <c r="D247" t="s">
        <v>1319</v>
      </c>
      <c r="E247" t="s">
        <v>1340</v>
      </c>
      <c r="F247" s="77" t="s">
        <v>1341</v>
      </c>
      <c r="G247" t="s">
        <v>1342</v>
      </c>
      <c r="H247" t="s">
        <v>1343</v>
      </c>
      <c r="I247" t="s">
        <v>1344</v>
      </c>
    </row>
    <row r="248" spans="2:9" ht="97.15">
      <c r="B248" t="e" vm="248">
        <v>#VALUE!</v>
      </c>
      <c r="C248" t="s">
        <v>1297</v>
      </c>
      <c r="D248" t="s">
        <v>1319</v>
      </c>
      <c r="E248" t="s">
        <v>1345</v>
      </c>
      <c r="F248" s="77" t="s">
        <v>1346</v>
      </c>
      <c r="G248" t="s">
        <v>1347</v>
      </c>
      <c r="H248" t="s">
        <v>1348</v>
      </c>
      <c r="I248" t="s">
        <v>1349</v>
      </c>
    </row>
    <row r="249" spans="2:9">
      <c r="B249" t="e" vm="249">
        <v>#VALUE!</v>
      </c>
      <c r="C249" t="s">
        <v>1297</v>
      </c>
      <c r="D249" t="s">
        <v>1350</v>
      </c>
      <c r="E249" t="s">
        <v>1351</v>
      </c>
      <c r="F249" s="77" t="s">
        <v>1352</v>
      </c>
      <c r="G249" t="s">
        <v>1353</v>
      </c>
      <c r="H249" t="s">
        <v>1354</v>
      </c>
      <c r="I249" t="s">
        <v>1355</v>
      </c>
    </row>
    <row r="250" spans="2:9">
      <c r="B250" t="e" vm="250">
        <v>#VALUE!</v>
      </c>
      <c r="C250" t="s">
        <v>1297</v>
      </c>
      <c r="D250" t="s">
        <v>1356</v>
      </c>
      <c r="E250" t="s">
        <v>1356</v>
      </c>
      <c r="F250" s="77" t="s">
        <v>1357</v>
      </c>
      <c r="G250" t="s">
        <v>1358</v>
      </c>
      <c r="H250" t="s">
        <v>1359</v>
      </c>
      <c r="I250" t="s">
        <v>1360</v>
      </c>
    </row>
    <row r="251" spans="2:9">
      <c r="B251" t="e" vm="251">
        <v>#VALUE!</v>
      </c>
      <c r="C251" t="s">
        <v>1297</v>
      </c>
      <c r="D251" t="s">
        <v>1356</v>
      </c>
      <c r="E251" t="s">
        <v>1361</v>
      </c>
      <c r="F251" s="77" t="s">
        <v>1362</v>
      </c>
      <c r="G251" t="s">
        <v>1363</v>
      </c>
      <c r="H251" t="s">
        <v>1364</v>
      </c>
      <c r="I251" t="s">
        <v>1365</v>
      </c>
    </row>
    <row r="252" spans="2:9">
      <c r="B252" t="e" vm="252">
        <v>#VALUE!</v>
      </c>
      <c r="C252" t="s">
        <v>1297</v>
      </c>
      <c r="D252" t="s">
        <v>1356</v>
      </c>
      <c r="E252" t="s">
        <v>1366</v>
      </c>
      <c r="F252" s="77" t="s">
        <v>1367</v>
      </c>
      <c r="G252" t="s">
        <v>1368</v>
      </c>
      <c r="H252" t="s">
        <v>1369</v>
      </c>
      <c r="I252" t="s">
        <v>1370</v>
      </c>
    </row>
    <row r="253" spans="2:9">
      <c r="B253" t="e" vm="253">
        <v>#VALUE!</v>
      </c>
      <c r="C253" t="s">
        <v>1297</v>
      </c>
      <c r="D253" t="s">
        <v>1356</v>
      </c>
      <c r="E253" t="s">
        <v>1371</v>
      </c>
      <c r="F253" s="77" t="s">
        <v>1372</v>
      </c>
      <c r="G253" t="s">
        <v>1373</v>
      </c>
      <c r="H253" t="s">
        <v>1374</v>
      </c>
      <c r="I253" t="s">
        <v>1375</v>
      </c>
    </row>
    <row r="254" spans="2:9">
      <c r="B254" t="e" vm="254">
        <v>#VALUE!</v>
      </c>
      <c r="C254" t="s">
        <v>1297</v>
      </c>
      <c r="D254" t="s">
        <v>1376</v>
      </c>
      <c r="E254" t="s">
        <v>1377</v>
      </c>
      <c r="F254" s="77" t="s">
        <v>1378</v>
      </c>
      <c r="G254" t="s">
        <v>1379</v>
      </c>
      <c r="H254" t="s">
        <v>1380</v>
      </c>
      <c r="I254" t="s">
        <v>1381</v>
      </c>
    </row>
    <row r="255" spans="2:9">
      <c r="B255" t="e" vm="255">
        <v>#VALUE!</v>
      </c>
      <c r="C255" t="s">
        <v>1297</v>
      </c>
      <c r="D255" t="s">
        <v>1382</v>
      </c>
      <c r="E255" t="s">
        <v>1383</v>
      </c>
      <c r="F255" s="77" t="s">
        <v>1384</v>
      </c>
      <c r="G255" t="s">
        <v>1385</v>
      </c>
      <c r="H255" t="s">
        <v>1386</v>
      </c>
      <c r="I255" t="s">
        <v>1387</v>
      </c>
    </row>
    <row r="256" spans="2:9">
      <c r="B256" t="e" vm="256">
        <v>#VALUE!</v>
      </c>
      <c r="C256" t="s">
        <v>1297</v>
      </c>
      <c r="D256" t="s">
        <v>1382</v>
      </c>
      <c r="E256" t="s">
        <v>1388</v>
      </c>
      <c r="F256" s="77" t="s">
        <v>1389</v>
      </c>
      <c r="G256" t="s">
        <v>1390</v>
      </c>
      <c r="H256" t="s">
        <v>1391</v>
      </c>
      <c r="I256" t="s">
        <v>1392</v>
      </c>
    </row>
    <row r="257" spans="2:9">
      <c r="B257" t="e" vm="257">
        <v>#VALUE!</v>
      </c>
      <c r="C257" t="s">
        <v>1297</v>
      </c>
      <c r="D257" t="s">
        <v>1393</v>
      </c>
      <c r="E257" t="s">
        <v>1394</v>
      </c>
      <c r="F257" s="77" t="s">
        <v>1395</v>
      </c>
      <c r="G257" t="s">
        <v>1396</v>
      </c>
      <c r="H257" t="s">
        <v>1397</v>
      </c>
      <c r="I257" t="s">
        <v>1398</v>
      </c>
    </row>
    <row r="258" spans="2:9">
      <c r="B258" t="e" vm="258">
        <v>#VALUE!</v>
      </c>
      <c r="C258" t="s">
        <v>1297</v>
      </c>
      <c r="D258" t="s">
        <v>1393</v>
      </c>
      <c r="E258" t="s">
        <v>1399</v>
      </c>
      <c r="F258" s="77" t="s">
        <v>1400</v>
      </c>
      <c r="G258" t="s">
        <v>1401</v>
      </c>
      <c r="H258" t="s">
        <v>1402</v>
      </c>
      <c r="I258" t="s">
        <v>1403</v>
      </c>
    </row>
    <row r="259" spans="2:9">
      <c r="B259" t="e" vm="259">
        <v>#VALUE!</v>
      </c>
      <c r="C259" t="s">
        <v>1297</v>
      </c>
      <c r="D259" t="s">
        <v>1393</v>
      </c>
      <c r="E259" t="s">
        <v>1404</v>
      </c>
      <c r="F259" s="77" t="s">
        <v>1405</v>
      </c>
      <c r="G259" t="s">
        <v>1406</v>
      </c>
      <c r="H259" t="s">
        <v>1407</v>
      </c>
      <c r="I259" t="s">
        <v>1408</v>
      </c>
    </row>
    <row r="260" spans="2:9">
      <c r="B260" t="e" vm="260">
        <v>#VALUE!</v>
      </c>
      <c r="C260" t="s">
        <v>1297</v>
      </c>
      <c r="D260" t="s">
        <v>1393</v>
      </c>
      <c r="E260" t="s">
        <v>1409</v>
      </c>
      <c r="F260" s="77" t="s">
        <v>1410</v>
      </c>
      <c r="G260" t="s">
        <v>1411</v>
      </c>
      <c r="H260" t="s">
        <v>1412</v>
      </c>
      <c r="I260" t="s">
        <v>1413</v>
      </c>
    </row>
    <row r="261" spans="2:9">
      <c r="B261" t="e" vm="261">
        <v>#VALUE!</v>
      </c>
      <c r="C261" t="s">
        <v>1297</v>
      </c>
      <c r="D261" t="s">
        <v>1393</v>
      </c>
      <c r="E261" t="s">
        <v>1414</v>
      </c>
      <c r="F261" s="77" t="s">
        <v>1415</v>
      </c>
      <c r="G261" t="s">
        <v>1416</v>
      </c>
      <c r="H261" t="s">
        <v>1417</v>
      </c>
      <c r="I261" t="s">
        <v>1418</v>
      </c>
    </row>
    <row r="262" spans="2:9">
      <c r="B262" t="e" vm="262">
        <v>#VALUE!</v>
      </c>
      <c r="C262" t="s">
        <v>1297</v>
      </c>
      <c r="D262" t="s">
        <v>1393</v>
      </c>
      <c r="E262" t="s">
        <v>1419</v>
      </c>
      <c r="F262" s="77" t="s">
        <v>1420</v>
      </c>
      <c r="G262" t="s">
        <v>1421</v>
      </c>
      <c r="H262" t="s">
        <v>1422</v>
      </c>
      <c r="I262" t="s">
        <v>1423</v>
      </c>
    </row>
    <row r="263" spans="2:9">
      <c r="B263" t="e" vm="263">
        <v>#VALUE!</v>
      </c>
      <c r="C263" t="s">
        <v>1297</v>
      </c>
      <c r="D263" t="s">
        <v>1393</v>
      </c>
      <c r="E263" t="s">
        <v>1424</v>
      </c>
      <c r="F263" s="77" t="s">
        <v>1425</v>
      </c>
      <c r="G263" t="s">
        <v>1426</v>
      </c>
      <c r="H263" t="s">
        <v>1427</v>
      </c>
      <c r="I263" t="s">
        <v>1428</v>
      </c>
    </row>
    <row r="264" spans="2:9">
      <c r="B264" t="e" vm="264">
        <v>#VALUE!</v>
      </c>
      <c r="C264" t="s">
        <v>1297</v>
      </c>
      <c r="D264" t="s">
        <v>1393</v>
      </c>
      <c r="E264" t="s">
        <v>1429</v>
      </c>
      <c r="F264" s="77" t="s">
        <v>1430</v>
      </c>
      <c r="G264" t="s">
        <v>1431</v>
      </c>
      <c r="H264" t="s">
        <v>1432</v>
      </c>
      <c r="I264" t="s">
        <v>1433</v>
      </c>
    </row>
    <row r="265" spans="2:9">
      <c r="B265" t="e" vm="265">
        <v>#VALUE!</v>
      </c>
      <c r="C265" t="s">
        <v>1297</v>
      </c>
      <c r="D265" t="s">
        <v>1393</v>
      </c>
      <c r="E265" t="s">
        <v>1434</v>
      </c>
      <c r="F265" s="77" t="s">
        <v>1435</v>
      </c>
      <c r="G265" t="s">
        <v>1436</v>
      </c>
      <c r="H265" t="s">
        <v>1437</v>
      </c>
      <c r="I265" t="s">
        <v>1438</v>
      </c>
    </row>
    <row r="266" spans="2:9">
      <c r="B266" t="e" vm="266">
        <v>#VALUE!</v>
      </c>
      <c r="C266" t="s">
        <v>1297</v>
      </c>
      <c r="D266" t="s">
        <v>1439</v>
      </c>
      <c r="E266" t="s">
        <v>1440</v>
      </c>
      <c r="F266" s="77" t="s">
        <v>1441</v>
      </c>
      <c r="G266" t="s">
        <v>1442</v>
      </c>
      <c r="H266" t="s">
        <v>1443</v>
      </c>
      <c r="I266" t="s">
        <v>1444</v>
      </c>
    </row>
    <row r="267" spans="2:9">
      <c r="B267" t="e" vm="267">
        <v>#VALUE!</v>
      </c>
      <c r="C267" t="s">
        <v>1297</v>
      </c>
      <c r="D267" t="s">
        <v>1439</v>
      </c>
      <c r="E267" t="s">
        <v>1445</v>
      </c>
      <c r="F267" s="77" t="s">
        <v>1446</v>
      </c>
      <c r="G267" t="s">
        <v>1447</v>
      </c>
      <c r="H267" t="s">
        <v>1448</v>
      </c>
      <c r="I267" t="s">
        <v>1449</v>
      </c>
    </row>
    <row r="268" spans="2:9">
      <c r="B268" t="e" vm="268">
        <v>#VALUE!</v>
      </c>
      <c r="C268" t="s">
        <v>1297</v>
      </c>
      <c r="D268" t="s">
        <v>1439</v>
      </c>
      <c r="E268" t="s">
        <v>1450</v>
      </c>
      <c r="F268" s="77" t="s">
        <v>1451</v>
      </c>
      <c r="G268" t="s">
        <v>1452</v>
      </c>
      <c r="H268" t="s">
        <v>1453</v>
      </c>
      <c r="I268" t="s">
        <v>1454</v>
      </c>
    </row>
    <row r="269" spans="2:9">
      <c r="B269" t="e" vm="269">
        <v>#VALUE!</v>
      </c>
      <c r="C269" t="s">
        <v>1297</v>
      </c>
      <c r="D269" t="s">
        <v>1439</v>
      </c>
      <c r="E269" t="s">
        <v>1455</v>
      </c>
      <c r="F269" s="77" t="s">
        <v>1456</v>
      </c>
      <c r="G269" t="s">
        <v>1457</v>
      </c>
      <c r="H269" t="s">
        <v>1458</v>
      </c>
      <c r="I269" t="s">
        <v>1459</v>
      </c>
    </row>
    <row r="270" spans="2:9">
      <c r="B270" t="e" vm="270">
        <v>#VALUE!</v>
      </c>
      <c r="C270" t="s">
        <v>1297</v>
      </c>
      <c r="D270" t="s">
        <v>1439</v>
      </c>
      <c r="E270" t="s">
        <v>1460</v>
      </c>
      <c r="F270" s="77" t="s">
        <v>1319</v>
      </c>
      <c r="G270" t="s">
        <v>1461</v>
      </c>
      <c r="H270" t="s">
        <v>1462</v>
      </c>
      <c r="I270" t="s">
        <v>1463</v>
      </c>
    </row>
    <row r="271" spans="2:9">
      <c r="B271" t="e" vm="271">
        <v>#VALUE!</v>
      </c>
      <c r="C271" t="s">
        <v>1297</v>
      </c>
      <c r="D271" t="s">
        <v>1464</v>
      </c>
      <c r="E271" t="s">
        <v>1465</v>
      </c>
      <c r="F271" s="77" t="s">
        <v>1466</v>
      </c>
      <c r="G271" t="s">
        <v>1467</v>
      </c>
      <c r="H271" t="s">
        <v>1468</v>
      </c>
      <c r="I271" t="s">
        <v>1469</v>
      </c>
    </row>
    <row r="272" spans="2:9">
      <c r="B272" t="e" vm="272">
        <v>#VALUE!</v>
      </c>
      <c r="C272" t="s">
        <v>1297</v>
      </c>
      <c r="D272" t="s">
        <v>1464</v>
      </c>
      <c r="E272" t="s">
        <v>1470</v>
      </c>
      <c r="F272" s="77" t="s">
        <v>1471</v>
      </c>
      <c r="G272" t="s">
        <v>1472</v>
      </c>
      <c r="H272" t="s">
        <v>1473</v>
      </c>
      <c r="I272" t="s">
        <v>1474</v>
      </c>
    </row>
    <row r="273" spans="2:12">
      <c r="B273" t="e" vm="273">
        <v>#VALUE!</v>
      </c>
      <c r="C273" t="s">
        <v>1297</v>
      </c>
      <c r="D273" t="s">
        <v>1464</v>
      </c>
      <c r="E273" t="s">
        <v>1475</v>
      </c>
      <c r="F273" s="77" t="s">
        <v>1476</v>
      </c>
      <c r="G273" t="s">
        <v>1477</v>
      </c>
      <c r="H273" t="s">
        <v>1478</v>
      </c>
      <c r="I273" t="s">
        <v>1479</v>
      </c>
    </row>
    <row r="274" spans="2:12">
      <c r="B274" t="e" vm="274">
        <v>#VALUE!</v>
      </c>
      <c r="C274" t="s">
        <v>1297</v>
      </c>
      <c r="D274" t="s">
        <v>1464</v>
      </c>
      <c r="E274" t="s">
        <v>1480</v>
      </c>
      <c r="F274" s="77" t="s">
        <v>1481</v>
      </c>
      <c r="G274" t="s">
        <v>1482</v>
      </c>
      <c r="H274" t="s">
        <v>1483</v>
      </c>
      <c r="I274" t="s">
        <v>1484</v>
      </c>
    </row>
    <row r="275" spans="2:12">
      <c r="B275" t="e" vm="275">
        <v>#VALUE!</v>
      </c>
      <c r="C275" t="s">
        <v>1297</v>
      </c>
      <c r="D275" t="s">
        <v>1485</v>
      </c>
      <c r="E275" t="s">
        <v>1485</v>
      </c>
      <c r="F275" s="77" t="s">
        <v>1486</v>
      </c>
      <c r="G275" t="s">
        <v>1487</v>
      </c>
      <c r="H275" t="s">
        <v>1488</v>
      </c>
      <c r="I275" t="s">
        <v>1489</v>
      </c>
    </row>
    <row r="276" spans="2:12">
      <c r="B276" t="e" vm="276">
        <v>#VALUE!</v>
      </c>
      <c r="C276" t="s">
        <v>1297</v>
      </c>
      <c r="D276" t="s">
        <v>1485</v>
      </c>
      <c r="E276" t="s">
        <v>1490</v>
      </c>
      <c r="F276" s="77" t="s">
        <v>1491</v>
      </c>
      <c r="G276" t="s">
        <v>1492</v>
      </c>
      <c r="H276" t="s">
        <v>1493</v>
      </c>
      <c r="I276" t="s">
        <v>1494</v>
      </c>
    </row>
    <row r="277" spans="2:12">
      <c r="B277" t="e" vm="277">
        <v>#VALUE!</v>
      </c>
      <c r="C277" t="s">
        <v>1297</v>
      </c>
      <c r="D277" t="s">
        <v>1485</v>
      </c>
      <c r="E277" t="s">
        <v>1495</v>
      </c>
      <c r="F277" s="77" t="s">
        <v>1496</v>
      </c>
      <c r="G277" t="s">
        <v>1497</v>
      </c>
      <c r="H277" t="s">
        <v>1498</v>
      </c>
      <c r="I277" t="s">
        <v>1499</v>
      </c>
    </row>
    <row r="278" spans="2:12">
      <c r="B278" t="e" vm="278">
        <v>#VALUE!</v>
      </c>
      <c r="C278" t="s">
        <v>1297</v>
      </c>
      <c r="D278" t="s">
        <v>1485</v>
      </c>
      <c r="E278" t="s">
        <v>1500</v>
      </c>
      <c r="F278" s="77" t="s">
        <v>1501</v>
      </c>
      <c r="G278" t="s">
        <v>1502</v>
      </c>
      <c r="H278" t="s">
        <v>1503</v>
      </c>
      <c r="I278" t="s">
        <v>1504</v>
      </c>
    </row>
    <row r="279" spans="2:12">
      <c r="B279" t="e" vm="279">
        <v>#VALUE!</v>
      </c>
      <c r="C279" t="s">
        <v>1505</v>
      </c>
      <c r="D279" t="s">
        <v>1505</v>
      </c>
      <c r="E279" t="s">
        <v>1506</v>
      </c>
      <c r="F279" s="77" t="s">
        <v>1507</v>
      </c>
      <c r="G279" t="s">
        <v>1508</v>
      </c>
      <c r="H279" t="s">
        <v>1509</v>
      </c>
      <c r="I279" t="s">
        <v>1510</v>
      </c>
    </row>
    <row r="280" spans="2:12">
      <c r="B280" t="e" vm="280">
        <v>#VALUE!</v>
      </c>
      <c r="C280" t="s">
        <v>1505</v>
      </c>
      <c r="D280" t="s">
        <v>1505</v>
      </c>
      <c r="E280" t="s">
        <v>1511</v>
      </c>
      <c r="F280" s="77" t="s">
        <v>1512</v>
      </c>
      <c r="G280" t="s">
        <v>1513</v>
      </c>
      <c r="H280" t="s">
        <v>1514</v>
      </c>
      <c r="I280" t="s">
        <v>1515</v>
      </c>
      <c r="L280" t="s">
        <v>82</v>
      </c>
    </row>
    <row r="281" spans="2:12">
      <c r="B281" t="e" vm="281">
        <v>#VALUE!</v>
      </c>
      <c r="C281" t="s">
        <v>1505</v>
      </c>
      <c r="D281" t="s">
        <v>1505</v>
      </c>
      <c r="E281" t="s">
        <v>1516</v>
      </c>
      <c r="F281" s="77" t="s">
        <v>1517</v>
      </c>
      <c r="G281" t="s">
        <v>1518</v>
      </c>
      <c r="H281" t="s">
        <v>1519</v>
      </c>
      <c r="I281" t="s">
        <v>1520</v>
      </c>
    </row>
    <row r="282" spans="2:12">
      <c r="B282" t="e" vm="282">
        <v>#VALUE!</v>
      </c>
      <c r="C282" t="s">
        <v>1505</v>
      </c>
      <c r="D282" t="s">
        <v>1505</v>
      </c>
      <c r="E282" t="s">
        <v>1521</v>
      </c>
      <c r="F282" s="77" t="s">
        <v>1522</v>
      </c>
      <c r="G282" t="s">
        <v>1523</v>
      </c>
      <c r="H282" t="s">
        <v>1524</v>
      </c>
      <c r="I282" t="s">
        <v>1525</v>
      </c>
      <c r="L282" t="s">
        <v>82</v>
      </c>
    </row>
    <row r="283" spans="2:12">
      <c r="B283" t="e" vm="283">
        <v>#VALUE!</v>
      </c>
      <c r="C283" t="s">
        <v>1505</v>
      </c>
      <c r="D283" t="s">
        <v>1505</v>
      </c>
      <c r="E283" t="s">
        <v>1526</v>
      </c>
      <c r="F283" s="77" t="s">
        <v>1527</v>
      </c>
      <c r="G283" t="s">
        <v>1528</v>
      </c>
      <c r="H283" t="s">
        <v>1529</v>
      </c>
      <c r="I283" t="s">
        <v>1530</v>
      </c>
    </row>
    <row r="284" spans="2:12">
      <c r="B284" t="e" vm="284">
        <v>#VALUE!</v>
      </c>
      <c r="C284" t="s">
        <v>1505</v>
      </c>
      <c r="D284" t="s">
        <v>1505</v>
      </c>
      <c r="E284" t="s">
        <v>1531</v>
      </c>
      <c r="F284" s="77" t="s">
        <v>1532</v>
      </c>
      <c r="G284" t="s">
        <v>1533</v>
      </c>
      <c r="H284" t="s">
        <v>1534</v>
      </c>
      <c r="I284" t="s">
        <v>1535</v>
      </c>
    </row>
    <row r="285" spans="2:12">
      <c r="B285" t="e" vm="285">
        <v>#VALUE!</v>
      </c>
      <c r="C285" t="s">
        <v>1505</v>
      </c>
      <c r="D285" t="s">
        <v>1536</v>
      </c>
      <c r="E285" t="s">
        <v>1537</v>
      </c>
      <c r="F285" s="77" t="s">
        <v>1538</v>
      </c>
      <c r="G285" t="s">
        <v>1539</v>
      </c>
      <c r="H285" t="s">
        <v>1540</v>
      </c>
      <c r="I285" t="s">
        <v>1541</v>
      </c>
    </row>
    <row r="286" spans="2:12">
      <c r="B286" t="e" vm="286">
        <v>#VALUE!</v>
      </c>
      <c r="C286" t="s">
        <v>1505</v>
      </c>
      <c r="D286" t="s">
        <v>1536</v>
      </c>
      <c r="E286" t="s">
        <v>1542</v>
      </c>
      <c r="F286" s="77" t="s">
        <v>1543</v>
      </c>
      <c r="G286" t="s">
        <v>1544</v>
      </c>
      <c r="H286" t="s">
        <v>1545</v>
      </c>
      <c r="I286" t="s">
        <v>1546</v>
      </c>
    </row>
    <row r="287" spans="2:12">
      <c r="B287" t="e" vm="287">
        <v>#VALUE!</v>
      </c>
      <c r="C287" t="s">
        <v>1505</v>
      </c>
      <c r="D287" t="s">
        <v>1536</v>
      </c>
      <c r="E287" t="s">
        <v>1547</v>
      </c>
      <c r="F287" s="77" t="s">
        <v>1548</v>
      </c>
      <c r="G287" t="s">
        <v>1549</v>
      </c>
      <c r="H287" t="s">
        <v>1550</v>
      </c>
      <c r="I287" t="s">
        <v>1551</v>
      </c>
    </row>
    <row r="288" spans="2:12">
      <c r="B288" t="e" vm="288">
        <v>#VALUE!</v>
      </c>
      <c r="C288" t="s">
        <v>1505</v>
      </c>
      <c r="D288" t="s">
        <v>1536</v>
      </c>
      <c r="E288" t="s">
        <v>1552</v>
      </c>
      <c r="F288" s="77" t="s">
        <v>1553</v>
      </c>
      <c r="G288" t="s">
        <v>1554</v>
      </c>
      <c r="H288" t="s">
        <v>1555</v>
      </c>
      <c r="I288" t="s">
        <v>1556</v>
      </c>
    </row>
    <row r="289" spans="2:9">
      <c r="B289" t="e" vm="289">
        <v>#VALUE!</v>
      </c>
      <c r="C289" t="s">
        <v>1505</v>
      </c>
      <c r="D289" t="s">
        <v>1557</v>
      </c>
      <c r="E289" t="s">
        <v>1558</v>
      </c>
      <c r="F289" s="77" t="s">
        <v>1559</v>
      </c>
      <c r="G289" t="s">
        <v>1560</v>
      </c>
      <c r="H289" t="s">
        <v>1561</v>
      </c>
      <c r="I289" t="s">
        <v>1562</v>
      </c>
    </row>
    <row r="290" spans="2:9">
      <c r="B290" t="e" vm="290">
        <v>#VALUE!</v>
      </c>
      <c r="C290" t="s">
        <v>1505</v>
      </c>
      <c r="D290" t="s">
        <v>1557</v>
      </c>
      <c r="E290" t="s">
        <v>1563</v>
      </c>
      <c r="F290" s="77" t="s">
        <v>1564</v>
      </c>
      <c r="G290" t="s">
        <v>1565</v>
      </c>
      <c r="H290" t="s">
        <v>1566</v>
      </c>
      <c r="I290" t="s">
        <v>1567</v>
      </c>
    </row>
    <row r="291" spans="2:9">
      <c r="B291" t="e" vm="291">
        <v>#VALUE!</v>
      </c>
      <c r="C291" t="s">
        <v>1568</v>
      </c>
      <c r="D291" t="s">
        <v>1569</v>
      </c>
      <c r="E291" t="s">
        <v>1570</v>
      </c>
      <c r="F291" s="77" t="s">
        <v>1571</v>
      </c>
      <c r="G291" t="s">
        <v>1572</v>
      </c>
      <c r="H291" t="s">
        <v>1573</v>
      </c>
      <c r="I291" t="s">
        <v>1574</v>
      </c>
    </row>
    <row r="292" spans="2:9">
      <c r="B292" t="e" vm="292">
        <v>#VALUE!</v>
      </c>
      <c r="C292" t="s">
        <v>1568</v>
      </c>
      <c r="D292" t="s">
        <v>1575</v>
      </c>
      <c r="E292" t="s">
        <v>1576</v>
      </c>
      <c r="F292" s="77" t="s">
        <v>1577</v>
      </c>
      <c r="G292" t="s">
        <v>1578</v>
      </c>
      <c r="H292" t="s">
        <v>1579</v>
      </c>
      <c r="I292" t="s">
        <v>1580</v>
      </c>
    </row>
    <row r="293" spans="2:9">
      <c r="B293" t="e" vm="293">
        <v>#VALUE!</v>
      </c>
      <c r="C293" t="s">
        <v>1568</v>
      </c>
      <c r="D293" t="s">
        <v>1575</v>
      </c>
      <c r="E293" t="s">
        <v>1581</v>
      </c>
      <c r="F293" s="77" t="s">
        <v>1582</v>
      </c>
      <c r="G293" t="s">
        <v>1583</v>
      </c>
      <c r="H293" t="s">
        <v>1584</v>
      </c>
      <c r="I293" t="s">
        <v>1585</v>
      </c>
    </row>
    <row r="294" spans="2:9" ht="69.400000000000006">
      <c r="B294" t="e" vm="294">
        <v>#VALUE!</v>
      </c>
      <c r="C294" t="s">
        <v>1568</v>
      </c>
      <c r="D294" t="s">
        <v>1586</v>
      </c>
      <c r="E294" t="s">
        <v>1587</v>
      </c>
      <c r="F294" s="77" t="s">
        <v>1588</v>
      </c>
      <c r="G294" t="s">
        <v>1589</v>
      </c>
      <c r="H294" t="s">
        <v>1590</v>
      </c>
      <c r="I294" t="s">
        <v>1591</v>
      </c>
    </row>
    <row r="295" spans="2:9" ht="55.5">
      <c r="B295" t="e" vm="295">
        <v>#VALUE!</v>
      </c>
      <c r="C295" t="s">
        <v>1568</v>
      </c>
      <c r="D295" t="s">
        <v>1586</v>
      </c>
      <c r="E295" t="s">
        <v>1592</v>
      </c>
      <c r="F295" s="77" t="s">
        <v>1593</v>
      </c>
      <c r="G295" t="s">
        <v>1594</v>
      </c>
      <c r="H295" t="s">
        <v>1595</v>
      </c>
      <c r="I295" t="s">
        <v>1596</v>
      </c>
    </row>
    <row r="296" spans="2:9">
      <c r="B296" t="e" vm="296">
        <v>#VALUE!</v>
      </c>
      <c r="C296" t="s">
        <v>1568</v>
      </c>
      <c r="D296" t="s">
        <v>1586</v>
      </c>
      <c r="E296" t="s">
        <v>1597</v>
      </c>
      <c r="F296" s="77" t="s">
        <v>1598</v>
      </c>
      <c r="G296" t="s">
        <v>1599</v>
      </c>
      <c r="H296" t="s">
        <v>1600</v>
      </c>
      <c r="I296" t="s">
        <v>1601</v>
      </c>
    </row>
    <row r="297" spans="2:9">
      <c r="B297" t="e" vm="297">
        <v>#VALUE!</v>
      </c>
      <c r="C297" t="s">
        <v>1568</v>
      </c>
      <c r="D297" t="s">
        <v>1586</v>
      </c>
      <c r="E297" t="s">
        <v>1602</v>
      </c>
      <c r="F297" s="77" t="s">
        <v>1603</v>
      </c>
      <c r="G297" t="s">
        <v>1604</v>
      </c>
      <c r="H297" t="s">
        <v>1605</v>
      </c>
      <c r="I297" t="s">
        <v>1606</v>
      </c>
    </row>
    <row r="298" spans="2:9">
      <c r="B298" t="e" vm="298">
        <v>#VALUE!</v>
      </c>
      <c r="C298" t="s">
        <v>1568</v>
      </c>
      <c r="D298" t="s">
        <v>1607</v>
      </c>
      <c r="E298" t="s">
        <v>1608</v>
      </c>
      <c r="F298" s="77" t="s">
        <v>1609</v>
      </c>
      <c r="G298" t="s">
        <v>1610</v>
      </c>
      <c r="H298" t="s">
        <v>1611</v>
      </c>
      <c r="I298" t="s">
        <v>1612</v>
      </c>
    </row>
    <row r="299" spans="2:9">
      <c r="B299" t="e" vm="299">
        <v>#VALUE!</v>
      </c>
      <c r="C299" t="s">
        <v>1568</v>
      </c>
      <c r="D299" t="s">
        <v>1607</v>
      </c>
      <c r="E299" t="s">
        <v>1613</v>
      </c>
      <c r="F299" s="77" t="s">
        <v>1614</v>
      </c>
      <c r="G299" t="s">
        <v>1615</v>
      </c>
      <c r="H299" t="s">
        <v>1616</v>
      </c>
      <c r="I299" t="s">
        <v>1617</v>
      </c>
    </row>
    <row r="300" spans="2:9">
      <c r="B300" t="e" vm="300">
        <v>#VALUE!</v>
      </c>
      <c r="C300" t="s">
        <v>1618</v>
      </c>
      <c r="D300" t="s">
        <v>1619</v>
      </c>
      <c r="E300" t="s">
        <v>1620</v>
      </c>
      <c r="F300" s="77" t="s">
        <v>1621</v>
      </c>
      <c r="G300" t="s">
        <v>1622</v>
      </c>
      <c r="H300" t="s">
        <v>1623</v>
      </c>
      <c r="I300" t="s">
        <v>1624</v>
      </c>
    </row>
    <row r="301" spans="2:9">
      <c r="B301" t="e" vm="301">
        <v>#VALUE!</v>
      </c>
      <c r="C301" t="s">
        <v>1618</v>
      </c>
      <c r="D301" t="s">
        <v>1619</v>
      </c>
      <c r="E301" t="s">
        <v>1625</v>
      </c>
      <c r="F301" s="77" t="s">
        <v>1626</v>
      </c>
      <c r="G301" t="s">
        <v>1627</v>
      </c>
      <c r="H301" t="s">
        <v>1628</v>
      </c>
      <c r="I301" t="s">
        <v>1629</v>
      </c>
    </row>
    <row r="302" spans="2:9">
      <c r="B302" t="e" vm="302">
        <v>#VALUE!</v>
      </c>
      <c r="C302" t="s">
        <v>1618</v>
      </c>
      <c r="D302" t="s">
        <v>1619</v>
      </c>
      <c r="E302" t="s">
        <v>1630</v>
      </c>
      <c r="F302" s="77" t="s">
        <v>1631</v>
      </c>
      <c r="G302" t="s">
        <v>1632</v>
      </c>
      <c r="H302" t="s">
        <v>1633</v>
      </c>
      <c r="I302" t="s">
        <v>1634</v>
      </c>
    </row>
    <row r="303" spans="2:9">
      <c r="B303" t="e" vm="303">
        <v>#VALUE!</v>
      </c>
      <c r="C303" t="s">
        <v>1618</v>
      </c>
      <c r="D303" t="s">
        <v>1619</v>
      </c>
      <c r="E303" t="s">
        <v>1635</v>
      </c>
      <c r="F303" s="77" t="s">
        <v>1636</v>
      </c>
      <c r="G303" t="s">
        <v>1637</v>
      </c>
      <c r="H303" t="s">
        <v>1638</v>
      </c>
      <c r="I303" t="s">
        <v>1639</v>
      </c>
    </row>
    <row r="304" spans="2:9">
      <c r="B304" t="e" vm="304">
        <v>#VALUE!</v>
      </c>
      <c r="C304" t="s">
        <v>1618</v>
      </c>
      <c r="D304" t="s">
        <v>1619</v>
      </c>
      <c r="E304" t="s">
        <v>1640</v>
      </c>
      <c r="F304" s="77" t="s">
        <v>1641</v>
      </c>
      <c r="G304" t="s">
        <v>1642</v>
      </c>
      <c r="H304" t="s">
        <v>1643</v>
      </c>
      <c r="I304" t="s">
        <v>1644</v>
      </c>
    </row>
    <row r="305" spans="2:9">
      <c r="B305" t="e" vm="305">
        <v>#VALUE!</v>
      </c>
      <c r="C305" t="s">
        <v>1618</v>
      </c>
      <c r="D305" t="s">
        <v>1645</v>
      </c>
      <c r="E305" t="s">
        <v>1646</v>
      </c>
      <c r="F305" s="77" t="s">
        <v>1647</v>
      </c>
      <c r="G305" t="s">
        <v>1648</v>
      </c>
      <c r="H305" t="s">
        <v>1649</v>
      </c>
      <c r="I305" t="s">
        <v>1650</v>
      </c>
    </row>
    <row r="306" spans="2:9">
      <c r="B306" t="e" vm="306">
        <v>#VALUE!</v>
      </c>
      <c r="C306" t="s">
        <v>1618</v>
      </c>
      <c r="D306" t="s">
        <v>1645</v>
      </c>
      <c r="E306" t="s">
        <v>1651</v>
      </c>
      <c r="F306" s="77" t="s">
        <v>1652</v>
      </c>
      <c r="G306" t="s">
        <v>1653</v>
      </c>
      <c r="H306" t="s">
        <v>1654</v>
      </c>
      <c r="I306" t="s">
        <v>1655</v>
      </c>
    </row>
    <row r="307" spans="2:9">
      <c r="B307" t="e" vm="307">
        <v>#VALUE!</v>
      </c>
      <c r="C307" t="s">
        <v>1618</v>
      </c>
      <c r="D307" t="s">
        <v>1645</v>
      </c>
      <c r="E307" t="s">
        <v>1656</v>
      </c>
      <c r="F307" s="77" t="s">
        <v>1657</v>
      </c>
      <c r="G307" t="s">
        <v>1658</v>
      </c>
      <c r="H307" t="s">
        <v>1659</v>
      </c>
      <c r="I307" t="s">
        <v>1660</v>
      </c>
    </row>
    <row r="308" spans="2:9">
      <c r="B308" t="e" vm="308">
        <v>#VALUE!</v>
      </c>
      <c r="C308" t="s">
        <v>1618</v>
      </c>
      <c r="D308" t="s">
        <v>1645</v>
      </c>
      <c r="E308" t="s">
        <v>1661</v>
      </c>
      <c r="F308" s="77" t="s">
        <v>1662</v>
      </c>
      <c r="G308" t="s">
        <v>1663</v>
      </c>
      <c r="H308" t="s">
        <v>1664</v>
      </c>
      <c r="I308" t="s">
        <v>1665</v>
      </c>
    </row>
    <row r="309" spans="2:9">
      <c r="B309" t="e" vm="309">
        <v>#VALUE!</v>
      </c>
      <c r="C309" t="s">
        <v>1618</v>
      </c>
      <c r="D309" t="s">
        <v>1645</v>
      </c>
      <c r="E309" t="s">
        <v>1666</v>
      </c>
      <c r="F309" s="77" t="s">
        <v>1667</v>
      </c>
      <c r="G309" t="s">
        <v>1668</v>
      </c>
      <c r="H309" t="s">
        <v>1669</v>
      </c>
      <c r="I309" t="s">
        <v>1670</v>
      </c>
    </row>
    <row r="310" spans="2:9">
      <c r="B310" t="e" vm="310">
        <v>#VALUE!</v>
      </c>
      <c r="C310" t="s">
        <v>1618</v>
      </c>
      <c r="D310" t="s">
        <v>1645</v>
      </c>
      <c r="E310" t="s">
        <v>1671</v>
      </c>
      <c r="F310" s="77" t="s">
        <v>1672</v>
      </c>
      <c r="G310" t="s">
        <v>1673</v>
      </c>
      <c r="H310" t="s">
        <v>1674</v>
      </c>
      <c r="I310" t="s">
        <v>1675</v>
      </c>
    </row>
    <row r="311" spans="2:9">
      <c r="B311" t="e" vm="311">
        <v>#VALUE!</v>
      </c>
      <c r="C311" t="s">
        <v>1618</v>
      </c>
      <c r="D311" t="s">
        <v>1645</v>
      </c>
      <c r="E311" t="s">
        <v>1676</v>
      </c>
      <c r="F311" s="77" t="s">
        <v>1677</v>
      </c>
      <c r="G311" t="s">
        <v>1678</v>
      </c>
      <c r="H311" t="s">
        <v>1679</v>
      </c>
      <c r="I311" t="s">
        <v>1680</v>
      </c>
    </row>
    <row r="312" spans="2:9">
      <c r="B312" t="e" vm="312">
        <v>#VALUE!</v>
      </c>
      <c r="C312" t="s">
        <v>1618</v>
      </c>
      <c r="D312" t="s">
        <v>1645</v>
      </c>
      <c r="E312" t="s">
        <v>1681</v>
      </c>
      <c r="F312" s="77" t="s">
        <v>1682</v>
      </c>
      <c r="G312" t="s">
        <v>1683</v>
      </c>
      <c r="H312" t="s">
        <v>1684</v>
      </c>
      <c r="I312" t="s">
        <v>1685</v>
      </c>
    </row>
    <row r="313" spans="2:9">
      <c r="B313" t="e" vm="313">
        <v>#VALUE!</v>
      </c>
      <c r="C313" t="s">
        <v>1618</v>
      </c>
      <c r="D313" t="s">
        <v>1645</v>
      </c>
      <c r="E313" t="s">
        <v>1686</v>
      </c>
      <c r="F313" s="77" t="s">
        <v>1687</v>
      </c>
      <c r="G313" t="s">
        <v>1688</v>
      </c>
      <c r="H313" t="s">
        <v>1689</v>
      </c>
      <c r="I313" t="s">
        <v>1690</v>
      </c>
    </row>
    <row r="314" spans="2:9" ht="69.400000000000006">
      <c r="B314" t="e" vm="314">
        <v>#VALUE!</v>
      </c>
      <c r="C314" t="s">
        <v>1618</v>
      </c>
      <c r="D314" t="s">
        <v>1645</v>
      </c>
      <c r="E314" t="s">
        <v>1691</v>
      </c>
      <c r="F314" s="77" t="s">
        <v>1692</v>
      </c>
      <c r="G314" t="s">
        <v>1693</v>
      </c>
      <c r="H314" t="s">
        <v>1694</v>
      </c>
      <c r="I314" t="s">
        <v>1695</v>
      </c>
    </row>
    <row r="315" spans="2:9" ht="69.400000000000006">
      <c r="B315" t="e" vm="315">
        <v>#VALUE!</v>
      </c>
      <c r="C315" t="s">
        <v>1618</v>
      </c>
      <c r="D315" t="s">
        <v>1645</v>
      </c>
      <c r="E315" t="s">
        <v>1696</v>
      </c>
      <c r="F315" s="77" t="s">
        <v>1697</v>
      </c>
      <c r="G315" t="s">
        <v>1698</v>
      </c>
      <c r="H315" t="s">
        <v>1699</v>
      </c>
      <c r="I315" t="s">
        <v>1700</v>
      </c>
    </row>
    <row r="316" spans="2:9">
      <c r="B316" t="e" vm="316">
        <v>#VALUE!</v>
      </c>
      <c r="C316" t="s">
        <v>1618</v>
      </c>
      <c r="D316" t="s">
        <v>1701</v>
      </c>
      <c r="E316" t="s">
        <v>1702</v>
      </c>
      <c r="F316" s="77" t="s">
        <v>1703</v>
      </c>
      <c r="G316" t="s">
        <v>1704</v>
      </c>
      <c r="H316" t="s">
        <v>1705</v>
      </c>
      <c r="I316" t="s">
        <v>1706</v>
      </c>
    </row>
    <row r="317" spans="2:9">
      <c r="B317" t="e" vm="317">
        <v>#VALUE!</v>
      </c>
      <c r="C317" t="s">
        <v>1618</v>
      </c>
      <c r="D317" t="s">
        <v>1701</v>
      </c>
      <c r="E317" t="s">
        <v>1707</v>
      </c>
      <c r="F317" s="77" t="s">
        <v>1708</v>
      </c>
      <c r="G317" t="s">
        <v>1709</v>
      </c>
      <c r="H317" t="s">
        <v>1710</v>
      </c>
      <c r="I317" t="s">
        <v>1711</v>
      </c>
    </row>
    <row r="318" spans="2:9">
      <c r="B318" t="e" vm="318">
        <v>#VALUE!</v>
      </c>
      <c r="C318" t="s">
        <v>1618</v>
      </c>
      <c r="D318" t="s">
        <v>1701</v>
      </c>
      <c r="E318" t="s">
        <v>1712</v>
      </c>
      <c r="F318" s="77" t="s">
        <v>1713</v>
      </c>
      <c r="G318" t="s">
        <v>1714</v>
      </c>
      <c r="H318" t="s">
        <v>1715</v>
      </c>
      <c r="I318" t="s">
        <v>1716</v>
      </c>
    </row>
    <row r="319" spans="2:9">
      <c r="B319" t="e" vm="319">
        <v>#VALUE!</v>
      </c>
      <c r="C319" t="s">
        <v>1618</v>
      </c>
      <c r="D319" t="s">
        <v>1701</v>
      </c>
      <c r="E319" t="s">
        <v>1717</v>
      </c>
      <c r="F319" s="77" t="s">
        <v>1718</v>
      </c>
      <c r="G319" t="s">
        <v>1719</v>
      </c>
      <c r="H319" t="s">
        <v>1720</v>
      </c>
      <c r="I319" t="s">
        <v>1721</v>
      </c>
    </row>
    <row r="320" spans="2:9">
      <c r="B320" t="e" vm="320">
        <v>#VALUE!</v>
      </c>
      <c r="C320" t="s">
        <v>1618</v>
      </c>
      <c r="D320" t="s">
        <v>1701</v>
      </c>
      <c r="E320" t="s">
        <v>1722</v>
      </c>
      <c r="F320" s="77" t="s">
        <v>1723</v>
      </c>
      <c r="G320" t="s">
        <v>1724</v>
      </c>
      <c r="H320" t="s">
        <v>1725</v>
      </c>
      <c r="I320" t="s">
        <v>1726</v>
      </c>
    </row>
    <row r="321" spans="2:9">
      <c r="B321" t="e" vm="321">
        <v>#VALUE!</v>
      </c>
      <c r="C321" t="s">
        <v>1618</v>
      </c>
      <c r="D321" t="s">
        <v>1701</v>
      </c>
      <c r="E321" t="s">
        <v>1727</v>
      </c>
      <c r="F321" s="77" t="s">
        <v>1728</v>
      </c>
      <c r="G321" t="s">
        <v>1729</v>
      </c>
      <c r="H321" t="s">
        <v>1730</v>
      </c>
      <c r="I321" t="s">
        <v>1731</v>
      </c>
    </row>
    <row r="322" spans="2:9">
      <c r="B322" t="e" vm="322">
        <v>#VALUE!</v>
      </c>
      <c r="C322" t="s">
        <v>1618</v>
      </c>
      <c r="D322" t="s">
        <v>1701</v>
      </c>
      <c r="E322" t="s">
        <v>1732</v>
      </c>
      <c r="F322" s="77" t="s">
        <v>1733</v>
      </c>
      <c r="G322" t="s">
        <v>1734</v>
      </c>
      <c r="H322" t="s">
        <v>1735</v>
      </c>
      <c r="I322" t="s">
        <v>1736</v>
      </c>
    </row>
    <row r="323" spans="2:9">
      <c r="B323" t="e" vm="323">
        <v>#VALUE!</v>
      </c>
      <c r="C323" t="s">
        <v>1618</v>
      </c>
      <c r="D323" t="s">
        <v>1737</v>
      </c>
      <c r="E323" t="s">
        <v>1738</v>
      </c>
      <c r="F323" s="77" t="s">
        <v>1739</v>
      </c>
      <c r="G323" t="s">
        <v>1740</v>
      </c>
      <c r="H323" t="s">
        <v>1741</v>
      </c>
      <c r="I323" t="s">
        <v>1742</v>
      </c>
    </row>
    <row r="324" spans="2:9">
      <c r="B324" t="e" vm="324">
        <v>#VALUE!</v>
      </c>
      <c r="C324" t="s">
        <v>1618</v>
      </c>
      <c r="D324" t="s">
        <v>1737</v>
      </c>
      <c r="E324" t="s">
        <v>1743</v>
      </c>
      <c r="F324" s="77" t="s">
        <v>1744</v>
      </c>
      <c r="G324" t="s">
        <v>1745</v>
      </c>
      <c r="H324" t="s">
        <v>1746</v>
      </c>
      <c r="I324" t="s">
        <v>1747</v>
      </c>
    </row>
    <row r="325" spans="2:9">
      <c r="B325" t="e" vm="325">
        <v>#VALUE!</v>
      </c>
      <c r="C325" t="s">
        <v>1618</v>
      </c>
      <c r="D325" t="s">
        <v>1737</v>
      </c>
      <c r="E325" t="s">
        <v>1748</v>
      </c>
      <c r="F325" s="77" t="s">
        <v>1749</v>
      </c>
      <c r="G325" t="s">
        <v>1750</v>
      </c>
      <c r="H325" t="s">
        <v>1751</v>
      </c>
      <c r="I325" t="s">
        <v>1752</v>
      </c>
    </row>
    <row r="326" spans="2:9">
      <c r="B326" t="e" vm="326">
        <v>#VALUE!</v>
      </c>
      <c r="C326" t="s">
        <v>1618</v>
      </c>
      <c r="D326" t="s">
        <v>1753</v>
      </c>
      <c r="E326" t="s">
        <v>1754</v>
      </c>
      <c r="F326" s="77" t="s">
        <v>1755</v>
      </c>
      <c r="G326" t="s">
        <v>1756</v>
      </c>
      <c r="H326" t="s">
        <v>1757</v>
      </c>
      <c r="I326" t="s">
        <v>1758</v>
      </c>
    </row>
    <row r="327" spans="2:9">
      <c r="B327" t="e" vm="327">
        <v>#VALUE!</v>
      </c>
      <c r="C327" t="s">
        <v>1618</v>
      </c>
      <c r="D327" t="s">
        <v>1753</v>
      </c>
      <c r="E327" t="s">
        <v>1759</v>
      </c>
      <c r="F327" s="77" t="s">
        <v>1760</v>
      </c>
      <c r="G327" t="s">
        <v>1761</v>
      </c>
      <c r="H327" t="s">
        <v>1762</v>
      </c>
      <c r="I327" t="s">
        <v>1763</v>
      </c>
    </row>
    <row r="328" spans="2:9">
      <c r="B328" t="e" vm="328">
        <v>#VALUE!</v>
      </c>
      <c r="C328" t="s">
        <v>1618</v>
      </c>
      <c r="D328" t="s">
        <v>1753</v>
      </c>
      <c r="E328" t="s">
        <v>1764</v>
      </c>
      <c r="F328" s="77" t="s">
        <v>1765</v>
      </c>
      <c r="G328" t="s">
        <v>1766</v>
      </c>
      <c r="H328" t="s">
        <v>1767</v>
      </c>
      <c r="I328" t="s">
        <v>1768</v>
      </c>
    </row>
    <row r="329" spans="2:9">
      <c r="B329" t="e" vm="329">
        <v>#VALUE!</v>
      </c>
      <c r="C329" t="s">
        <v>1618</v>
      </c>
      <c r="D329" t="s">
        <v>1753</v>
      </c>
      <c r="E329" t="s">
        <v>1769</v>
      </c>
      <c r="F329" s="77" t="s">
        <v>1770</v>
      </c>
      <c r="G329" t="s">
        <v>1771</v>
      </c>
      <c r="H329" t="s">
        <v>1772</v>
      </c>
      <c r="I329" t="s">
        <v>1773</v>
      </c>
    </row>
    <row r="330" spans="2:9">
      <c r="B330" t="e" vm="330">
        <v>#VALUE!</v>
      </c>
      <c r="C330" t="s">
        <v>1618</v>
      </c>
      <c r="D330" t="s">
        <v>1753</v>
      </c>
      <c r="E330" t="s">
        <v>1774</v>
      </c>
      <c r="F330" s="77" t="s">
        <v>1775</v>
      </c>
      <c r="G330" t="s">
        <v>1776</v>
      </c>
      <c r="H330" t="s">
        <v>1777</v>
      </c>
      <c r="I330" t="s">
        <v>1778</v>
      </c>
    </row>
    <row r="331" spans="2:9">
      <c r="B331" t="e" vm="331">
        <v>#VALUE!</v>
      </c>
      <c r="C331" t="s">
        <v>1618</v>
      </c>
      <c r="D331" t="s">
        <v>1753</v>
      </c>
      <c r="E331" t="s">
        <v>1779</v>
      </c>
      <c r="F331" s="77" t="s">
        <v>1780</v>
      </c>
      <c r="G331" t="s">
        <v>1781</v>
      </c>
      <c r="H331" t="s">
        <v>1782</v>
      </c>
      <c r="I331" t="s">
        <v>1783</v>
      </c>
    </row>
    <row r="332" spans="2:9">
      <c r="B332" t="e" vm="332">
        <v>#VALUE!</v>
      </c>
      <c r="C332" t="s">
        <v>1618</v>
      </c>
      <c r="D332" t="s">
        <v>1753</v>
      </c>
      <c r="E332" t="s">
        <v>1784</v>
      </c>
      <c r="F332" s="77" t="s">
        <v>1785</v>
      </c>
      <c r="G332" t="s">
        <v>1786</v>
      </c>
      <c r="H332" t="s">
        <v>1787</v>
      </c>
      <c r="I332" t="s">
        <v>1788</v>
      </c>
    </row>
    <row r="333" spans="2:9">
      <c r="B333" t="e" vm="333">
        <v>#VALUE!</v>
      </c>
      <c r="C333" t="s">
        <v>1618</v>
      </c>
      <c r="D333" t="s">
        <v>1753</v>
      </c>
      <c r="E333" t="s">
        <v>1789</v>
      </c>
      <c r="F333" s="77" t="s">
        <v>1790</v>
      </c>
      <c r="G333" t="s">
        <v>1791</v>
      </c>
      <c r="H333" t="s">
        <v>1792</v>
      </c>
      <c r="I333" t="s">
        <v>1793</v>
      </c>
    </row>
    <row r="334" spans="2:9">
      <c r="B334" t="e" vm="334">
        <v>#VALUE!</v>
      </c>
      <c r="C334" t="s">
        <v>1618</v>
      </c>
      <c r="D334" t="s">
        <v>1753</v>
      </c>
      <c r="E334" t="s">
        <v>1794</v>
      </c>
      <c r="F334" s="77" t="s">
        <v>1795</v>
      </c>
      <c r="G334" t="s">
        <v>1796</v>
      </c>
      <c r="H334" t="s">
        <v>1797</v>
      </c>
      <c r="I334" t="s">
        <v>1798</v>
      </c>
    </row>
    <row r="335" spans="2:9">
      <c r="B335" t="e" vm="335">
        <v>#VALUE!</v>
      </c>
      <c r="C335" t="s">
        <v>1618</v>
      </c>
      <c r="D335" t="s">
        <v>1799</v>
      </c>
      <c r="E335" t="s">
        <v>1800</v>
      </c>
      <c r="F335" s="77" t="s">
        <v>1801</v>
      </c>
      <c r="G335" t="s">
        <v>1802</v>
      </c>
      <c r="H335" t="s">
        <v>1803</v>
      </c>
      <c r="I335" t="s">
        <v>1804</v>
      </c>
    </row>
    <row r="336" spans="2:9">
      <c r="B336" t="e" vm="336">
        <v>#VALUE!</v>
      </c>
      <c r="C336" t="s">
        <v>1618</v>
      </c>
      <c r="D336" t="s">
        <v>1799</v>
      </c>
      <c r="E336" t="s">
        <v>1805</v>
      </c>
      <c r="F336" s="77" t="s">
        <v>1806</v>
      </c>
      <c r="G336" t="s">
        <v>1807</v>
      </c>
      <c r="H336" t="s">
        <v>1808</v>
      </c>
      <c r="I336" t="s">
        <v>1809</v>
      </c>
    </row>
    <row r="337" spans="2:12">
      <c r="B337" t="e" vm="337">
        <v>#VALUE!</v>
      </c>
      <c r="C337" t="s">
        <v>1618</v>
      </c>
      <c r="D337" t="s">
        <v>1810</v>
      </c>
      <c r="E337" t="s">
        <v>1811</v>
      </c>
      <c r="F337" s="77" t="s">
        <v>1812</v>
      </c>
      <c r="G337" t="s">
        <v>1813</v>
      </c>
      <c r="H337" t="s">
        <v>1814</v>
      </c>
      <c r="I337" t="s">
        <v>1815</v>
      </c>
    </row>
    <row r="338" spans="2:12">
      <c r="B338" t="e" vm="338">
        <v>#VALUE!</v>
      </c>
      <c r="C338" t="s">
        <v>1618</v>
      </c>
      <c r="D338" t="s">
        <v>1810</v>
      </c>
      <c r="E338" t="s">
        <v>1816</v>
      </c>
      <c r="F338" s="77" t="s">
        <v>1817</v>
      </c>
      <c r="G338" t="s">
        <v>1818</v>
      </c>
      <c r="H338" t="s">
        <v>1819</v>
      </c>
      <c r="I338" t="s">
        <v>1820</v>
      </c>
    </row>
    <row r="339" spans="2:12">
      <c r="B339" t="e" vm="339">
        <v>#VALUE!</v>
      </c>
      <c r="C339" t="s">
        <v>1618</v>
      </c>
      <c r="D339" t="s">
        <v>1810</v>
      </c>
      <c r="E339" t="s">
        <v>1821</v>
      </c>
      <c r="F339" s="77" t="s">
        <v>1822</v>
      </c>
      <c r="G339" t="s">
        <v>1823</v>
      </c>
      <c r="H339" t="s">
        <v>1824</v>
      </c>
      <c r="I339" t="s">
        <v>1825</v>
      </c>
    </row>
    <row r="340" spans="2:12">
      <c r="B340" t="e" vm="340">
        <v>#VALUE!</v>
      </c>
      <c r="C340" t="s">
        <v>1618</v>
      </c>
      <c r="D340" t="s">
        <v>1810</v>
      </c>
      <c r="E340" t="s">
        <v>1826</v>
      </c>
      <c r="F340" s="77" t="s">
        <v>1827</v>
      </c>
      <c r="G340" t="s">
        <v>1828</v>
      </c>
      <c r="H340" t="s">
        <v>1829</v>
      </c>
      <c r="I340" t="s">
        <v>1830</v>
      </c>
    </row>
    <row r="341" spans="2:12">
      <c r="B341" t="e" vm="341">
        <v>#VALUE!</v>
      </c>
      <c r="C341" t="s">
        <v>1618</v>
      </c>
      <c r="D341" t="s">
        <v>1810</v>
      </c>
      <c r="E341" t="s">
        <v>1831</v>
      </c>
      <c r="F341" s="77" t="s">
        <v>1832</v>
      </c>
      <c r="G341" t="s">
        <v>1833</v>
      </c>
      <c r="H341" t="s">
        <v>1834</v>
      </c>
      <c r="I341" t="s">
        <v>1835</v>
      </c>
    </row>
    <row r="342" spans="2:12">
      <c r="B342" t="e" vm="342">
        <v>#VALUE!</v>
      </c>
      <c r="C342" t="s">
        <v>1618</v>
      </c>
      <c r="D342" t="s">
        <v>1810</v>
      </c>
      <c r="E342" t="s">
        <v>1836</v>
      </c>
      <c r="F342" s="77" t="s">
        <v>1837</v>
      </c>
      <c r="G342" t="s">
        <v>1838</v>
      </c>
      <c r="H342" t="s">
        <v>1839</v>
      </c>
      <c r="I342" t="s">
        <v>1840</v>
      </c>
    </row>
    <row r="343" spans="2:12">
      <c r="B343" t="e" vm="343">
        <v>#VALUE!</v>
      </c>
      <c r="C343" t="s">
        <v>1618</v>
      </c>
      <c r="D343" t="s">
        <v>1841</v>
      </c>
      <c r="E343" t="s">
        <v>1842</v>
      </c>
      <c r="F343" s="77" t="s">
        <v>1843</v>
      </c>
      <c r="G343" t="s">
        <v>1844</v>
      </c>
      <c r="H343" t="s">
        <v>1845</v>
      </c>
      <c r="I343" t="s">
        <v>1846</v>
      </c>
      <c r="K343" t="s">
        <v>548</v>
      </c>
      <c r="L343" t="s">
        <v>65</v>
      </c>
    </row>
    <row r="344" spans="2:12">
      <c r="B344" t="e" vm="344">
        <v>#VALUE!</v>
      </c>
      <c r="C344" t="s">
        <v>1618</v>
      </c>
      <c r="D344" t="s">
        <v>1841</v>
      </c>
      <c r="E344" t="s">
        <v>1847</v>
      </c>
      <c r="F344" s="77" t="s">
        <v>1848</v>
      </c>
      <c r="G344" t="s">
        <v>1849</v>
      </c>
      <c r="H344" t="s">
        <v>1850</v>
      </c>
      <c r="I344" t="s">
        <v>1851</v>
      </c>
    </row>
    <row r="345" spans="2:12">
      <c r="B345" t="e" vm="345">
        <v>#VALUE!</v>
      </c>
      <c r="C345" t="s">
        <v>1618</v>
      </c>
      <c r="D345" t="s">
        <v>1841</v>
      </c>
      <c r="E345" t="s">
        <v>1852</v>
      </c>
      <c r="F345" s="77" t="s">
        <v>1853</v>
      </c>
      <c r="G345" t="s">
        <v>1854</v>
      </c>
      <c r="H345" t="s">
        <v>1855</v>
      </c>
      <c r="I345" t="s">
        <v>1856</v>
      </c>
    </row>
    <row r="346" spans="2:12">
      <c r="B346" t="e" vm="346">
        <v>#VALUE!</v>
      </c>
      <c r="C346" t="s">
        <v>1618</v>
      </c>
      <c r="D346" t="s">
        <v>1857</v>
      </c>
      <c r="E346" t="s">
        <v>1858</v>
      </c>
      <c r="F346" s="77" t="s">
        <v>1859</v>
      </c>
      <c r="G346" t="s">
        <v>1860</v>
      </c>
      <c r="H346" t="s">
        <v>1861</v>
      </c>
      <c r="I346" t="s">
        <v>1862</v>
      </c>
    </row>
    <row r="347" spans="2:12">
      <c r="B347" t="e" vm="347">
        <v>#VALUE!</v>
      </c>
      <c r="C347" t="s">
        <v>1618</v>
      </c>
      <c r="D347" t="s">
        <v>1857</v>
      </c>
      <c r="E347" t="s">
        <v>1863</v>
      </c>
      <c r="F347" s="77" t="s">
        <v>1864</v>
      </c>
      <c r="G347" t="s">
        <v>1865</v>
      </c>
      <c r="H347" t="s">
        <v>1866</v>
      </c>
      <c r="I347" t="s">
        <v>1867</v>
      </c>
    </row>
    <row r="348" spans="2:12">
      <c r="B348" t="e" vm="348">
        <v>#VALUE!</v>
      </c>
      <c r="C348" t="s">
        <v>1618</v>
      </c>
      <c r="D348" t="s">
        <v>1857</v>
      </c>
      <c r="E348" t="s">
        <v>1868</v>
      </c>
      <c r="F348" s="77" t="s">
        <v>1869</v>
      </c>
      <c r="G348" t="s">
        <v>1870</v>
      </c>
      <c r="H348" t="s">
        <v>1871</v>
      </c>
      <c r="I348" t="s">
        <v>1872</v>
      </c>
    </row>
    <row r="349" spans="2:12">
      <c r="B349" t="e" vm="349">
        <v>#VALUE!</v>
      </c>
      <c r="C349" t="s">
        <v>1618</v>
      </c>
      <c r="D349" t="s">
        <v>1857</v>
      </c>
      <c r="E349" t="s">
        <v>1873</v>
      </c>
      <c r="F349" s="77" t="s">
        <v>1874</v>
      </c>
      <c r="G349" t="s">
        <v>1875</v>
      </c>
      <c r="H349" t="s">
        <v>1876</v>
      </c>
      <c r="I349" t="s">
        <v>1877</v>
      </c>
    </row>
    <row r="350" spans="2:12">
      <c r="B350" t="e" vm="350">
        <v>#VALUE!</v>
      </c>
      <c r="C350" t="s">
        <v>1618</v>
      </c>
      <c r="D350" t="s">
        <v>1878</v>
      </c>
      <c r="E350" t="s">
        <v>1879</v>
      </c>
      <c r="F350" s="77" t="s">
        <v>1880</v>
      </c>
      <c r="G350" t="s">
        <v>1881</v>
      </c>
      <c r="H350" t="s">
        <v>1882</v>
      </c>
      <c r="I350" t="s">
        <v>1883</v>
      </c>
    </row>
    <row r="351" spans="2:12">
      <c r="B351" t="e" vm="351">
        <v>#VALUE!</v>
      </c>
      <c r="C351" t="s">
        <v>1618</v>
      </c>
      <c r="D351" t="s">
        <v>1878</v>
      </c>
      <c r="E351" t="s">
        <v>5</v>
      </c>
      <c r="F351" s="77"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B3" sqref="B3"/>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95" t="s">
        <v>3336</v>
      </c>
      <c r="L2" t="s">
        <v>3294</v>
      </c>
      <c r="M2" t="str" cm="1">
        <f t="array" ref="M2">_xlfn.LET(_xlpm.x,_xlfn.SINGLE(_xlfn._xlws.FILTER(cvm机型选项表[自检],cvm机型选项表[自检]&lt;&gt;"ok","ok")),_xlpm.x)</f>
        <v>ok</v>
      </c>
    </row>
    <row r="3" spans="1:13">
      <c r="A3" t="s">
        <v>1890</v>
      </c>
      <c r="B3" s="96" t="s">
        <v>1891</v>
      </c>
      <c r="L3" t="s">
        <v>3295</v>
      </c>
      <c r="M3" t="str" cm="1">
        <f t="array" ref="M3">_xlfn.LET(_xlpm.x,_xlfn.SINGLE(_xlfn._xlws.FILTER(cvmCpu选项表[自检],cvmCpu选项表[自检]&lt;&gt;"ok","ok")),_xlpm.x)</f>
        <v>ok</v>
      </c>
    </row>
    <row r="4" spans="1:13">
      <c r="A4" s="68" t="s">
        <v>3371</v>
      </c>
      <c r="B4" s="97">
        <v>44521</v>
      </c>
      <c r="L4" t="s">
        <v>3296</v>
      </c>
      <c r="M4" t="str" cm="1">
        <f t="array" ref="M4">_xlfn.LET(_xlpm.x,_xlfn.SINGLE(_xlfn._xlws.FILTER(cvm内存选项表[自检],cvm内存选项表[自检]&lt;&gt;"ok","ok")),_xlpm.x)</f>
        <v>ok</v>
      </c>
    </row>
    <row r="5" spans="1:13">
      <c r="L5" t="s">
        <v>3334</v>
      </c>
      <c r="M5" s="43"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79" t="str">
        <f>"region!"&amp;ADDRESS(ROW(G2),COLUMN(G2)) &amp; "#"</f>
        <v>region!$G$2#</v>
      </c>
      <c r="L1" s="79"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1" t="s">
        <v>1894</v>
      </c>
      <c r="B1" s="41" t="s">
        <v>3305</v>
      </c>
    </row>
    <row r="2" spans="1:5" ht="14.25">
      <c r="A2" s="42" t="s">
        <v>3306</v>
      </c>
      <c r="B2" s="42">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68"/>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
</file>

<file path=customXml/item4.xml>���N�T�N�T�N�TN�~R{|�N�T�N�~R{|�N�TT9�(usQ�l�N�T�c���N�ThƋ�N�T�N�T	�y�T�N�T�N�TN�~R{|�N�T�N�~R{|�N�TT9�(usQ�l�N�T�c���N�ThƋ�N�T�N�T	�y�T
</file>

<file path=customXml/item5.xml>��
</file>

<file path=customXml/item6.xml>��
</file>

<file path=customXml/item7.xml>��
</file>

<file path=customXml/item8.xml>��
</file>

<file path=customXml/item9.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0.xml>��
</file>

<file path=customXml/item11.xml>��
</file>

<file path=customXml/item12.xml>��
</file>

<file path=customXml/item13.xml>���N�T
</file>

<file path=customXml/item14.xml>��
</file>

<file path=customXml/item15.xml>�����s�Xy��v!jWW	��b�N�Tĉ<hc�[gUS�Nc�[N!k'`9�(u�QX[�|�~�v�|�~�vpenc�vpenc�v���p�S�����plx�vRGr�[ϑRGrpeoR,gpepeϑ�bcb�sǑ-�gpe�N�T���c�N�T�Spe�bMRgUS�N�bMRN!k'`9�(uUS�N�bT�N�N�ThƋ�b�NhV�N�T�N�TTRh��QX[Rh�Gl;`�QX[Gl;`�Nlx�vHDDGl;`�Nlx�vSDDGl;`RGrpeϑRh�RGr�[ϑRh��N�Tĉ<hRh�ggM�n0
Nwm0peϑ*Nggg�N<h��h�N�T�N�T�N�T�N�TN�~R{|�N�T�N�~R{|�N�TT9�(usQ�l�N�T�c���N�ThƋ�N�T�N�T	�y�T
</file>

<file path=customXml/item16.xml>��
</file>

<file path=customXml/item17.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8.xml>��
</file>

<file path=customXml/itemProps1.xml><?xml version="1.0" encoding="utf-8"?>
<ds:datastoreItem xmlns:ds="http://schemas.openxmlformats.org/officeDocument/2006/customXml" ds:itemID="{0839ABF0-1321-44BF-95D2-92C796DAFE86}">
  <ds:schemaRefs/>
</ds:datastoreItem>
</file>

<file path=customXml/itemProps2.xml><?xml version="1.0" encoding="utf-8"?>
<ds:datastoreItem xmlns:ds="http://schemas.openxmlformats.org/officeDocument/2006/customXml" ds:itemID="{BB7CA39A-0305-475E-8C00-A75F3BB1DC79}">
  <ds:schemaRefs/>
</ds:datastoreItem>
</file>

<file path=customXml/itemProps3.xml><?xml version="1.0" encoding="utf-8"?>
<ds:datastoreItem xmlns:ds="http://schemas.openxmlformats.org/officeDocument/2006/customXml" ds:itemID="{F8D1132B-A9A3-41F2-815B-592AE4B7BB07}">
  <ds:schemaRefs/>
</ds:datastoreItem>
</file>

<file path=customXml/itemProps4.xml><?xml version="1.0" encoding="utf-8"?>
<ds:datastoreItem xmlns:ds="http://schemas.openxmlformats.org/officeDocument/2006/customXml" ds:itemID="{A70AD697-0888-46E3-BF99-5E3768F8616B}">
  <ds:schemaRefs/>
</ds:datastoreItem>
</file>

<file path=customXml/itemProps5.xml><?xml version="1.0" encoding="utf-8"?>
<ds:datastoreItem xmlns:ds="http://schemas.openxmlformats.org/officeDocument/2006/customXml" ds:itemID="{62437209-3621-4B5B-8F4F-6AE3221BC6E4}">
  <ds:schemaRefs/>
</ds:datastoreItem>
</file>

<file path=customXml/itemProps6.xml><?xml version="1.0" encoding="utf-8"?>
<ds:datastoreItem xmlns:ds="http://schemas.openxmlformats.org/officeDocument/2006/customXml" ds:itemID="{4D7C76ED-1CA4-4AFF-8747-5ABF3B63C727}">
  <ds:schemaRefs/>
</ds:datastoreItem>
</file>

<file path=customXml/itemProps7.xml><?xml version="1.0" encoding="utf-8"?>
<ds:datastoreItem xmlns:ds="http://schemas.openxmlformats.org/officeDocument/2006/customXml" ds:itemID="{4A785C4E-0AF6-403F-8864-E3B3B52DB68F}">
  <ds:schemaRefs/>
</ds:datastoreItem>
</file>

<file path=customXml/itemProps8.xml><?xml version="1.0" encoding="utf-8"?>
<ds:datastoreItem xmlns:ds="http://schemas.openxmlformats.org/officeDocument/2006/customXml" ds:itemID="{30CBDDA5-189D-4561-B030-0E6E2F7FC1F9}">
  <ds:schemaRefs/>
</ds:datastoreItem>
</file>

<file path=customXml/itemProps9.xml><?xml version="1.0" encoding="utf-8"?>
<ds:datastoreItem xmlns:ds="http://schemas.openxmlformats.org/officeDocument/2006/customXml" ds:itemID="{A7715258-E664-4C59-8C53-A9C486FFD9D8}">
  <ds:schemaRefs/>
</ds:datastoreItem>
</file>

<file path=customXml/itemProps10.xml><?xml version="1.0" encoding="utf-8"?>
<ds:datastoreItem xmlns:ds="http://schemas.openxmlformats.org/officeDocument/2006/customXml" ds:itemID="{2C258D44-A808-4487-A6BD-E90BE12706E2}">
  <ds:schemaRefs/>
</ds:datastoreItem>
</file>

<file path=customXml/itemProps11.xml><?xml version="1.0" encoding="utf-8"?>
<ds:datastoreItem xmlns:ds="http://schemas.openxmlformats.org/officeDocument/2006/customXml" ds:itemID="{4449122B-41C9-4784-9568-B839B47F3EE5}">
  <ds:schemaRefs/>
</ds:datastoreItem>
</file>

<file path=customXml/itemProps12.xml><?xml version="1.0" encoding="utf-8"?>
<ds:datastoreItem xmlns:ds="http://schemas.openxmlformats.org/officeDocument/2006/customXml" ds:itemID="{86205BC2-140B-4062-A950-0E95675ADABD}">
  <ds:schemaRefs/>
</ds:datastoreItem>
</file>

<file path=customXml/itemProps13.xml><?xml version="1.0" encoding="utf-8"?>
<ds:datastoreItem xmlns:ds="http://schemas.openxmlformats.org/officeDocument/2006/customXml" ds:itemID="{0495CE89-3C67-4B46-8B1C-0582532DF91C}">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7F35CDE7-E527-48E6-89F4-F24F35A94D64}">
  <ds:schemaRefs/>
</ds:datastoreItem>
</file>

<file path=customXml/itemProps16.xml><?xml version="1.0" encoding="utf-8"?>
<ds:datastoreItem xmlns:ds="http://schemas.openxmlformats.org/officeDocument/2006/customXml" ds:itemID="{9ED675FF-135B-42F2-A7D8-4EF423359A05}">
  <ds:schemaRefs/>
</ds:datastoreItem>
</file>

<file path=customXml/itemProps17.xml><?xml version="1.0" encoding="utf-8"?>
<ds:datastoreItem xmlns:ds="http://schemas.openxmlformats.org/officeDocument/2006/customXml" ds:itemID="{47F9533F-7F68-4D4F-A56C-B45630538B95}">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2022-01-17T09:54:35Z</dcterms:modified>
  <cp:category/>
  <cp:contentStatus/>
</cp:coreProperties>
</file>