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ccc\git\qcloud\qcloud-price\"/>
    </mc:Choice>
  </mc:AlternateContent>
  <xr:revisionPtr revIDLastSave="0" documentId="13_ncr:1_{F18C05DD-9001-4FBB-AA49-C33B08420687}" xr6:coauthVersionLast="47" xr6:coauthVersionMax="47" xr10:uidLastSave="{00000000-0000-0000-0000-000000000000}"/>
  <bookViews>
    <workbookView xWindow="-98" yWindow="-98" windowWidth="20715" windowHeight="13276" tabRatio="778" activeTab="1" xr2:uid="{00000000-000D-0000-FFFF-FFFF00000000}"/>
  </bookViews>
  <sheets>
    <sheet name="汇总" sheetId="52" r:id="rId1"/>
    <sheet name="报价" sheetId="1" r:id="rId2"/>
    <sheet name="README" sheetId="50" r:id="rId3"/>
    <sheet name="region" sheetId="44" r:id="rId4"/>
    <sheet name="cbs" sheetId="36" r:id="rId5"/>
  </sheets>
  <definedNames>
    <definedName name="_xlcn.WorksheetConnection_price.xlsxprice1" hidden="1">price[]</definedName>
    <definedName name="_xlcn.WorksheetConnection_price.xlsx产品1" hidden="1">产品</definedName>
    <definedName name="cdb实例规格列表">#REF!</definedName>
    <definedName name="crs架构列表">#REF!</definedName>
    <definedName name="dc_cas带宽列表">#REF!</definedName>
    <definedName name="ExternalData_1" localSheetId="3" hidden="1">region!#REF!</definedName>
    <definedName name="ExternalData_2" localSheetId="3" hidden="1">region!$A$1:$B$4</definedName>
    <definedName name="nat类型列表">#REF!</definedName>
    <definedName name="region列表">地域表[地域]</definedName>
    <definedName name="vpn网关规格列表">#REF!</definedName>
    <definedName name="报价地域">报价!$B$1</definedName>
    <definedName name="产品过滤器">#REF!</definedName>
    <definedName name="产品列表">#REF!</definedName>
    <definedName name="可选产品">报价!$B$2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产品" name="产品" connection="WorksheetConnection_price.xlsx!产品"/>
          <x15:modelTable id="price" name="price" connection="WorksheetConnection_price.xlsx!price"/>
        </x15:modelTables>
        <x15:modelRelationships>
          <x15:modelRelationship fromTable="price" fromColumn="产品标识" toTable="产品" toColumn="产品标识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2" i="1" l="1" a="1"/>
  <c r="O12" i="1" s="1"/>
  <c r="Q12" i="1" s="1"/>
  <c r="Y12" i="1" s="1" a="1"/>
  <c r="Y12" i="1" s="1"/>
  <c r="P12" i="1"/>
  <c r="R12" i="1" a="1"/>
  <c r="R12" i="1" s="1"/>
  <c r="S12" i="1" a="1"/>
  <c r="S12" i="1" s="1"/>
  <c r="T12" i="1"/>
  <c r="U12" i="1"/>
  <c r="V12" i="1"/>
  <c r="W12" i="1"/>
  <c r="X12" i="1" a="1"/>
  <c r="X12" i="1" s="1"/>
  <c r="O11" i="1" a="1"/>
  <c r="O11" i="1" s="1"/>
  <c r="Q11" i="1" s="1"/>
  <c r="Y11" i="1" s="1" a="1"/>
  <c r="Y11" i="1" s="1"/>
  <c r="P11" i="1"/>
  <c r="R11" i="1" a="1"/>
  <c r="R11" i="1" s="1"/>
  <c r="S11" i="1" a="1"/>
  <c r="S11" i="1" s="1"/>
  <c r="T11" i="1"/>
  <c r="U11" i="1"/>
  <c r="V11" i="1"/>
  <c r="W11" i="1"/>
  <c r="X11" i="1" a="1"/>
  <c r="X11" i="1" s="1"/>
  <c r="P8" i="1"/>
  <c r="P9" i="1"/>
  <c r="P10" i="1"/>
  <c r="G2" i="44" a="1"/>
  <c r="G2" i="44" s="1"/>
  <c r="G1" i="44"/>
  <c r="L1" i="44"/>
  <c r="W8" i="1"/>
  <c r="W9" i="1"/>
  <c r="W10" i="1"/>
  <c r="V8" i="1"/>
  <c r="V9" i="1"/>
  <c r="V10" i="1"/>
  <c r="U8" i="1"/>
  <c r="U9" i="1"/>
  <c r="U10" i="1"/>
  <c r="T8" i="1"/>
  <c r="T9" i="1"/>
  <c r="T10" i="1"/>
  <c r="L2" i="44" a="1"/>
  <c r="L2" i="44" s="1"/>
  <c r="O10" i="1" a="1"/>
  <c r="O10" i="1" s="1"/>
  <c r="Q10" i="1" l="1"/>
  <c r="O9" i="1" a="1"/>
  <c r="O9" i="1" s="1"/>
  <c r="O8" i="1" a="1"/>
  <c r="O8" i="1" s="1"/>
  <c r="M2" i="50" a="1"/>
  <c r="M2" i="50" s="1"/>
  <c r="M4" i="50" a="1"/>
  <c r="M4" i="50" s="1"/>
  <c r="M3" i="50" a="1"/>
  <c r="M3" i="50" s="1"/>
  <c r="X8" i="1" a="1"/>
  <c r="X8" i="1" s="1"/>
  <c r="X10" i="1" a="1"/>
  <c r="X10" i="1" s="1"/>
  <c r="X9" i="1" a="1"/>
  <c r="X9" i="1" s="1"/>
  <c r="R9" i="1" a="1"/>
  <c r="R9" i="1" s="1"/>
  <c r="S9" i="1" a="1"/>
  <c r="S9" i="1" s="1"/>
  <c r="S10" i="1" a="1"/>
  <c r="S10" i="1" s="1"/>
  <c r="R8" i="1" a="1"/>
  <c r="R8" i="1" s="1"/>
  <c r="S8" i="1" a="1"/>
  <c r="S8" i="1" s="1"/>
  <c r="R10" i="1" a="1"/>
  <c r="R10" i="1" s="1"/>
  <c r="Q9" i="1" l="1"/>
  <c r="Y9" i="1" s="1" a="1"/>
  <c r="Y9" i="1" s="1"/>
  <c r="Q8" i="1"/>
  <c r="Y8" i="1" s="1" a="1"/>
  <c r="Y8" i="1" s="1"/>
  <c r="Y10" i="1" a="1"/>
  <c r="Y10" i="1" s="1"/>
  <c r="M5" i="50" l="1" a="1"/>
  <c r="M5" i="5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5016A9-9FAC-4487-984C-20EAE8D3B1EF}" keepAlive="1" name="ThisWorkbookDataModel" description="数据模型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6A8F945-17BD-4BD4-80A2-9506C581AA69}" name="WorksheetConnection_price.xlsx!price" type="102" refreshedVersion="7" minRefreshableVersion="5">
    <extLst>
      <ext xmlns:x15="http://schemas.microsoft.com/office/spreadsheetml/2010/11/main" uri="{DE250136-89BD-433C-8126-D09CA5730AF9}">
        <x15:connection id="price">
          <x15:rangePr sourceName="_xlcn.WorksheetConnection_price.xlsxprice1"/>
        </x15:connection>
      </ext>
    </extLst>
  </connection>
  <connection id="3" xr16:uid="{D53C9063-FB25-4455-A97B-9A31BD0254B4}" name="WorksheetConnection_price.xlsx!产品" type="102" refreshedVersion="7" minRefreshableVersion="5">
    <extLst>
      <ext xmlns:x15="http://schemas.microsoft.com/office/spreadsheetml/2010/11/main" uri="{DE250136-89BD-433C-8126-D09CA5730AF9}">
        <x15:connection id="产品">
          <x15:rangePr sourceName="_xlcn.WorksheetConnection_price.xlsx产品1"/>
        </x15:connection>
      </ext>
    </extLst>
  </connection>
  <connection id="4" xr16:uid="{00000000-0015-0000-FFFF-FFFF00000000}" keepAlive="1" name="查询 - _cvm地域" description="与工作簿中“_cvm地域”查询的连接。" type="5" refreshedVersion="0" background="1">
    <dbPr connection="Provider=Microsoft.Mashup.OleDb.1;Data Source=$Workbook$;Location=_cvm地域;Extended Properties=&quot;&quot;" command="SELECT * FROM [_cvm地域]"/>
  </connection>
  <connection id="5" xr16:uid="{00000000-0015-0000-FFFF-FFFF01000000}" keepAlive="1" name="查询 - _cvm地域-Cpu" description="与工作簿中“_cvm地域-Cpu”查询的连接。" type="5" refreshedVersion="7" background="1" saveData="1">
    <dbPr connection="Provider=Microsoft.Mashup.OleDb.1;Data Source=$Workbook$;Location=_cvm地域-Cpu;Extended Properties=&quot;&quot;" command="SELECT * FROM [_cvm地域-Cpu]"/>
  </connection>
  <connection id="6" xr16:uid="{00000000-0015-0000-FFFF-FFFF02000000}" keepAlive="1" name="查询 - _cvm地域-Cpu-内存" description="与工作簿中“_cvm地域-Cpu-内存”查询的连接。" type="5" refreshedVersion="7" background="1" saveData="1">
    <dbPr connection="Provider=Microsoft.Mashup.OleDb.1;Data Source=$Workbook$;Location=_cvm地域-Cpu-内存;Extended Properties=&quot;&quot;" command="SELECT * FROM [_cvm地域-Cpu-内存]"/>
  </connection>
  <connection id="7" xr16:uid="{00000000-0015-0000-FFFF-FFFF03000000}" keepAlive="1" name="查询 - _cvm地域-机型" description="与工作簿中“_cvm地域-机型”查询的连接。" type="5" refreshedVersion="7" background="1" saveData="1">
    <dbPr connection="Provider=Microsoft.Mashup.OleDb.1;Data Source=$Workbook$;Location=_cvm地域-机型;Extended Properties=&quot;&quot;" command="SELECT * FROM [_cvm地域-机型]"/>
  </connection>
  <connection id="8" xr16:uid="{00000000-0015-0000-FFFF-FFFF04000000}" keepAlive="1" name="查询 - _cvm地域-机型-Cpu" description="与工作簿中“_cvm地域-机型-Cpu”查询的连接。" type="5" refreshedVersion="0" background="1">
    <dbPr connection="Provider=Microsoft.Mashup.OleDb.1;Data Source=$Workbook$;Location=_cvm地域-机型-Cpu;Extended Properties=&quot;&quot;" command="SELECT * FROM [_cvm地域-机型-Cpu]"/>
  </connection>
  <connection id="9" xr16:uid="{00000000-0015-0000-FFFF-FFFF05000000}" keepAlive="1" name="查询 - _cvm地域-机型-内存" description="与工作簿中“_cvm地域-机型-内存”查询的连接。" type="5" refreshedVersion="7" background="1" saveData="1">
    <dbPr connection="Provider=Microsoft.Mashup.OleDb.1;Data Source=$Workbook$;Location=_cvm地域-机型-内存;Extended Properties=&quot;&quot;" command="SELECT * FROM [_cvm地域-机型-内存]"/>
  </connection>
  <connection id="10" xr16:uid="{00000000-0015-0000-FFFF-FFFF06000000}" keepAlive="1" name="查询 - _cvm地域-内存" description="与工作簿中“_cvm地域-内存”查询的连接。" type="5" refreshedVersion="7" background="1" saveData="1">
    <dbPr connection="Provider=Microsoft.Mashup.OleDb.1;Data Source=$Workbook$;Location=_cvm地域-内存;Extended Properties=&quot;&quot;" command="SELECT * FROM [_cvm地域-内存]"/>
  </connection>
  <connection id="11" xr16:uid="{84AF08BC-DD3A-414A-8AFD-32D6B44472B3}" keepAlive="1" name="查询 - _cvm内存列表_地域" description="与工作簿中“_cvm内存列表_地域”查询的连接。" type="5" refreshedVersion="0" background="1">
    <dbPr connection="Provider=Microsoft.Mashup.OleDb.1;Data Source=$Workbook$;Location=_cvm内存列表_地域;Extended Properties=&quot;&quot;" command="SELECT * FROM [_cvm内存列表_地域]"/>
  </connection>
  <connection id="12" xr16:uid="{451D8E54-2A5A-46DE-BAB4-255A94B3CE02}" keepAlive="1" name="查询 - _cvm内存列表_地域_CPU" description="与工作簿中“_cvm内存列表_地域_CPU”查询的连接。" type="5" refreshedVersion="0" background="1">
    <dbPr connection="Provider=Microsoft.Mashup.OleDb.1;Data Source=$Workbook$;Location=_cvm内存列表_地域_CPU;Extended Properties=&quot;&quot;" command="SELECT * FROM [_cvm内存列表_地域_CPU]"/>
  </connection>
  <connection id="13" xr16:uid="{D1DF73A0-7351-4FC0-A3B8-399B5CC469D9}" keepAlive="1" name="查询 - _cvm内存列表_地域_机型" description="与工作簿中“_cvm内存列表_地域_机型”查询的连接。" type="5" refreshedVersion="0" background="1">
    <dbPr connection="Provider=Microsoft.Mashup.OleDb.1;Data Source=$Workbook$;Location=_cvm内存列表_地域_机型;Extended Properties=&quot;&quot;" command="SELECT * FROM [_cvm内存列表_地域_机型]"/>
  </connection>
  <connection id="14" xr16:uid="{DF86A56F-6986-4BC5-A60C-45607BAF2D62}" keepAlive="1" name="查询 - _cvm内存列表_地域_机型_cpu" description="与工作簿中“_cvm内存列表_地域_机型_cpu”查询的连接。" type="5" refreshedVersion="0" background="1">
    <dbPr connection="Provider=Microsoft.Mashup.OleDb.1;Data Source=$Workbook$;Location=_cvm内存列表_地域_机型_cpu;Extended Properties=&quot;&quot;" command="SELECT * FROM [_cvm内存列表_地域_机型_cpu]"/>
  </connection>
  <connection id="15" xr16:uid="{00000000-0015-0000-FFFF-FFFF07000000}" keepAlive="1" name="查询 - all" description="与工作簿中“all”查询的连接。" type="5" refreshedVersion="7" background="1" saveData="1">
    <dbPr connection="Provider=Microsoft.Mashup.OleDb.1;Data Source=$Workbook$;Location=all;Extended Properties=&quot;&quot;" command="SELECT * FROM [all]"/>
  </connection>
  <connection id="16" xr16:uid="{00000000-0015-0000-FFFF-FFFF08000000}" keepAlive="1" name="查询 - cdb" description="与工作簿中“cdb”查询的连接。" type="5" refreshedVersion="7" background="1" saveData="1">
    <dbPr connection="Provider=Microsoft.Mashup.OleDb.1;Data Source=$Workbook$;Location=cdb;Extended Properties=&quot;&quot;" command="SELECT * FROM [cdb]"/>
  </connection>
  <connection id="17" xr16:uid="{00000000-0015-0000-FFFF-FFFF09000000}" keepAlive="1" name="查询 - crs" description="与工作簿中“crs”查询的连接。" type="5" refreshedVersion="7" background="1" saveData="1">
    <dbPr connection="Provider=Microsoft.Mashup.OleDb.1;Data Source=$Workbook$;Location=crs;Extended Properties=&quot;&quot;" command="SELECT * FROM [crs]"/>
  </connection>
  <connection id="18" xr16:uid="{00000000-0015-0000-FFFF-FFFF0A000000}" keepAlive="1" name="查询 - cvm(1)" description="与工作簿中“cvm”查询的连接。" type="5" refreshedVersion="7" background="1" saveData="1">
    <dbPr connection="Provider=Microsoft.Mashup.OleDb.1;Data Source=$Workbook$;Location=cvm;Extended Properties=&quot;&quot;" command="SELECT * FROM [cvm]"/>
  </connection>
  <connection id="19" xr16:uid="{00000000-0015-0000-FFFF-FFFF0B000000}" keepAlive="1" name="查询 - cvmCpu选项表" description="与工作簿中“cvmCpu选项表”查询的连接。" type="5" refreshedVersion="7" background="1" saveData="1">
    <dbPr connection="Provider=Microsoft.Mashup.OleDb.1;Data Source=$Workbook$;Location=cvmCpu选项表;Extended Properties=&quot;&quot;" command="SELECT * FROM [cvmCpu选项表]"/>
  </connection>
  <connection id="20" xr16:uid="{00000000-0015-0000-FFFF-FFFF0F000000}" keepAlive="1" name="查询 - cvm机型选项表" description="与工作簿中“cvm机型选项表”查询的连接。" type="5" refreshedVersion="7" background="1" saveData="1">
    <dbPr connection="Provider=Microsoft.Mashup.OleDb.1;Data Source=$Workbook$;Location=cvm机型选项表;Extended Properties=&quot;&quot;" command="SELECT * FROM [cvm机型选项表]"/>
  </connection>
  <connection id="21" xr16:uid="{AB59EDF9-115B-457B-9A1E-A51D9AC935F2}" keepAlive="1" name="查询 - cvm内存列表" description="与工作簿中“cvm内存列表”查询的连接。" type="5" refreshedVersion="7" background="1" saveData="1">
    <dbPr connection="Provider=Microsoft.Mashup.OleDb.1;Data Source=$Workbook$;Location=cvm内存列表;Extended Properties=&quot;&quot;" command="SELECT * FROM [cvm内存列表]"/>
  </connection>
  <connection id="22" xr16:uid="{00000000-0015-0000-FFFF-FFFF10000000}" keepAlive="1" name="查询 - cvm内存选项表" description="与工作簿中“cvm内存选项表”查询的连接。" type="5" refreshedVersion="7" background="1" saveData="1">
    <dbPr connection="Provider=Microsoft.Mashup.OleDb.1;Data Source=$Workbook$;Location=cvm内存选项表;Extended Properties=&quot;&quot;" command="SELECT * FROM [cvm内存选项表]"/>
  </connection>
  <connection id="23" xr16:uid="{00000000-0015-0000-FFFF-FFFF11000000}" keepAlive="1" name="查询 - dc/cas" description="与工作簿中“dc/cas”查询的连接。" type="5" refreshedVersion="7" background="1" saveData="1">
    <dbPr connection="Provider=Microsoft.Mashup.OleDb.1;Data Source=$Workbook$;Location=dc/cas;Extended Properties=&quot;&quot;" command="SELECT * FROM [dc/cas]"/>
  </connection>
  <connection id="24" xr16:uid="{00000000-0015-0000-FFFF-FFFF12000000}" keepAlive="1" name="查询 - nat" description="与工作簿中“nat”查询的连接。" type="5" refreshedVersion="7" background="1" saveData="1">
    <dbPr connection="Provider=Microsoft.Mashup.OleDb.1;Data Source=$Workbook$;Location=nat;Extended Properties=&quot;&quot;" command="SELECT * FROM [nat]"/>
  </connection>
  <connection id="25" xr16:uid="{00000000-0015-0000-FFFF-FFFF13000000}" keepAlive="1" name="查询 - region(1)" description="与工作簿中“region”查询的连接。" type="5" refreshedVersion="7" background="1" saveData="1">
    <dbPr connection="Provider=Microsoft.Mashup.OleDb.1;Data Source=$Workbook$;Location=region;Extended Properties=&quot;&quot;" command="SELECT * FROM [region]"/>
  </connection>
  <connection id="26" xr16:uid="{00000000-0015-0000-FFFF-FFFF14000000}" keepAlive="1" name="查询 - vpn(1)" description="与工作簿中“vpn”查询的连接。" type="5" refreshedVersion="7" background="1" saveData="1">
    <dbPr connection="Provider=Microsoft.Mashup.OleDb.1;Data Source=$Workbook$;Location=vpn;Extended Properties=&quot;&quot;" command="SELECT * FROM [vpn]"/>
  </connection>
  <connection id="27" xr16:uid="{00000000-0015-0000-FFFF-FFFF16000000}" keepAlive="1" name="查询 - 报价工具属性表" description="与工作簿中“报价工具属性表”查询的连接。" type="5" refreshedVersion="7" background="1" saveData="1">
    <dbPr connection="Provider=Microsoft.Mashup.OleDb.1;Data Source=$Workbook$;Location=报价工具属性表;Extended Properties=&quot;&quot;" command="SELECT * FROM [报价工具属性表]"/>
  </connection>
  <connection id="28" xr16:uid="{00000000-0015-0000-FFFF-FFFF17000000}" keepAlive="1" name="查询 - 产品" description="与工作簿中“产品”查询的连接。" type="5" refreshedVersion="7" background="1" saveData="1">
    <dbPr connection="Provider=Microsoft.Mashup.OleDb.1;Data Source=$Workbook$;Location=产品;Extended Properties=&quot;&quot;" command="SELECT * FROM [产品]"/>
  </connection>
  <connection id="29" xr16:uid="{E8DFE9D2-6391-42F7-B1B8-F6EED08B2122}" keepAlive="1" name="查询 - 项目下载BaseURL" description="与工作簿中“项目下载BaseURL”查询的连接。" type="5" refreshedVersion="0" background="1">
    <dbPr connection="Provider=Microsoft.Mashup.OleDb.1;Data Source=$Workbook$;Location=项目下载BaseURL;Extended Properties=&quot;&quot;" command="SELECT * FROM [项目下载BaseURL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<sst xmlns="http://schemas.openxmlformats.org/spreadsheetml/2006/main" count="107" uniqueCount="88">
  <si>
    <t>总计</t>
  </si>
  <si>
    <t>NAT 网关</t>
  </si>
  <si>
    <t>VPN 连接</t>
  </si>
  <si>
    <t>负载均衡</t>
  </si>
  <si>
    <t>共享带宽包</t>
  </si>
  <si>
    <t>腾讯数字农村</t>
  </si>
  <si>
    <t>云服务器</t>
  </si>
  <si>
    <t>云数据库 MySQL</t>
  </si>
  <si>
    <t>云数据库 Redis</t>
  </si>
  <si>
    <t>专线接入-高速上云</t>
  </si>
  <si>
    <t>报价地域</t>
    <phoneticPr fontId="1" type="noConversion"/>
  </si>
  <si>
    <t>上海</t>
  </si>
  <si>
    <t>CVM</t>
    <phoneticPr fontId="1" type="noConversion"/>
  </si>
  <si>
    <t>CDB</t>
    <phoneticPr fontId="1" type="noConversion"/>
  </si>
  <si>
    <t>业务属性</t>
    <phoneticPr fontId="1" type="noConversion"/>
  </si>
  <si>
    <t>核</t>
  </si>
  <si>
    <t>GB</t>
    <phoneticPr fontId="1" type="noConversion"/>
  </si>
  <si>
    <t>GB</t>
  </si>
  <si>
    <t>array</t>
  </si>
  <si>
    <t>项目</t>
    <phoneticPr fontId="1" type="noConversion"/>
  </si>
  <si>
    <t>数量</t>
    <phoneticPr fontId="1" type="noConversion"/>
  </si>
  <si>
    <t>折扣率</t>
  </si>
  <si>
    <t>折前月单价</t>
    <phoneticPr fontId="1" type="noConversion"/>
  </si>
  <si>
    <t>CVMCPU</t>
    <phoneticPr fontId="1" type="noConversion"/>
  </si>
  <si>
    <t>CVM内存</t>
    <phoneticPr fontId="1" type="noConversion"/>
  </si>
  <si>
    <t>CVM系统盘HDD</t>
    <phoneticPr fontId="1" type="noConversion"/>
  </si>
  <si>
    <t>CVM系统盘SSD</t>
    <phoneticPr fontId="1" type="noConversion"/>
  </si>
  <si>
    <t>CVM数据盘HDD</t>
    <phoneticPr fontId="1" type="noConversion"/>
  </si>
  <si>
    <t>CVM数据盘SSD</t>
  </si>
  <si>
    <t>CDB硬盘</t>
  </si>
  <si>
    <t>cvmcpu列表</t>
    <phoneticPr fontId="1" type="noConversion"/>
  </si>
  <si>
    <t>cvm内存列表</t>
    <phoneticPr fontId="1" type="noConversion"/>
  </si>
  <si>
    <t>产品名</t>
  </si>
  <si>
    <t>报价工具属性</t>
    <phoneticPr fontId="1" type="noConversion"/>
  </si>
  <si>
    <t>值</t>
    <phoneticPr fontId="1" type="noConversion"/>
  </si>
  <si>
    <t>版本</t>
    <phoneticPr fontId="1" type="noConversion"/>
  </si>
  <si>
    <t>看看有没新版本</t>
    <phoneticPr fontId="1" type="noConversion"/>
  </si>
  <si>
    <t>qcloud-price</t>
  </si>
  <si>
    <t>自检结果(如果有红色错误可联系工具作者)</t>
    <phoneticPr fontId="1" type="noConversion"/>
  </si>
  <si>
    <t>地域</t>
  </si>
  <si>
    <t>地域标识</t>
  </si>
  <si>
    <t>广州</t>
  </si>
  <si>
    <t>ap-guangzhou</t>
  </si>
  <si>
    <t>ap-shanghai</t>
  </si>
  <si>
    <t>北京</t>
  </si>
  <si>
    <t>ap-beijing</t>
  </si>
  <si>
    <t>自检</t>
    <phoneticPr fontId="1" type="noConversion"/>
  </si>
  <si>
    <t>2核4000MB内存</t>
  </si>
  <si>
    <t>内存版（集群架构）</t>
  </si>
  <si>
    <t>cvm机型选项表</t>
    <phoneticPr fontId="1" type="noConversion"/>
  </si>
  <si>
    <t>cvmCpu选项表</t>
    <phoneticPr fontId="1" type="noConversion"/>
  </si>
  <si>
    <t>cvm内存选项表</t>
    <phoneticPr fontId="1" type="noConversion"/>
  </si>
  <si>
    <t>CDB节点</t>
    <phoneticPr fontId="1" type="noConversion"/>
  </si>
  <si>
    <t>CDB只读节点</t>
    <phoneticPr fontId="1" type="noConversion"/>
  </si>
  <si>
    <t>array</t>
    <phoneticPr fontId="1" type="noConversion"/>
  </si>
  <si>
    <t>采购</t>
    <phoneticPr fontId="1" type="noConversion"/>
  </si>
  <si>
    <t>折前一次性费用单价</t>
    <phoneticPr fontId="1" type="noConversion"/>
  </si>
  <si>
    <t>云服务器</t>
    <phoneticPr fontId="1" type="noConversion"/>
  </si>
  <si>
    <t>Mysql</t>
    <phoneticPr fontId="1" type="noConversion"/>
  </si>
  <si>
    <t>折后价</t>
    <phoneticPr fontId="1" type="noConversion"/>
  </si>
  <si>
    <t>产品规格列表</t>
    <phoneticPr fontId="1" type="noConversion"/>
  </si>
  <si>
    <t>规格</t>
    <phoneticPr fontId="1" type="noConversion"/>
  </si>
  <si>
    <t>某线下服务费用 线下结算</t>
  </si>
  <si>
    <t>price</t>
    <phoneticPr fontId="1" type="noConversion"/>
  </si>
  <si>
    <t>自检项</t>
    <phoneticPr fontId="1" type="noConversion"/>
  </si>
  <si>
    <t>项目</t>
  </si>
  <si>
    <t>cvmcpu汇总</t>
    <phoneticPr fontId="1" type="noConversion"/>
  </si>
  <si>
    <t>cvm内存汇总</t>
    <phoneticPr fontId="1" type="noConversion"/>
  </si>
  <si>
    <t>cvm云硬盘HDD汇总</t>
    <phoneticPr fontId="1" type="noConversion"/>
  </si>
  <si>
    <t>cvm云硬盘SDD汇总</t>
    <phoneticPr fontId="1" type="noConversion"/>
  </si>
  <si>
    <t>平均值:折扣率</t>
  </si>
  <si>
    <t>总和:数量</t>
  </si>
  <si>
    <t>自动算价产品</t>
  </si>
  <si>
    <t>可选产品</t>
    <phoneticPr fontId="1" type="noConversion"/>
  </si>
  <si>
    <t>单元测试用例</t>
  </si>
  <si>
    <t>总和:折后价</t>
  </si>
  <si>
    <t>一次性</t>
  </si>
  <si>
    <t>按月或一次性</t>
  </si>
  <si>
    <t>按月或一次性</t>
    <phoneticPr fontId="1" type="noConversion"/>
  </si>
  <si>
    <t xml:space="preserve"> 12</t>
  </si>
  <si>
    <t>汇总</t>
    <phoneticPr fontId="1" type="noConversion"/>
  </si>
  <si>
    <t>价格表更新日期</t>
    <phoneticPr fontId="1" type="noConversion"/>
  </si>
  <si>
    <t>0.3</t>
    <phoneticPr fontId="1" type="noConversion"/>
  </si>
  <si>
    <t>Task节点配置</t>
    <phoneticPr fontId="1" type="noConversion"/>
  </si>
  <si>
    <t>Common节点配置</t>
    <phoneticPr fontId="1" type="noConversion"/>
  </si>
  <si>
    <t>Master节点配置</t>
    <phoneticPr fontId="1" type="noConversion"/>
  </si>
  <si>
    <t>Core节点配置</t>
    <phoneticPr fontId="1" type="noConversion"/>
  </si>
  <si>
    <t>Router节点配置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</si>
</sst>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0_);[Red]\(0\)"/>
    <numFmt numFmtId="177" formatCode="_ &quot;¥&quot;* #,##0_ ;_ &quot;¥&quot;* \-#,##0_ ;_ &quot;¥&quot;* &quot;-&quot;??_ ;_ @_ "/>
    <numFmt numFmtId="178" formatCode="_ * #,##0_ ;_ * \-#,##0_ ;_ * &quot;-&quot;??_ ;_ @_ "/>
  </numFmts>
  <fonts count="1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9"/>
      <color theme="0"/>
      <name val="等线"/>
      <family val="3"/>
      <charset val="134"/>
      <scheme val="minor"/>
    </font>
    <font>
      <sz val="9"/>
      <color theme="0"/>
      <name val="等线"/>
      <family val="2"/>
      <scheme val="minor"/>
    </font>
    <font>
      <sz val="9"/>
      <color rgb="FFFFFFFF"/>
      <name val="等线"/>
      <family val="2"/>
      <scheme val="minor"/>
    </font>
    <font>
      <sz val="11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  <font>
      <sz val="9"/>
      <color theme="2" tint="-9.9978637043366805E-2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color theme="2" tint="-9.9978637043366805E-2"/>
      <name val="等线"/>
      <family val="4"/>
      <charset val="134"/>
      <scheme val="minor"/>
    </font>
    <font>
      <sz val="10"/>
      <color theme="0"/>
      <name val="等线"/>
      <family val="3"/>
      <charset val="134"/>
      <scheme val="minor"/>
    </font>
    <font>
      <i/>
      <sz val="11"/>
      <color theme="4" tint="-0.249977111117893"/>
      <name val="等线"/>
      <family val="3"/>
      <charset val="134"/>
      <scheme val="minor"/>
    </font>
    <font>
      <sz val="11"/>
      <color theme="4" tint="-0.249977111117893"/>
      <name val="等线"/>
      <family val="3"/>
      <charset val="134"/>
      <scheme val="minor"/>
    </font>
    <font>
      <i/>
      <sz val="11"/>
      <color theme="4"/>
      <name val="等线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9BC2E6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5" fillId="0" borderId="0" applyNumberForma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</cellStyleXfs>
  <cellXfs count="64">
    <xf numFmtId="0" fontId="0" fillId="0" borderId="0" xfId="0"/>
    <xf numFmtId="0" fontId="0" fillId="3" borderId="0" xfId="0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6" fillId="3" borderId="0" xfId="1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4" fillId="0" borderId="0" xfId="0" applyFont="1"/>
    <xf numFmtId="0" fontId="7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0" fontId="6" fillId="5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7" borderId="1" xfId="0" applyFill="1" applyBorder="1" applyAlignment="1">
      <alignment horizontal="center" wrapText="1"/>
    </xf>
    <xf numFmtId="0" fontId="10" fillId="0" borderId="0" xfId="0" applyFont="1"/>
    <xf numFmtId="176" fontId="4" fillId="0" borderId="0" xfId="0" applyNumberFormat="1" applyFont="1"/>
    <xf numFmtId="0" fontId="11" fillId="5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0" fontId="0" fillId="7" borderId="0" xfId="0" applyFill="1"/>
    <xf numFmtId="0" fontId="10" fillId="7" borderId="0" xfId="0" applyFont="1" applyFill="1"/>
    <xf numFmtId="0" fontId="0" fillId="0" borderId="0" xfId="0" applyNumberFormat="1"/>
    <xf numFmtId="0" fontId="8" fillId="5" borderId="0" xfId="0" applyFont="1" applyFill="1"/>
    <xf numFmtId="0" fontId="3" fillId="3" borderId="0" xfId="0" applyFont="1" applyFill="1" applyAlignment="1">
      <alignment horizontal="center"/>
    </xf>
    <xf numFmtId="0" fontId="4" fillId="0" borderId="0" xfId="0" applyFont="1" applyFill="1"/>
    <xf numFmtId="0" fontId="4" fillId="0" borderId="0" xfId="0" applyNumberFormat="1" applyFont="1" applyFill="1"/>
    <xf numFmtId="0" fontId="4" fillId="0" borderId="0" xfId="0" applyNumberFormat="1" applyFont="1" applyFill="1" applyAlignment="1"/>
    <xf numFmtId="0" fontId="14" fillId="10" borderId="0" xfId="0" applyFont="1" applyFill="1"/>
    <xf numFmtId="0" fontId="2" fillId="10" borderId="0" xfId="0" applyFont="1" applyFill="1"/>
    <xf numFmtId="0" fontId="2" fillId="10" borderId="1" xfId="0" applyFont="1" applyFill="1" applyBorder="1" applyAlignment="1">
      <alignment horizontal="center" wrapText="1"/>
    </xf>
    <xf numFmtId="0" fontId="15" fillId="0" borderId="0" xfId="0" applyFont="1"/>
    <xf numFmtId="0" fontId="15" fillId="0" borderId="0" xfId="0" applyNumberFormat="1" applyFont="1" applyFill="1"/>
    <xf numFmtId="0" fontId="17" fillId="0" borderId="0" xfId="0" applyNumberFormat="1" applyFont="1" applyFill="1"/>
    <xf numFmtId="0" fontId="0" fillId="0" borderId="0" xfId="0" applyFill="1"/>
    <xf numFmtId="0" fontId="0" fillId="0" borderId="0" xfId="0" pivotButton="1" applyAlignment="1">
      <alignment horizontal="center"/>
    </xf>
    <xf numFmtId="0" fontId="8" fillId="7" borderId="0" xfId="0" applyFont="1" applyFill="1" applyAlignment="1">
      <alignment horizontal="center"/>
    </xf>
    <xf numFmtId="0" fontId="12" fillId="11" borderId="0" xfId="5" applyFill="1" applyBorder="1" applyAlignment="1"/>
    <xf numFmtId="0" fontId="0" fillId="11" borderId="0" xfId="0" applyFill="1" applyBorder="1"/>
    <xf numFmtId="0" fontId="0" fillId="12" borderId="0" xfId="0" applyFill="1" applyBorder="1"/>
    <xf numFmtId="0" fontId="12" fillId="12" borderId="0" xfId="4" applyFill="1" applyBorder="1" applyAlignment="1"/>
    <xf numFmtId="0" fontId="0" fillId="13" borderId="0" xfId="0" applyFill="1"/>
    <xf numFmtId="177" fontId="0" fillId="0" borderId="0" xfId="0" applyNumberFormat="1"/>
    <xf numFmtId="178" fontId="4" fillId="0" borderId="0" xfId="3" applyNumberFormat="1" applyFont="1" applyAlignment="1"/>
    <xf numFmtId="178" fontId="4" fillId="0" borderId="0" xfId="3" applyNumberFormat="1" applyFont="1" applyFill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3" fillId="6" borderId="0" xfId="0" applyFont="1" applyFill="1" applyAlignment="1">
      <alignment horizontal="center"/>
    </xf>
    <xf numFmtId="43" fontId="16" fillId="0" borderId="0" xfId="3" applyFont="1" applyAlignment="1"/>
    <xf numFmtId="43" fontId="16" fillId="0" borderId="0" xfId="3" applyFont="1" applyFill="1" applyAlignment="1"/>
    <xf numFmtId="49" fontId="0" fillId="0" borderId="0" xfId="3" applyNumberFormat="1" applyFont="1" applyFill="1" applyAlignment="1">
      <alignment horizontal="left"/>
    </xf>
    <xf numFmtId="0" fontId="5" fillId="0" borderId="0" xfId="2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2" fillId="10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3" fillId="7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3" borderId="0" xfId="1" applyFill="1" applyAlignment="1">
      <alignment horizontal="center"/>
    </xf>
    <xf numFmtId="0" fontId="3" fillId="5" borderId="0" xfId="0" applyFont="1" applyFill="1" applyAlignment="1">
      <alignment horizontal="center"/>
    </xf>
    <xf numFmtId="0" fontId="2" fillId="5" borderId="0" xfId="0" applyFont="1" applyFill="1" applyAlignment="1"/>
  </cellXfs>
  <cellStyles count="6">
    <cellStyle name="20% - 着色 4" xfId="4" builtinId="42"/>
    <cellStyle name="60% - 着色 4" xfId="5" builtinId="44"/>
    <cellStyle name="常规" xfId="0" builtinId="0"/>
    <cellStyle name="超链接" xfId="2" builtinId="8"/>
    <cellStyle name="千位分隔" xfId="3" builtinId="3"/>
    <cellStyle name="着色 5" xfId="1" builtinId="45"/>
  </cellStyles>
  <dxfs count="5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lor auto="1"/>
      </font>
      <fill>
        <patternFill>
          <bgColor theme="0" tint="-0.14996795556505021"/>
        </patternFill>
      </fill>
    </dxf>
    <dxf>
      <font>
        <color rgb="FFFF0000"/>
      </font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 val="0"/>
        <i/>
        <strike val="0"/>
        <outline val="0"/>
        <shadow val="0"/>
        <u val="none"/>
        <vertAlign val="baseline"/>
        <sz val="11"/>
        <color theme="4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/>
        <strike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theme="4" tint="-0.249977111117893"/>
        <name val="等线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8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8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8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6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</dxf>
    <dxf>
      <border outline="0">
        <top style="thin">
          <color rgb="FF9BC2E6"/>
        </top>
      </border>
    </dxf>
    <dxf>
      <border outline="0">
        <left style="thin">
          <color rgb="FF9BC2E6"/>
        </left>
        <right style="thin">
          <color rgb="FF9BC2E6"/>
        </right>
        <top style="thin">
          <color rgb="FF9BC2E6"/>
        </top>
        <bottom style="thin">
          <color rgb="FF9BC2E6"/>
        </bottom>
      </border>
    </dxf>
    <dxf>
      <font>
        <b val="0"/>
        <strike val="0"/>
        <outline val="0"/>
        <shadow val="0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rgb="FF9BC2E6"/>
        </bottom>
      </border>
    </dxf>
    <dxf>
      <alignment horizontal="center" wrapText="1"/>
    </dxf>
    <dxf>
      <numFmt numFmtId="177" formatCode="_ &quot;¥&quot;* #,##0_ ;_ &quot;¥&quot;* \-#,##0_ ;_ &quot;¥&quot;* &quot;-&quot;??_ ;_ @_ "/>
    </dxf>
  </dxfs>
  <tableStyles count="0" defaultTableStyle="TableStyleMedium2" defaultPivotStyle="PivotStyleLight16"/>
  <colors>
    <mruColors>
      <color rgb="FFFEECF0"/>
      <color rgb="FFFFDDDD"/>
      <color rgb="FFFF7C80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5</xdr:col>
      <xdr:colOff>765361</xdr:colOff>
      <xdr:row>50</xdr:row>
      <xdr:rowOff>89648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5DDDCD-B851-4312-8184-624F58716A0F}"/>
            </a:ext>
          </a:extLst>
        </xdr:cNvPr>
        <xdr:cNvSpPr txBox="1"/>
      </xdr:nvSpPr>
      <xdr:spPr>
        <a:xfrm>
          <a:off x="647700" y="4757738"/>
          <a:ext cx="5251636" cy="4142535"/>
        </a:xfrm>
        <a:prstGeom prst="rect">
          <a:avLst/>
        </a:prstGeom>
        <a:solidFill>
          <a:srgbClr val="FFE699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 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报价说明：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报价按您选择的地域，基于腾讯云官网国内刊例价估算。</a:t>
          </a:r>
          <a:br>
            <a:rPr lang="en-US" altLang="zh-CN" sz="1100" b="0">
              <a:effectLst/>
              <a:latin typeface="+mn-lt"/>
              <a:ea typeface="+mn-ea"/>
              <a:cs typeface="+mn-cs"/>
            </a:rPr>
          </a:br>
          <a:r>
            <a:rPr lang="en-US" altLang="zh-CN" sz="1100" b="0">
              <a:effectLst/>
              <a:latin typeface="+mn-lt"/>
              <a:ea typeface="+mn-ea"/>
              <a:cs typeface="+mn-cs"/>
            </a:rPr>
            <a:t>2.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带宽简化：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NAT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网关、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CLB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只算网关费用，不算带宽流量费用，带宽流量统一用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共享带宽包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】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 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报价器工具说明：</a:t>
          </a:r>
          <a:endParaRPr lang="zh-CN" altLang="zh-CN" sz="1000">
            <a:effectLst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因使用了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Office 365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最新公式技术，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推荐使用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Office 365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桌面版及网页版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打开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其他版本或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WPS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可以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正常查看，但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可能无法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编辑。</a:t>
          </a:r>
          <a:endParaRPr lang="zh-CN" altLang="zh-CN" sz="1000">
            <a:effectLst/>
          </a:endParaRPr>
        </a:p>
        <a:p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2.  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本报价表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首页为”透视表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",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 更新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报价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"sheet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后，需点击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: 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”数据透视分析“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&gt;"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刷新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000" b="0" baseline="0">
              <a:effectLst/>
              <a:latin typeface="+mn-lt"/>
              <a:ea typeface="+mn-ea"/>
              <a:cs typeface="+mn-cs"/>
            </a:rPr>
            <a:t>或</a:t>
          </a:r>
          <a:r>
            <a:rPr lang="en-US" altLang="zh-CN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 "</a:t>
          </a:r>
          <a:r>
            <a:rPr lang="zh-CN" altLang="en-US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数据</a:t>
          </a:r>
          <a:r>
            <a:rPr lang="en-US" altLang="zh-CN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"-&gt;"</a:t>
          </a:r>
          <a:r>
            <a:rPr lang="zh-CN" altLang="en-US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全部刷新</a:t>
          </a:r>
          <a:r>
            <a:rPr lang="en-US" altLang="zh-CN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"</a:t>
          </a: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ja-JP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</xdr:col>
      <xdr:colOff>144401</xdr:colOff>
      <xdr:row>39</xdr:row>
      <xdr:rowOff>100660</xdr:rowOff>
    </xdr:from>
    <xdr:to>
      <xdr:col>5</xdr:col>
      <xdr:colOff>276795</xdr:colOff>
      <xdr:row>49</xdr:row>
      <xdr:rowOff>137595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082306-3DE7-49CF-BC3C-728977C6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101" y="6972948"/>
          <a:ext cx="4618669" cy="1799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58431</xdr:rowOff>
    </xdr:from>
    <xdr:to>
      <xdr:col>9</xdr:col>
      <xdr:colOff>509867</xdr:colOff>
      <xdr:row>47</xdr:row>
      <xdr:rowOff>11206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C86BD757-5145-4936-9C4E-99B9EE8D0F95}"/>
            </a:ext>
          </a:extLst>
        </xdr:cNvPr>
        <xdr:cNvSpPr txBox="1"/>
      </xdr:nvSpPr>
      <xdr:spPr>
        <a:xfrm>
          <a:off x="0" y="1621652"/>
          <a:ext cx="8622926" cy="6553040"/>
        </a:xfrm>
        <a:prstGeom prst="rect">
          <a:avLst/>
        </a:prstGeom>
        <a:solidFill>
          <a:srgbClr val="FFE699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effectLst/>
              <a:latin typeface="+mn-lt"/>
              <a:ea typeface="+mn-ea"/>
              <a:cs typeface="+mn-cs"/>
            </a:rPr>
            <a:t>## 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包括本页，右边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sheet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都可隐藏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effectLst/>
              <a:latin typeface="+mn-lt"/>
              <a:ea typeface="+mn-ea"/>
              <a:cs typeface="+mn-cs"/>
            </a:rPr>
            <a:t>## price 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表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effectLst/>
            </a:rPr>
            <a:t>非黑色字体的都是公式列</a:t>
          </a:r>
          <a:endParaRPr lang="zh-CN" altLang="zh-CN">
            <a:effectLst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  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添加新行</a:t>
          </a:r>
          <a:endParaRPr lang="en-US" altLang="zh-CN" sz="1100" b="0" baseline="0"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>
              <a:effectLst/>
              <a:latin typeface="+mn-lt"/>
              <a:ea typeface="+mn-ea"/>
              <a:cs typeface="+mn-cs"/>
            </a:rPr>
            <a:t>”报价“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sheet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的数据都在”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table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“内，请按下图拉拽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"table"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右下角添加新行，否则公式无法自动填充。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16809</xdr:colOff>
      <xdr:row>15</xdr:row>
      <xdr:rowOff>11207</xdr:rowOff>
    </xdr:from>
    <xdr:to>
      <xdr:col>7</xdr:col>
      <xdr:colOff>504390</xdr:colOff>
      <xdr:row>38</xdr:row>
      <xdr:rowOff>84044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5808D9C-0188-449B-8DC9-2439EC3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9" y="2963958"/>
          <a:ext cx="7345581" cy="40677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447675</xdr:colOff>
      <xdr:row>10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6991AE2-A34A-4381-8EB4-63ED6B457900}"/>
            </a:ext>
          </a:extLst>
        </xdr:cNvPr>
        <xdr:cNvSpPr txBox="1"/>
      </xdr:nvSpPr>
      <xdr:spPr>
        <a:xfrm>
          <a:off x="0" y="0"/>
          <a:ext cx="5629275" cy="1933575"/>
        </a:xfrm>
        <a:prstGeom prst="rect">
          <a:avLst/>
        </a:prstGeom>
        <a:solidFill>
          <a:srgbClr val="FFE699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定价注意事项：</a:t>
          </a:r>
          <a:endParaRPr lang="en-US" altLang="zh-CN" sz="1100" b="0" i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本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excel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cbs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价格计算器按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高性能云硬盘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0.35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元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/GB/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月，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ssd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云硬盘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元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/GB/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月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计算国内价格。</a:t>
          </a:r>
          <a:endParaRPr lang="en-US" altLang="zh-CN" sz="1100" b="0" i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https://cloud.tencent.com/document/product/362/2413</a:t>
          </a:r>
          <a:endParaRPr lang="zh-CN" altLang="en-US" sz="1100" b="0" i="0"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ccc" refreshedDate="44533.900277777779" backgroundQuery="1" createdVersion="7" refreshedVersion="7" minRefreshableVersion="3" recordCount="0" supportSubquery="1" supportAdvancedDrill="1" xr:uid="{C0C36060-B5D1-492B-9108-88742422BC09}">
  <cacheSource type="external" connectionId="1"/>
  <cacheFields count="6">
    <cacheField name="[Measures].[以下项目的平均值:折扣率]" caption="以下项目的平均值:折扣率" numFmtId="0" hierarchy="55" level="32767"/>
    <cacheField name="[Measures].[以下项目的总和:数量]" caption="以下项目的总和:数量" numFmtId="0" hierarchy="56" level="32767"/>
    <cacheField name="[price].[产品名].[产品名]" caption="产品名" numFmtId="0" hierarchy="28" level="1">
      <sharedItems count="10">
        <s v="NAT 网关"/>
        <s v="VPN 连接"/>
        <s v="负载均衡"/>
        <s v="共享带宽包"/>
        <s v="腾讯数字农村"/>
        <s v="云服务器"/>
        <s v="云数据库 MySQL"/>
        <s v="云数据库 Redis"/>
        <s v="专线接入-高速上云"/>
        <s v="某线下服务费用 线下结算"/>
      </sharedItems>
    </cacheField>
    <cacheField name="[Measures].[以下项目的总和:折后价]" caption="以下项目的总和:折后价" numFmtId="0" hierarchy="62" level="32767"/>
    <cacheField name="[price].[项目].[项目]" caption="项目" numFmtId="0" level="1">
      <sharedItems count="1">
        <s v="单元测试用例"/>
      </sharedItems>
    </cacheField>
    <cacheField name="[price].[按月或一次性].[按月或一次性]" caption="按月或一次性" numFmtId="0" hierarchy="19" level="1">
      <sharedItems count="2">
        <s v=" 12"/>
        <s v="一次性"/>
      </sharedItems>
    </cacheField>
  </cacheFields>
  <cacheHierarchies count="63">
    <cacheHierarchy uniqueName="[price].[项目]" caption="项目" attribute="1" defaultMemberUniqueName="[price].[项目].[All]" allUniqueName="[price].[项目].[All]" dimensionUniqueName="[price]" displayFolder="" count="2" memberValueDatatype="130" unbalanced="0">
      <fieldsUsage count="2">
        <fieldUsage x="-1"/>
        <fieldUsage x="4"/>
      </fieldsUsage>
    </cacheHierarchy>
    <cacheHierarchy uniqueName="[price].[模块]" caption="模块" attribute="1" defaultMemberUniqueName="[price].[模块].[All]" allUniqueName="[price].[模块].[All]" dimensionUniqueName="[price]" displayFolder="" count="0" memberValueDatatype="130" unbalanced="0"/>
    <cacheHierarchy uniqueName="[price].[选择产品]" caption="选择产品" attribute="1" defaultMemberUniqueName="[price].[选择产品].[All]" allUniqueName="[price].[选择产品].[All]" dimensionUniqueName="[price]" displayFolder="" count="0" memberValueDatatype="130" unbalanced="0"/>
    <cacheHierarchy uniqueName="[price].[规格]" caption="规格" attribute="1" defaultMemberUniqueName="[price].[规格].[All]" allUniqueName="[price].[规格].[All]" dimensionUniqueName="[price]" displayFolder="" count="0" memberValueDatatype="130" unbalanced="0"/>
    <cacheHierarchy uniqueName="[price].[指定折前价]" caption="指定折前价" attribute="1" defaultMemberUniqueName="[price].[指定折前价].[All]" allUniqueName="[price].[指定折前价].[All]" dimensionUniqueName="[price]" displayFolder="" count="0" memberValueDatatype="20" unbalanced="0"/>
    <cacheHierarchy uniqueName="[price].[CVMCPU]" caption="CVMCPU" attribute="1" defaultMemberUniqueName="[price].[CVMCPU].[All]" allUniqueName="[price].[CVMCPU].[All]" dimensionUniqueName="[price]" displayFolder="" count="0" memberValueDatatype="20" unbalanced="0"/>
    <cacheHierarchy uniqueName="[price].[CVM内存]" caption="CVM内存" attribute="1" defaultMemberUniqueName="[price].[CVM内存].[All]" allUniqueName="[price].[CVM内存].[All]" dimensionUniqueName="[price]" displayFolder="" count="0" memberValueDatatype="20" unbalanced="0"/>
    <cacheHierarchy uniqueName="[price].[CVM系统盘HDD]" caption="CVM系统盘HDD" attribute="1" defaultMemberUniqueName="[price].[CVM系统盘HDD].[All]" allUniqueName="[price].[CVM系统盘HDD].[All]" dimensionUniqueName="[price]" displayFolder="" count="0" memberValueDatatype="20" unbalanced="0"/>
    <cacheHierarchy uniqueName="[price].[CVM系统盘SSD]" caption="CVM系统盘SSD" attribute="1" defaultMemberUniqueName="[price].[CVM系统盘SSD].[All]" allUniqueName="[price].[CVM系统盘SSD].[All]" dimensionUniqueName="[price]" displayFolder="" count="0" memberValueDatatype="130" unbalanced="0"/>
    <cacheHierarchy uniqueName="[price].[CVM数据盘HDD]" caption="CVM数据盘HDD" attribute="1" defaultMemberUniqueName="[price].[CVM数据盘HDD].[All]" allUniqueName="[price].[CVM数据盘HDD].[All]" dimensionUniqueName="[price]" displayFolder="" count="0" memberValueDatatype="130" unbalanced="0"/>
    <cacheHierarchy uniqueName="[price].[CVM数据盘SSD]" caption="CVM数据盘SSD" attribute="1" defaultMemberUniqueName="[price].[CVM数据盘SSD].[All]" allUniqueName="[price].[CVM数据盘SSD].[All]" dimensionUniqueName="[price]" displayFolder="" count="0" memberValueDatatype="20" unbalanced="0"/>
    <cacheHierarchy uniqueName="[price].[CDB节点]" caption="CDB节点" attribute="1" defaultMemberUniqueName="[price].[CDB节点].[All]" allUniqueName="[price].[CDB节点].[All]" dimensionUniqueName="[price]" displayFolder="" count="0" memberValueDatatype="20" unbalanced="0"/>
    <cacheHierarchy uniqueName="[price].[CDB只读节点]" caption="CDB只读节点" attribute="1" defaultMemberUniqueName="[price].[CDB只读节点].[All]" allUniqueName="[price].[CDB只读节点].[All]" dimensionUniqueName="[price]" displayFolder="" count="0" memberValueDatatype="20" unbalanced="0"/>
    <cacheHierarchy uniqueName="[price].[CDB硬盘]" caption="CDB硬盘" attribute="1" defaultMemberUniqueName="[price].[CDB硬盘].[All]" allUniqueName="[price].[CDB硬盘].[All]" dimensionUniqueName="[price]" displayFolder="" count="0" memberValueDatatype="20" unbalanced="0"/>
    <cacheHierarchy uniqueName="[price].[CRS分片容量]" caption="CRS分片容量" attribute="1" defaultMemberUniqueName="[price].[CRS分片容量].[All]" allUniqueName="[price].[CRS分片容量].[All]" dimensionUniqueName="[price]" displayFolder="" count="0" memberValueDatatype="20" unbalanced="0"/>
    <cacheHierarchy uniqueName="[price].[CRS分片数]" caption="CRS分片数" attribute="1" defaultMemberUniqueName="[price].[CRS分片数].[All]" allUniqueName="[price].[CRS分片数].[All]" dimensionUniqueName="[price]" displayFolder="" count="0" memberValueDatatype="20" unbalanced="0"/>
    <cacheHierarchy uniqueName="[price].[CRS副本数]" caption="CRS副本数" attribute="1" defaultMemberUniqueName="[price].[CRS副本数].[All]" allUniqueName="[price].[CRS副本数].[All]" dimensionUniqueName="[price]" displayFolder="" count="0" memberValueDatatype="20" unbalanced="0"/>
    <cacheHierarchy uniqueName="[price].[数量]" caption="数量" attribute="1" defaultMemberUniqueName="[price].[数量].[All]" allUniqueName="[price].[数量].[All]" dimensionUniqueName="[price]" displayFolder="" count="0" memberValueDatatype="20" unbalanced="0"/>
    <cacheHierarchy uniqueName="[price].[折扣率]" caption="折扣率" attribute="1" defaultMemberUniqueName="[price].[折扣率].[All]" allUniqueName="[price].[折扣率].[All]" dimensionUniqueName="[price]" displayFolder="" count="0" memberValueDatatype="20" unbalanced="0"/>
    <cacheHierarchy uniqueName="[price].[按月或一次性]" caption="按月或一次性" attribute="1" defaultMemberUniqueName="[price].[按月或一次性].[All]" allUniqueName="[price].[按月或一次性].[All]" dimensionUniqueName="[price]" displayFolder="" count="2" memberValueDatatype="130" unbalanced="0">
      <fieldsUsage count="2">
        <fieldUsage x="-1"/>
        <fieldUsage x="5"/>
      </fieldsUsage>
    </cacheHierarchy>
    <cacheHierarchy uniqueName="[price].[折前月单价]" caption="折前月单价" attribute="1" defaultMemberUniqueName="[price].[折前月单价].[All]" allUniqueName="[price].[折前月单价].[All]" dimensionUniqueName="[price]" displayFolder="" count="0" memberValueDatatype="5" unbalanced="0"/>
    <cacheHierarchy uniqueName="[price].[折前一次性费用单价]" caption="折前一次性费用单价" attribute="1" defaultMemberUniqueName="[price].[折前一次性费用单价].[All]" allUniqueName="[price].[折前一次性费用单价].[All]" dimensionUniqueName="[price]" displayFolder="" count="0" memberValueDatatype="20" unbalanced="0"/>
    <cacheHierarchy uniqueName="[price].[折后价]" caption="折后价" attribute="1" defaultMemberUniqueName="[price].[折后价].[All]" allUniqueName="[price].[折后价].[All]" dimensionUniqueName="[price]" displayFolder="" count="0" memberValueDatatype="5" unbalanced="0"/>
    <cacheHierarchy uniqueName="[price].[产品参数]" caption="产品参数" attribute="1" defaultMemberUniqueName="[price].[产品参数].[All]" allUniqueName="[price].[产品参数].[All]" dimensionUniqueName="[price]" displayFolder="" count="0" memberValueDatatype="130" unbalanced="0"/>
    <cacheHierarchy uniqueName="[price].[产品链接]" caption="产品链接" attribute="1" defaultMemberUniqueName="[price].[产品链接].[All]" allUniqueName="[price].[产品链接].[All]" dimensionUniqueName="[price]" displayFolder="" count="0" memberValueDatatype="130" unbalanced="0"/>
    <cacheHierarchy uniqueName="[price].[产品标识]" caption="产品标识" attribute="1" defaultMemberUniqueName="[price].[产品标识].[All]" allUniqueName="[price].[产品标识].[All]" dimensionUniqueName="[price]" displayFolder="" count="0" memberValueDatatype="130" unbalanced="0"/>
    <cacheHierarchy uniqueName="[price].[报价器]" caption="报价器" attribute="1" defaultMemberUniqueName="[price].[报价器].[All]" allUniqueName="[price].[报价器].[All]" dimensionUniqueName="[price]" displayFolder="" count="0" memberValueDatatype="130" unbalanced="0"/>
    <cacheHierarchy uniqueName="[price].[产品]" caption="产品" attribute="1" defaultMemberUniqueName="[price].[产品].[All]" allUniqueName="[price].[产品].[All]" dimensionUniqueName="[price]" displayFolder="" count="0" memberValueDatatype="130" unbalanced="0"/>
    <cacheHierarchy uniqueName="[price].[产品名]" caption="产品名" attribute="1" defaultMemberUniqueName="[price].[产品名].[All]" allUniqueName="[price].[产品名].[All]" dimensionUniqueName="[price]" displayFolder="" count="2" memberValueDatatype="130" unbalanced="0">
      <fieldsUsage count="2">
        <fieldUsage x="-1"/>
        <fieldUsage x="2"/>
      </fieldsUsage>
    </cacheHierarchy>
    <cacheHierarchy uniqueName="[price].[cvmcpu列表]" caption="cvmcpu列表" attribute="1" defaultMemberUniqueName="[price].[cvmcpu列表].[All]" allUniqueName="[price].[cvmcpu列表].[All]" dimensionUniqueName="[price]" displayFolder="" count="0" memberValueDatatype="130" unbalanced="0"/>
    <cacheHierarchy uniqueName="[price].[cvm内存列表]" caption="cvm内存列表" attribute="1" defaultMemberUniqueName="[price].[cvm内存列表].[All]" allUniqueName="[price].[cvm内存列表].[All]" dimensionUniqueName="[price]" displayFolder="" count="0" memberValueDatatype="130" unbalanced="0"/>
    <cacheHierarchy uniqueName="[price].[cvmcpu汇总]" caption="cvmcpu汇总" attribute="1" defaultMemberUniqueName="[price].[cvmcpu汇总].[All]" allUniqueName="[price].[cvmcpu汇总].[All]" dimensionUniqueName="[price]" displayFolder="" count="0" memberValueDatatype="20" unbalanced="0"/>
    <cacheHierarchy uniqueName="[price].[cvm内存汇总]" caption="cvm内存汇总" attribute="1" defaultMemberUniqueName="[price].[cvm内存汇总].[All]" allUniqueName="[price].[cvm内存汇总].[All]" dimensionUniqueName="[price]" displayFolder="" count="0" memberValueDatatype="20" unbalanced="0"/>
    <cacheHierarchy uniqueName="[price].[cvm云硬盘HDD汇总]" caption="cvm云硬盘HDD汇总" attribute="1" defaultMemberUniqueName="[price].[cvm云硬盘HDD汇总].[All]" allUniqueName="[price].[cvm云硬盘HDD汇总].[All]" dimensionUniqueName="[price]" displayFolder="" count="0" memberValueDatatype="20" unbalanced="0"/>
    <cacheHierarchy uniqueName="[price].[cvm云硬盘SDD汇总]" caption="cvm云硬盘SDD汇总" attribute="1" defaultMemberUniqueName="[price].[cvm云硬盘SDD汇总].[All]" allUniqueName="[price].[cvm云硬盘SDD汇总].[All]" dimensionUniqueName="[price]" displayFolder="" count="0" memberValueDatatype="20" unbalanced="0"/>
    <cacheHierarchy uniqueName="[price].[crs分片数量列表]" caption="crs分片数量列表" attribute="1" defaultMemberUniqueName="[price].[crs分片数量列表].[All]" allUniqueName="[price].[crs分片数量列表].[All]" dimensionUniqueName="[price]" displayFolder="" count="0" memberValueDatatype="130" unbalanced="0"/>
    <cacheHierarchy uniqueName="[price].[crs分片容量列表]" caption="crs分片容量列表" attribute="1" defaultMemberUniqueName="[price].[crs分片容量列表].[All]" allUniqueName="[price].[crs分片容量列表].[All]" dimensionUniqueName="[price]" displayFolder="" count="0" memberValueDatatype="130" unbalanced="0"/>
    <cacheHierarchy uniqueName="[price].[产品规格列表]" caption="产品规格列表" attribute="1" defaultMemberUniqueName="[price].[产品规格列表].[All]" allUniqueName="[price].[产品规格列表].[All]" dimensionUniqueName="[price]" displayFolder="" count="0" memberValueDatatype="130" unbalanced="0"/>
    <cacheHierarchy uniqueName="[price].[期望配置【上海】数量*1 12个月]" caption="期望配置【上海】数量*1 12个月" attribute="1" defaultMemberUniqueName="[price].[期望配置【上海】数量*1 12个月].[All]" allUniqueName="[price].[期望配置【上海】数量*1 12个月].[All]" dimensionUniqueName="[price]" displayFolder="" count="0" memberValueDatatype="130" unbalanced="0"/>
    <cacheHierarchy uniqueName="[price].[期望价格]" caption="期望价格" attribute="1" defaultMemberUniqueName="[price].[期望价格].[All]" allUniqueName="[price].[期望价格].[All]" dimensionUniqueName="[price]" displayFolder="" count="0" memberValueDatatype="5" unbalanced="0"/>
    <cacheHierarchy uniqueName="[price].[自检]" caption="自检" attribute="1" defaultMemberUniqueName="[price].[自检].[All]" allUniqueName="[price].[自检].[All]" dimensionUniqueName="[price]" displayFolder="" count="0" memberValueDatatype="130" unbalanced="0"/>
    <cacheHierarchy uniqueName="[产品].[产品]" caption="产品" attribute="1" defaultMemberUniqueName="[产品].[产品].[All]" allUniqueName="[产品].[产品].[All]" dimensionUniqueName="[产品]" displayFolder="" count="0" memberValueDatatype="130" unbalanced="0"/>
    <cacheHierarchy uniqueName="[产品].[产品一级分类]" caption="产品一级分类" attribute="1" defaultMemberUniqueName="[产品].[产品一级分类].[All]" allUniqueName="[产品].[产品一级分类].[All]" dimensionUniqueName="[产品]" displayFolder="" count="0" memberValueDatatype="130" unbalanced="0"/>
    <cacheHierarchy uniqueName="[产品].[产品二级分类]" caption="产品二级分类" attribute="1" defaultMemberUniqueName="[产品].[产品二级分类].[All]" allUniqueName="[产品].[产品二级分类].[All]" dimensionUniqueName="[产品]" displayFolder="" count="0" memberValueDatatype="130" unbalanced="0"/>
    <cacheHierarchy uniqueName="[产品].[产品名]" caption="产品名" attribute="1" defaultMemberUniqueName="[产品].[产品名].[All]" allUniqueName="[产品].[产品名].[All]" dimensionUniqueName="[产品]" displayFolder="" count="0" memberValueDatatype="130" unbalanced="0"/>
    <cacheHierarchy uniqueName="[产品].[产品描述]" caption="产品描述" attribute="1" defaultMemberUniqueName="[产品].[产品描述].[All]" allUniqueName="[产品].[产品描述].[All]" dimensionUniqueName="[产品]" displayFolder="" count="0" memberValueDatatype="130" unbalanced="0"/>
    <cacheHierarchy uniqueName="[产品].[产品标识]" caption="产品标识" attribute="1" defaultMemberUniqueName="[产品].[产品标识].[All]" allUniqueName="[产品].[产品标识].[All]" dimensionUniqueName="[产品]" displayFolder="" count="0" memberValueDatatype="130" unbalanced="0"/>
    <cacheHierarchy uniqueName="[产品].[产品URL]" caption="产品URL" attribute="1" defaultMemberUniqueName="[产品].[产品URL].[All]" allUniqueName="[产品].[产品URL].[All]" dimensionUniqueName="[产品]" displayFolder="" count="0" memberValueDatatype="130" unbalanced="0"/>
    <cacheHierarchy uniqueName="[产品].[产品选项名]" caption="产品选项名" attribute="1" defaultMemberUniqueName="[产品].[产品选项名].[All]" allUniqueName="[产品].[产品选项名].[All]" dimensionUniqueName="[产品]" displayFolder="" count="0" memberValueDatatype="130" unbalanced="0"/>
    <cacheHierarchy uniqueName="[产品].[报价器]" caption="报价器" attribute="1" defaultMemberUniqueName="[产品].[报价器].[All]" allUniqueName="[产品].[报价器].[All]" dimensionUniqueName="[产品]" displayFolder="" count="0" memberValueDatatype="130" unbalanced="0"/>
    <cacheHierarchy uniqueName="[产品].[费用]" caption="费用" attribute="1" defaultMemberUniqueName="[产品].[费用].[All]" allUniqueName="[产品].[费用].[All]" dimensionUniqueName="[产品]" displayFolder="" count="0" memberValueDatatype="130" unbalanced="0"/>
    <cacheHierarchy uniqueName="[产品].[关注]" caption="关注" attribute="1" defaultMemberUniqueName="[产品].[关注].[All]" allUniqueName="[产品].[关注].[All]" dimensionUniqueName="[产品]" displayFolder="" count="0" memberValueDatatype="130" unbalanced="0"/>
    <cacheHierarchy uniqueName="[Measures].[__XL_Count price]" caption="__XL_Count price" measure="1" displayFolder="" measureGroup="price" count="0" hidden="1"/>
    <cacheHierarchy uniqueName="[Measures].[__XL_Count 产品]" caption="__XL_Count 产品" measure="1" displayFolder="" measureGroup="产品" count="0" hidden="1"/>
    <cacheHierarchy uniqueName="[Measures].[__未定义度量值]" caption="__未定义度量值" measure="1" displayFolder="" count="0" hidden="1"/>
    <cacheHierarchy uniqueName="[Measures].[以下项目的平均值:折扣率]" caption="以下项目的平均值:折扣率" measure="1" displayFolder="" measureGroup="pric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:数量]" caption="以下项目的总和:数量" measure="1" displayFolder="" measureGroup="pri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:cvmcpu汇总]" caption="以下项目的总和:cvmcpu汇总" measure="1" displayFolder="" measureGroup="pric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以下项目的总和:cvm内存汇总]" caption="以下项目的总和:cvm内存汇总" measure="1" displayFolder="" measureGroup="pric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以下项目的总和:cvm云硬盘HDD汇总]" caption="以下项目的总和:cvm云硬盘HDD汇总" measure="1" displayFolder="" measureGroup="pric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cvm云硬盘SDD汇总]" caption="以下项目的总和:cvm云硬盘SDD汇总" measure="1" displayFolder="" measureGroup="pric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折后价]" caption="以下项目的计数:折后价" measure="1" displayFolder="" measureGroup="pric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以下项目的总和:折后价]" caption="以下项目的总和:折后价" measure="1" displayFolder="" measureGroup="pric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3">
    <dimension measure="1" name="Measures" uniqueName="[Measures]" caption="Measures"/>
    <dimension name="price" uniqueName="[price]" caption="price"/>
    <dimension name="产品" uniqueName="[产品]" caption="产品"/>
  </dimensions>
  <measureGroups count="2">
    <measureGroup name="price" caption="price"/>
    <measureGroup name="产品" caption="产品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27888-2FBF-4BF7-98D1-6967F5C4A22E}" name="数据透视表3" cacheId="0" applyNumberFormats="0" applyBorderFormats="0" applyFontFormats="0" applyPatternFormats="0" applyAlignmentFormats="0" applyWidthHeightFormats="1" dataCaption="值" tag="3c573a00-be60-4b2f-852f-b67b5a120a56" updatedVersion="7" minRefreshableVersion="3" showDrill="0" useAutoFormatting="1" itemPrintTitles="1" mergeItem="1" createdVersion="7" indent="0" compact="0" compactData="0" multipleFieldFilters="0">
  <location ref="A3:F14" firstHeaderRow="0" firstDataRow="1" firstDataCol="3"/>
  <pivotFields count="6"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2">
        <item s="1" x="0"/>
        <item s="1" x="1"/>
      </items>
    </pivotField>
  </pivotFields>
  <rowFields count="3">
    <field x="4"/>
    <field x="5"/>
    <field x="2"/>
  </rowFields>
  <rowItems count="11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平均值:折扣率" fld="0" subtotal="average" baseField="2" baseItem="0"/>
    <dataField name="总和:数量" fld="1" baseField="2" baseItem="0"/>
    <dataField name="总和:折后价" fld="3" baseField="2" baseItem="0" numFmtId="177"/>
  </dataFields>
  <formats count="1">
    <format dxfId="51">
      <pivotArea outline="0" fieldPosition="0">
        <references count="1">
          <reference field="4294967294" count="1" selected="0">
            <x v="2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平均值:折扣率"/>
    <pivotHierarchy dragToData="1" caption="总和:数量"/>
    <pivotHierarchy dragToData="1" caption="总和:cvmcpu汇总"/>
    <pivotHierarchy dragToData="1" caption="总和:cvm内存汇总"/>
    <pivotHierarchy dragToData="1" caption="总和:cvm云硬盘HDD汇总"/>
    <pivotHierarchy dragToData="1" caption="总和:cvm云硬盘SDD汇总"/>
    <pivotHierarchy dragToData="1"/>
    <pivotHierarchy dragToData="1" caption="总和:折后价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9"/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ice]"/>
        <x15:activeTabTopLevelEntity name="[产品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5" xr16:uid="{00000000-0016-0000-0400-000001000000}" autoFormatId="16" applyNumberFormats="0" applyBorderFormats="0" applyFontFormats="0" applyPatternFormats="0" applyAlignmentFormats="0" applyWidthHeightFormats="0">
  <queryTableRefresh nextId="11">
    <queryTableFields count="2">
      <queryTableField id="1" name="地域" tableColumnId="1"/>
      <queryTableField id="2" name="地域标识" tableColumnId="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1AA2FC-ACDB-4FF0-AB83-6EA6BEC855D3}" name="price" displayName="price" ref="A7:Y12" headerRowDxfId="50" dataDxfId="48" headerRowBorderDxfId="49" tableBorderDxfId="47" totalsRowBorderDxfId="46">
  <autoFilter ref="A7:Y12" xr:uid="{C41AA2FC-ACDB-4FF0-AB83-6EA6BEC855D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64" xr3:uid="{FA998A86-9008-4040-831C-86A097187BC5}" name="项目" dataDxfId="45" totalsRowDxfId="44"/>
    <tableColumn id="3" xr3:uid="{D9AEB3CA-F5D7-49DC-9425-DAC1B646750B}" name="规格" dataDxfId="43" totalsRowDxfId="42"/>
    <tableColumn id="37" xr3:uid="{D97BC561-DC1F-4112-ACE1-6AD5023FEF7B}" name="CVMCPU" dataDxfId="41"/>
    <tableColumn id="56" xr3:uid="{70258E08-18B1-4204-879F-F33D7607B566}" name="CVM内存" dataDxfId="40"/>
    <tableColumn id="34" xr3:uid="{8886D7EB-15C5-49C4-A269-F46ADA02BEE1}" name="CVM系统盘HDD" dataDxfId="39"/>
    <tableColumn id="12" xr3:uid="{A9572D60-D8F8-4B8B-9E66-4F03AFEF779D}" name="CVM系统盘SSD" dataDxfId="38"/>
    <tableColumn id="13" xr3:uid="{2CA619E3-C864-4B52-8677-359E85BE763F}" name="CVM数据盘HDD" dataDxfId="37"/>
    <tableColumn id="14" xr3:uid="{65AD1090-BB30-4C7B-B572-40D236AB9B42}" name="CVM数据盘SSD" dataDxfId="36"/>
    <tableColumn id="15" xr3:uid="{3B2F6D63-3652-4FA1-9526-C107FF03352F}" name="CDB节点" dataDxfId="35" totalsRowDxfId="34"/>
    <tableColumn id="33" xr3:uid="{CF967255-4E24-45D3-A1CE-6E44309BEB29}" name="CDB只读节点" dataDxfId="33" totalsRowDxfId="32"/>
    <tableColumn id="16" xr3:uid="{DDDAF5AF-FB47-41C2-B4D4-3F6DF435B0C3}" name="CDB硬盘" dataDxfId="31" totalsRowDxfId="30"/>
    <tableColumn id="49" xr3:uid="{F2A4BB40-5013-4C28-B02C-42CED8137D9F}" name="数量" dataDxfId="29" dataCellStyle="千位分隔"/>
    <tableColumn id="7" xr3:uid="{98EF4297-A692-5040-9BFE-16129D51F461}" name="折扣率" dataDxfId="28" dataCellStyle="千位分隔"/>
    <tableColumn id="22" xr3:uid="{607DBAF7-D684-4D8A-8ACC-74506D0D9601}" name="按月或一次性" dataDxfId="27" dataCellStyle="千位分隔"/>
    <tableColumn id="29" xr3:uid="{80427AFD-CF3E-4D44-90CB-FBA3CA784192}" name="折前月单价" dataDxfId="26" dataCellStyle="千位分隔">
      <calculatedColumnFormula array="1">IFERROR(
    IF(AND(ISNUMBER(#REF!),price[[#This Row],[按月或一次性]]&lt;&gt;"一次性"),
        #REF!,
        _xlfn.SWITCH(#REF!,
            "CVM",  _xlfn.LET(
                _xlpm.机型单价,  _xlfn.SINGLE(_xlfn._xlws.FILTER(#REF!,(#REF!=报价地域)*(#REF!=price[[#This Row],[规格]])*(#REF!=price[[#This Row],[CVMCPU]])*(#REF!=price[[#This Row],[CVM内存]]))),
                _xlpm.机型单价+0.35*(price[[#This Row],[CVM系统盘HDD]]+price[[#This Row],[CVM数据盘HDD]])+1*(price[[#This Row],[CVM系统盘SSD]]+price[[#This Row],[CVM数据盘SSD]])
            ),
            "CDB",   _xlfn.LET(
                _xlpm.cdb单实例单价,   _xlfn.SINGLE(_xlfn._xlws.FILTER(#REF!,#REF!=price[[#This Row],[规格]])),
                _xlpm.cdb硬盘单价,  _xlfn.SINGLE(_xlfn._xlws.FILTER(#REF!,#REF!="MySQL只读实例")),
                (_xlpm.cdb单实例单价 + _xlpm.cdb硬盘单价*price[[#This Row],[CDB硬盘]]) * (price[[#This Row],[CDB节点]] + price[[#This Row],[CDB只读节点]])
            ),
            "CRS",   _xlfn.LET(
                _xlpm.G月单价, _xlfn._xlws.FILTER(#REF!, (#REF!=报价地域 )* (#REF!=price[[#This Row],[规格]])),
                _xlpm.G月单价 * #REF! * #REF! * (1+#REF!)
            ),
            "NAT", _xlfn._xlws.FILTER(#REF!,#REF!=price[[#This Row],[规格]]),
            "BWP",   108*price[[#This Row],[规格]],
            "VPN",   _xlfn._xlws.FILTER(#REF!,#REF!=price[[#This Row],[规格]]),
            "DC/CAS",  _xlfn._xlws.FILTER(#REF!,#REF!=price[[#This Row],[规格]]),
            "CLB",   0.2*24*365/12,
        0)
    ), 0
)</calculatedColumnFormula>
    </tableColumn>
    <tableColumn id="11" xr3:uid="{839C6298-B05F-0049-843F-DE20041C85BD}" name="折前一次性费用单价" dataDxfId="25" dataCellStyle="千位分隔">
      <calculatedColumnFormula>IF(AND(ISNUMBER(#REF!),price[[#This Row],[按月或一次性]]="一次性"),
    #REF!,
   0
)</calculatedColumnFormula>
    </tableColumn>
    <tableColumn id="53" xr3:uid="{213735D2-0556-411E-B3AB-0E77670D9151}" name="折后价" totalsRowFunction="sum" dataDxfId="24" dataCellStyle="千位分隔">
      <calculatedColumnFormula>IFERROR(
    IF(
        price[[#This Row],[按月或一次性]]="一次性",      price[[#This Row],[折前一次性费用单价]] * price[[#This Row],[数量]] * price[[#This Row],[折扣率]],
        price[[#This Row],[折前月单价]] * price[[#This Row],[按月或一次性]]* price[[#This Row],[数量]] * price[[#This Row],[折扣率]]
    ),
    0
)</calculatedColumnFormula>
    </tableColumn>
    <tableColumn id="52" xr3:uid="{32F94490-A673-4A83-BF50-7985919E3983}" name="cvmcpu列表" dataDxfId="23" totalsRowDxfId="22">
      <calculatedColumnFormula array="1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Row],[CVM内存]]) ),
       "-"
)</calculatedColumnFormula>
    </tableColumn>
    <tableColumn id="58" xr3:uid="{02CE3749-CF10-407B-8D43-CE34ABF79572}" name="cvm内存列表" dataDxfId="21" totalsRowDxfId="20">
      <calculatedColumnFormula array="1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Row],[CVMCPU]]) ),
       "-"
)</calculatedColumnFormula>
    </tableColumn>
    <tableColumn id="1" xr3:uid="{922CFB39-6610-42B8-B2F7-EEB146FAE3B3}" name="cvmcpu汇总" dataDxfId="19" totalsRowDxfId="18">
      <calculatedColumnFormula>price[[#This Row],[CVMCPU]]*price[[#This Row],[数量]]</calculatedColumnFormula>
    </tableColumn>
    <tableColumn id="9" xr3:uid="{CDF36D42-F2EC-47DE-B535-9CE96272BCE8}" name="cvm内存汇总" dataDxfId="17" totalsRowDxfId="16">
      <calculatedColumnFormula>price[[#This Row],[CVM内存]]*price[[#This Row],[数量]]</calculatedColumnFormula>
    </tableColumn>
    <tableColumn id="19" xr3:uid="{303A2CED-5A50-4ACF-9AA7-F7AB4CDE1CF3}" name="cvm云硬盘HDD汇总" dataDxfId="15" totalsRowDxfId="14">
      <calculatedColumnFormula>(price[[#This Row],[CVM系统盘HDD]]+price[[#This Row],[CVM数据盘HDD]])*price[[#This Row],[数量]]</calculatedColumnFormula>
    </tableColumn>
    <tableColumn id="21" xr3:uid="{08918904-C2E3-4AEF-9BC0-FFDEA136F5F0}" name="cvm云硬盘SDD汇总" dataDxfId="13" totalsRowDxfId="12">
      <calculatedColumnFormula>(price[[#This Row],[CVM系统盘SSD]]+price[[#This Row],[CVM系统盘SSD]])*price[[#This Row],[数量]]</calculatedColumnFormula>
    </tableColumn>
    <tableColumn id="4" xr3:uid="{C73EE9DA-3A04-E546-8547-2F1ABB5D3CA5}" name="产品规格列表" dataDxfId="11">
      <calculatedColumnFormula array="1">_xlfn.SWITCH(#REF!,
    "CVM",     _xlfn._xlws.FILTER(#REF!, (#REF!=报价地域)
                                                                        * (#REF!=price[[#This Row],[CVMCPU]])
                                                                        * (#REF!=price[[#This Row],[CVM内存]]) ),
    "cdb",#REF!,
    "crs",#REF!,
    "NAT",#REF!,
    "BWP",#REF!,
    "VPN",#REF!,
    "DC/CAS",#REF!,
    "clb",#REF!,
    "-",            region!$L$1,
    region!$G$1
)</calculatedColumnFormula>
    </tableColumn>
    <tableColumn id="8" xr3:uid="{CB9496FF-B884-49D3-AD6D-050FE09BF0E1}" name="自检" dataDxfId="10">
      <calculatedColumnFormula array="1">_xlfn.IFS(
    price[[#This Row],[项目]]&lt;&gt;"单元测试用例",       "-",
    #REF!=price[[#This Row],[折后价]],         "ok",
    TRUE,                                            "error:" &amp; ADDRESS(ROW(price[[#This Row],[自检]]),COLUMN(price[[#This Row],[自检]]))
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1785396-1A1B-4483-8DAD-4CC910FB4736}" name="报价工具属性表19" displayName="报价工具属性表19" ref="A1:B4" totalsRowShown="0" dataDxfId="9">
  <autoFilter ref="A1:B4" xr:uid="{C34ADEC8-D3E4-49A1-8866-98E4FC46E4DB}">
    <filterColumn colId="0" hiddenButton="1"/>
    <filterColumn colId="1" hiddenButton="1"/>
  </autoFilter>
  <tableColumns count="2">
    <tableColumn id="1" xr3:uid="{02945AA4-1910-4E85-8E96-53A2905FDD76}" name="报价工具属性" dataDxfId="8"/>
    <tableColumn id="2" xr3:uid="{230E9CBA-AAA7-4281-A756-A0C597935D77}" name="值" dataDxfId="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205EC50-212A-4EDD-99B9-B3AFF5367C91}" name="bug自检表" displayName="bug自检表" ref="L1:M5" totalsRowShown="0">
  <autoFilter ref="L1:M5" xr:uid="{5205EC50-212A-4EDD-99B9-B3AFF5367C91}">
    <filterColumn colId="0" hiddenButton="1"/>
    <filterColumn colId="1" hiddenButton="1"/>
  </autoFilter>
  <tableColumns count="2">
    <tableColumn id="1" xr3:uid="{79C9680C-EA0F-42BF-89E3-AAB84468ACEE}" name="自检项"/>
    <tableColumn id="2" xr3:uid="{230F757C-0F61-4E37-AF39-F7F23113CFCB}" name="自检结果(如果有红色错误可联系工具作者)" dataDxfId="6">
      <calculatedColumnFormula array="1">_xlfn.LET(_xlpm.x,_xlfn.SINGLE(_xlfn._xlws.FILTER(#REF!,#REF!&lt;&gt;"ok","ok")),_xlpm.x)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143F01-48B3-44AB-B06D-63F08668CD8B}" name="地域表" displayName="地域表" ref="A1:B4" tableType="queryTable" totalsRowShown="0">
  <autoFilter ref="A1:B4" xr:uid="{CA143F01-48B3-44AB-B06D-63F08668CD8B}">
    <filterColumn colId="0" hiddenButton="1"/>
    <filterColumn colId="1" hiddenButton="1"/>
  </autoFilter>
  <tableColumns count="2">
    <tableColumn id="1" xr3:uid="{D3DE1EA5-B232-451E-8DE9-BD2374D1C551}" uniqueName="1" name="地域" queryTableFieldId="1" dataDxfId="5"/>
    <tableColumn id="2" xr3:uid="{9D40524D-3EBF-4076-BF5F-9981552430F3}" uniqueName="2" name="地域标识" queryTableFieldId="2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00" row="5">
    <wetp:webextensionref xmlns:r="http://schemas.openxmlformats.org/officeDocument/2006/relationships" r:id="rId1"/>
  </wetp:taskpane>
  <wetp:taskpane dockstate="right" visibility="0" width="700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6EFFA28A-13CF-4AEB-9DB5-619BD19875DE}">
  <we:reference id="WA104381207" version="1.3.1.0" store="en-US" storeType="omex"/>
  <we:alternateReferences>
    <we:reference id="WA104381207" version="1.3.1.0" store="omex" storeType="omex"/>
  </we:alternateReferences>
  <we:properties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8569BDC2-9866-405A-B624-14AEC9CC3312}">
  <we:reference id="wa104379279" version="2.1.0.0" store="zh-CN" storeType="OMEX"/>
  <we:alternateReferences>
    <we:reference id="WA104379279" version="2.1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ruf.coding.net/public/qcloud/qcloud-price/git/files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2745-E09E-431E-8B7B-A29A230E7B47}">
  <dimension ref="A3:F14"/>
  <sheetViews>
    <sheetView workbookViewId="0">
      <selection activeCell="D8" sqref="D8"/>
    </sheetView>
  </sheetViews>
  <sheetFormatPr defaultRowHeight="13.9" x14ac:dyDescent="0.4"/>
  <cols>
    <col min="1" max="1" width="12.86328125" bestFit="1" customWidth="1"/>
    <col min="2" max="3" width="23.6640625" bestFit="1" customWidth="1"/>
    <col min="4" max="4" width="13.33203125" bestFit="1" customWidth="1"/>
    <col min="5" max="5" width="9.265625" bestFit="1" customWidth="1"/>
    <col min="6" max="7" width="11.73046875" bestFit="1" customWidth="1"/>
    <col min="8" max="9" width="23.3984375" bestFit="1" customWidth="1"/>
    <col min="10" max="10" width="17.3984375" bestFit="1" customWidth="1"/>
    <col min="11" max="11" width="13.33203125" bestFit="1" customWidth="1"/>
    <col min="12" max="12" width="15.3984375" bestFit="1" customWidth="1"/>
  </cols>
  <sheetData>
    <row r="3" spans="1:6" x14ac:dyDescent="0.4">
      <c r="A3" s="37" t="s">
        <v>65</v>
      </c>
      <c r="B3" s="37" t="s">
        <v>77</v>
      </c>
      <c r="C3" s="37" t="s">
        <v>32</v>
      </c>
      <c r="D3" s="48" t="s">
        <v>70</v>
      </c>
      <c r="E3" s="48" t="s">
        <v>71</v>
      </c>
      <c r="F3" s="48" t="s">
        <v>75</v>
      </c>
    </row>
    <row r="4" spans="1:6" x14ac:dyDescent="0.4">
      <c r="A4" s="56" t="s">
        <v>74</v>
      </c>
      <c r="B4" s="56" t="s">
        <v>79</v>
      </c>
      <c r="C4" s="47" t="s">
        <v>1</v>
      </c>
      <c r="D4" s="24">
        <v>1</v>
      </c>
      <c r="E4" s="24">
        <v>1</v>
      </c>
      <c r="F4" s="44">
        <v>13140</v>
      </c>
    </row>
    <row r="5" spans="1:6" x14ac:dyDescent="0.4">
      <c r="A5" s="57"/>
      <c r="B5" s="57"/>
      <c r="C5" s="47" t="s">
        <v>2</v>
      </c>
      <c r="D5" s="24">
        <v>1</v>
      </c>
      <c r="E5" s="24">
        <v>1</v>
      </c>
      <c r="F5" s="44">
        <v>10560</v>
      </c>
    </row>
    <row r="6" spans="1:6" x14ac:dyDescent="0.4">
      <c r="A6" s="57"/>
      <c r="B6" s="57"/>
      <c r="C6" s="47" t="s">
        <v>3</v>
      </c>
      <c r="D6" s="24">
        <v>1</v>
      </c>
      <c r="E6" s="24">
        <v>1</v>
      </c>
      <c r="F6" s="44">
        <v>1752.0000000000005</v>
      </c>
    </row>
    <row r="7" spans="1:6" x14ac:dyDescent="0.4">
      <c r="A7" s="57"/>
      <c r="B7" s="57"/>
      <c r="C7" s="47" t="s">
        <v>4</v>
      </c>
      <c r="D7" s="24">
        <v>1</v>
      </c>
      <c r="E7" s="24">
        <v>1</v>
      </c>
      <c r="F7" s="44">
        <v>129600</v>
      </c>
    </row>
    <row r="8" spans="1:6" x14ac:dyDescent="0.4">
      <c r="A8" s="57"/>
      <c r="B8" s="57"/>
      <c r="C8" s="47" t="s">
        <v>5</v>
      </c>
      <c r="D8" s="24">
        <v>1</v>
      </c>
      <c r="E8" s="24">
        <v>1</v>
      </c>
      <c r="F8" s="44">
        <v>12000</v>
      </c>
    </row>
    <row r="9" spans="1:6" x14ac:dyDescent="0.4">
      <c r="A9" s="57"/>
      <c r="B9" s="57"/>
      <c r="C9" s="47" t="s">
        <v>6</v>
      </c>
      <c r="D9" s="24">
        <v>1</v>
      </c>
      <c r="E9" s="24">
        <v>1</v>
      </c>
      <c r="F9" s="44">
        <v>15925.199999999999</v>
      </c>
    </row>
    <row r="10" spans="1:6" x14ac:dyDescent="0.4">
      <c r="A10" s="57"/>
      <c r="B10" s="57"/>
      <c r="C10" s="47" t="s">
        <v>7</v>
      </c>
      <c r="D10" s="24">
        <v>1</v>
      </c>
      <c r="E10" s="24">
        <v>2</v>
      </c>
      <c r="F10" s="44">
        <v>23040</v>
      </c>
    </row>
    <row r="11" spans="1:6" x14ac:dyDescent="0.4">
      <c r="A11" s="57"/>
      <c r="B11" s="57"/>
      <c r="C11" s="47" t="s">
        <v>8</v>
      </c>
      <c r="D11" s="24">
        <v>1</v>
      </c>
      <c r="E11" s="24">
        <v>1</v>
      </c>
      <c r="F11" s="44">
        <v>32256</v>
      </c>
    </row>
    <row r="12" spans="1:6" x14ac:dyDescent="0.4">
      <c r="A12" s="57"/>
      <c r="B12" s="57"/>
      <c r="C12" s="47" t="s">
        <v>9</v>
      </c>
      <c r="D12" s="24">
        <v>1</v>
      </c>
      <c r="E12" s="24">
        <v>1</v>
      </c>
      <c r="F12" s="44">
        <v>969600</v>
      </c>
    </row>
    <row r="13" spans="1:6" x14ac:dyDescent="0.4">
      <c r="A13" s="57"/>
      <c r="B13" s="47" t="s">
        <v>76</v>
      </c>
      <c r="C13" s="47" t="s">
        <v>62</v>
      </c>
      <c r="D13" s="24">
        <v>1</v>
      </c>
      <c r="E13" s="24">
        <v>1</v>
      </c>
      <c r="F13" s="44">
        <v>50000</v>
      </c>
    </row>
    <row r="14" spans="1:6" x14ac:dyDescent="0.4">
      <c r="A14" s="56" t="s">
        <v>0</v>
      </c>
      <c r="B14" s="57"/>
      <c r="C14" s="57"/>
      <c r="D14" s="24">
        <v>1</v>
      </c>
      <c r="E14" s="24">
        <v>11</v>
      </c>
      <c r="F14" s="44">
        <v>1257873.2</v>
      </c>
    </row>
  </sheetData>
  <mergeCells count="3">
    <mergeCell ref="A4:A13"/>
    <mergeCell ref="A14:C14"/>
    <mergeCell ref="B4:B12"/>
  </mergeCells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"/>
  <sheetViews>
    <sheetView showGridLines="0" tabSelected="1" zoomScale="70" zoomScaleNormal="70" workbookViewId="0">
      <selection activeCell="X8" sqref="X8"/>
    </sheetView>
  </sheetViews>
  <sheetFormatPr defaultColWidth="9.33203125" defaultRowHeight="13.9" outlineLevelCol="1" x14ac:dyDescent="0.4"/>
  <cols>
    <col min="1" max="1" width="19.6640625" customWidth="1"/>
    <col min="2" max="2" width="16.06640625" bestFit="1" customWidth="1"/>
    <col min="3" max="3" width="8.73046875" customWidth="1" outlineLevel="1"/>
    <col min="4" max="4" width="9.86328125" customWidth="1" outlineLevel="1"/>
    <col min="5" max="5" width="5.9296875" customWidth="1" outlineLevel="1"/>
    <col min="6" max="6" width="9.86328125" customWidth="1" outlineLevel="1"/>
    <col min="7" max="7" width="8.796875" customWidth="1" outlineLevel="1"/>
    <col min="8" max="8" width="9.86328125" customWidth="1" outlineLevel="1"/>
    <col min="9" max="9" width="9.19921875" customWidth="1" outlineLevel="1"/>
    <col min="10" max="10" width="5.53125" customWidth="1" outlineLevel="1"/>
    <col min="11" max="11" width="7.53125" customWidth="1" outlineLevel="1"/>
    <col min="12" max="12" width="5.53125" customWidth="1" outlineLevel="1"/>
    <col min="13" max="14" width="5.53125" bestFit="1" customWidth="1"/>
    <col min="15" max="15" width="8.59765625" bestFit="1" customWidth="1"/>
    <col min="16" max="16" width="10.796875" bestFit="1" customWidth="1"/>
    <col min="17" max="18" width="11.59765625" bestFit="1" customWidth="1"/>
    <col min="19" max="19" width="15.265625" customWidth="1" outlineLevel="1"/>
    <col min="20" max="20" width="15.59765625" customWidth="1" outlineLevel="1"/>
    <col min="21" max="21" width="12.73046875" customWidth="1" outlineLevel="1"/>
    <col min="22" max="23" width="11.265625" customWidth="1" outlineLevel="1"/>
    <col min="24" max="24" width="10.265625" customWidth="1" outlineLevel="1"/>
    <col min="25" max="25" width="15.3984375" customWidth="1" outlineLevel="1"/>
    <col min="26" max="26" width="5.53125" customWidth="1" outlineLevel="1"/>
    <col min="27" max="27" width="7" customWidth="1" outlineLevel="1"/>
    <col min="28" max="28" width="7.06640625" customWidth="1" outlineLevel="1"/>
  </cols>
  <sheetData>
    <row r="1" spans="1:25" x14ac:dyDescent="0.4">
      <c r="A1" s="39" t="s">
        <v>10</v>
      </c>
      <c r="B1" s="42" t="s">
        <v>11</v>
      </c>
    </row>
    <row r="2" spans="1:25" ht="13.9" customHeight="1" x14ac:dyDescent="0.4">
      <c r="A2" s="40" t="s">
        <v>73</v>
      </c>
      <c r="B2" s="41" t="s">
        <v>72</v>
      </c>
    </row>
    <row r="3" spans="1:25" ht="60.75" customHeight="1" x14ac:dyDescent="0.4"/>
    <row r="4" spans="1:25" x14ac:dyDescent="0.4">
      <c r="A4" s="63" t="s">
        <v>14</v>
      </c>
      <c r="B4" s="26"/>
      <c r="C4" s="61" t="s">
        <v>57</v>
      </c>
      <c r="D4" s="61"/>
      <c r="E4" s="61"/>
      <c r="F4" s="61"/>
      <c r="G4" s="61"/>
      <c r="H4" s="61"/>
      <c r="I4" s="60" t="s">
        <v>58</v>
      </c>
      <c r="J4" s="60"/>
      <c r="K4" s="60"/>
      <c r="L4" s="59" t="s">
        <v>55</v>
      </c>
      <c r="M4" s="59"/>
      <c r="N4" s="49"/>
      <c r="O4" s="62" t="s">
        <v>80</v>
      </c>
      <c r="P4" s="62"/>
      <c r="Q4" s="62"/>
      <c r="R4" s="58"/>
      <c r="S4" s="58"/>
      <c r="T4" s="58"/>
      <c r="U4" s="58"/>
      <c r="V4" s="58"/>
      <c r="W4" s="58"/>
      <c r="X4" s="58"/>
      <c r="Y4" s="55"/>
    </row>
    <row r="5" spans="1:25" s="13" customFormat="1" ht="14.1" customHeight="1" x14ac:dyDescent="0.35">
      <c r="A5" s="15"/>
      <c r="B5" s="19"/>
      <c r="C5" s="19" t="s">
        <v>12</v>
      </c>
      <c r="D5" s="19" t="s">
        <v>12</v>
      </c>
      <c r="E5" s="19" t="s">
        <v>12</v>
      </c>
      <c r="F5" s="19" t="s">
        <v>12</v>
      </c>
      <c r="G5" s="19" t="s">
        <v>12</v>
      </c>
      <c r="H5" s="19" t="s">
        <v>12</v>
      </c>
      <c r="I5" s="16" t="s">
        <v>13</v>
      </c>
      <c r="J5" s="16" t="s">
        <v>13</v>
      </c>
      <c r="K5" s="16" t="s">
        <v>13</v>
      </c>
      <c r="L5" s="21"/>
      <c r="M5" s="21"/>
      <c r="N5" s="21"/>
      <c r="O5" s="20"/>
      <c r="P5" s="20"/>
      <c r="Q5" s="20"/>
      <c r="R5" s="17" t="s">
        <v>12</v>
      </c>
      <c r="S5" s="17" t="s">
        <v>12</v>
      </c>
      <c r="T5" s="17" t="s">
        <v>12</v>
      </c>
      <c r="U5" s="17" t="s">
        <v>12</v>
      </c>
      <c r="V5" s="17" t="s">
        <v>12</v>
      </c>
      <c r="W5" s="17" t="s">
        <v>12</v>
      </c>
      <c r="X5" s="23"/>
      <c r="Y5" s="30"/>
    </row>
    <row r="6" spans="1:25" ht="14.1" customHeight="1" x14ac:dyDescent="0.4">
      <c r="A6" s="9"/>
      <c r="B6" s="10"/>
      <c r="C6" s="3" t="s">
        <v>15</v>
      </c>
      <c r="D6" s="3" t="s">
        <v>16</v>
      </c>
      <c r="E6" s="3" t="s">
        <v>16</v>
      </c>
      <c r="F6" s="3" t="s">
        <v>17</v>
      </c>
      <c r="G6" s="3" t="s">
        <v>16</v>
      </c>
      <c r="H6" s="3" t="s">
        <v>16</v>
      </c>
      <c r="I6" s="4"/>
      <c r="J6" s="4"/>
      <c r="K6" s="4" t="s">
        <v>17</v>
      </c>
      <c r="L6" s="18"/>
      <c r="M6" s="18"/>
      <c r="N6" s="18"/>
      <c r="O6" s="6"/>
      <c r="P6" s="6"/>
      <c r="Q6" s="25"/>
      <c r="R6" s="38" t="s">
        <v>18</v>
      </c>
      <c r="S6" s="38" t="s">
        <v>54</v>
      </c>
      <c r="T6" s="38"/>
      <c r="U6" s="38"/>
      <c r="V6" s="38"/>
      <c r="W6" s="38"/>
      <c r="X6" s="22"/>
      <c r="Y6" s="31"/>
    </row>
    <row r="7" spans="1:25" ht="41.1" customHeight="1" x14ac:dyDescent="0.4">
      <c r="A7" s="7" t="s">
        <v>19</v>
      </c>
      <c r="B7" s="11" t="s">
        <v>61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 s="1" t="s">
        <v>28</v>
      </c>
      <c r="I7" s="2" t="s">
        <v>52</v>
      </c>
      <c r="J7" s="2" t="s">
        <v>53</v>
      </c>
      <c r="K7" s="2" t="s">
        <v>29</v>
      </c>
      <c r="L7" s="8" t="s">
        <v>20</v>
      </c>
      <c r="M7" s="8" t="s">
        <v>21</v>
      </c>
      <c r="N7" s="8" t="s">
        <v>78</v>
      </c>
      <c r="O7" s="7" t="s">
        <v>22</v>
      </c>
      <c r="P7" s="7" t="s">
        <v>56</v>
      </c>
      <c r="Q7" s="7" t="s">
        <v>59</v>
      </c>
      <c r="R7" s="12" t="s">
        <v>30</v>
      </c>
      <c r="S7" s="12" t="s">
        <v>31</v>
      </c>
      <c r="T7" s="12" t="s">
        <v>66</v>
      </c>
      <c r="U7" s="12" t="s">
        <v>67</v>
      </c>
      <c r="V7" s="12" t="s">
        <v>68</v>
      </c>
      <c r="W7" s="12" t="s">
        <v>69</v>
      </c>
      <c r="X7" s="12" t="s">
        <v>60</v>
      </c>
      <c r="Y7" s="32" t="s">
        <v>46</v>
      </c>
    </row>
    <row r="8" spans="1:25" x14ac:dyDescent="0.4">
      <c r="A8" s="5" t="s">
        <v>85</v>
      </c>
      <c r="B8" s="5" t="s">
        <v>47</v>
      </c>
      <c r="C8" s="5"/>
      <c r="D8" s="5"/>
      <c r="E8" s="14"/>
      <c r="F8" s="5"/>
      <c r="G8" s="5"/>
      <c r="H8" s="5"/>
      <c r="I8" s="5">
        <v>3</v>
      </c>
      <c r="J8" s="5"/>
      <c r="K8" s="5">
        <v>500</v>
      </c>
      <c r="L8" s="45">
        <v>1</v>
      </c>
      <c r="M8" s="45">
        <v>1</v>
      </c>
      <c r="N8" s="45">
        <v>12</v>
      </c>
      <c r="O8" s="50" cm="1">
        <f t="array" ref="O8">IFERROR(
    IF(AND(ISNUMBER(#REF!),price[[#This Row],[按月或一次性]]&lt;&gt;"一次性"),
        #REF!,
        _xlfn.SWITCH(#REF!,
            "CVM",  _xlfn.LET(
                _xlpm.机型单价,  _xlfn.SINGLE(_xlfn._xlws.FILTER(#REF!,(#REF!=报价地域)*(#REF!=price[[#This Row],[规格]])*(#REF!=price[[#This Row],[CVMCPU]])*(#REF!=price[[#This Row],[CVM内存]]))),
                _xlpm.机型单价+0.35*(price[[#This Row],[CVM系统盘HDD]]+price[[#This Row],[CVM数据盘HDD]])+1*(price[[#This Row],[CVM系统盘SSD]]+price[[#This Row],[CVM数据盘SSD]])
            ),
            "CDB",   _xlfn.LET(
                _xlpm.cdb单实例单价,   _xlfn.SINGLE(_xlfn._xlws.FILTER(#REF!,#REF!=price[[#This Row],[规格]])),
                _xlpm.cdb硬盘单价,  _xlfn.SINGLE(_xlfn._xlws.FILTER(#REF!,#REF!="MySQL只读实例")),
                (_xlpm.cdb单实例单价 + _xlpm.cdb硬盘单价*price[[#This Row],[CDB硬盘]]) * (price[[#This Row],[CDB节点]] + price[[#This Row],[CDB只读节点]])
            ),
            "CRS",   _xlfn.LET(
                _xlpm.G月单价, _xlfn._xlws.FILTER(#REF!, (#REF!=报价地域 )* (#REF!=price[[#This Row],[规格]])),
                _xlpm.G月单价 * #REF! * #REF! * (1+#REF!)
            ),
            "NAT", _xlfn._xlws.FILTER(#REF!,#REF!=price[[#This Row],[规格]]),
            "BWP",   108*price[[#This Row],[规格]],
            "VPN",   _xlfn._xlws.FILTER(#REF!,#REF!=price[[#This Row],[规格]]),
            "DC/CAS",  _xlfn._xlws.FILTER(#REF!,#REF!=price[[#This Row],[规格]]),
            "CLB",   0.2*24*365/12,
        0)
    ), 0
)</f>
        <v>0</v>
      </c>
      <c r="P8" s="50">
        <f>IF(AND(ISNUMBER(#REF!),price[[#This Row],[按月或一次性]]="一次性"),
    #REF!,
   0
)</f>
        <v>0</v>
      </c>
      <c r="Q8" s="50">
        <f>IFERROR(
    IF(
        price[[#This Row],[按月或一次性]]="一次性",      price[[#This Row],[折前一次性费用单价]] * price[[#This Row],[数量]] * price[[#This Row],[折扣率]],
        price[[#This Row],[折前月单价]] * price[[#This Row],[按月或一次性]]* price[[#This Row],[数量]] * price[[#This Row],[折扣率]]
    ),
    0
)</f>
        <v>0</v>
      </c>
      <c r="R8" s="33" t="e" cm="1">
        <f t="array" ref="R8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Row],[CVM内存]]) ),
       "-"
)</f>
        <v>#REF!</v>
      </c>
      <c r="S8" s="33" t="e" cm="1">
        <f t="array" ref="S8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Row],[CVMCPU]]) ),
       "-"
)</f>
        <v>#REF!</v>
      </c>
      <c r="T8" s="33">
        <f>price[[#This Row],[CVMCPU]]*price[[#This Row],[数量]]</f>
        <v>0</v>
      </c>
      <c r="U8" s="33">
        <f>price[[#This Row],[CVM内存]]*price[[#This Row],[数量]]</f>
        <v>0</v>
      </c>
      <c r="V8" s="33">
        <f>(price[[#This Row],[CVM系统盘HDD]]+price[[#This Row],[CVM数据盘HDD]])*price[[#This Row],[数量]]</f>
        <v>0</v>
      </c>
      <c r="W8" s="33">
        <f>(price[[#This Row],[CVM系统盘SSD]]+price[[#This Row],[CVM系统盘SSD]])*price[[#This Row],[数量]]</f>
        <v>0</v>
      </c>
      <c r="X8" s="34" t="e" cm="1">
        <f t="array" ref="X8">_xlfn.SWITCH(#REF!,
    "CVM",     _xlfn._xlws.FILTER(#REF!, (#REF!=报价地域)
                                                                        * (#REF!=price[[#This Row],[CVMCPU]])
                                                                        * (#REF!=price[[#This Row],[CVM内存]]) ),
    "cdb",#REF!,
    "crs",#REF!,
    "NAT",#REF!,
    "BWP",#REF!,
    "VPN",#REF!,
    "DC/CAS",#REF!,
    "clb",#REF!,
    "-",            region!$L$1,
    region!$G$1
)</f>
        <v>#REF!</v>
      </c>
      <c r="Y8" s="35" t="str" cm="1">
        <f t="array" ref="Y8">_xlfn.IFS(
    price[[#This Row],[项目]]&lt;&gt;"单元测试用例",       "-",
    #REF!=price[[#This Row],[折后价]],         "ok",
    TRUE,                                            "error:" &amp; ADDRESS(ROW(price[[#This Row],[自检]]),COLUMN(price[[#This Row],[自检]]))
)</f>
        <v>-</v>
      </c>
    </row>
    <row r="9" spans="1:25" x14ac:dyDescent="0.4">
      <c r="A9" s="5" t="s">
        <v>86</v>
      </c>
      <c r="B9" s="5" t="s">
        <v>47</v>
      </c>
      <c r="C9" s="5"/>
      <c r="D9" s="5"/>
      <c r="E9" s="14"/>
      <c r="F9" s="5"/>
      <c r="G9" s="5"/>
      <c r="H9" s="5"/>
      <c r="I9" s="5"/>
      <c r="J9" s="5">
        <v>2</v>
      </c>
      <c r="K9" s="5">
        <v>500</v>
      </c>
      <c r="L9" s="45">
        <v>1</v>
      </c>
      <c r="M9" s="45">
        <v>1</v>
      </c>
      <c r="N9" s="45">
        <v>12</v>
      </c>
      <c r="O9" s="50" cm="1">
        <f t="array" ref="O9">IFERROR(
    IF(AND(ISNUMBER(#REF!),price[[#This Row],[按月或一次性]]&lt;&gt;"一次性"),
        #REF!,
        _xlfn.SWITCH(#REF!,
            "CVM",  _xlfn.LET(
                _xlpm.机型单价,  _xlfn.SINGLE(_xlfn._xlws.FILTER(#REF!,(#REF!=报价地域)*(#REF!=price[[#This Row],[规格]])*(#REF!=price[[#This Row],[CVMCPU]])*(#REF!=price[[#This Row],[CVM内存]]))),
                _xlpm.机型单价+0.35*(price[[#This Row],[CVM系统盘HDD]]+price[[#This Row],[CVM数据盘HDD]])+1*(price[[#This Row],[CVM系统盘SSD]]+price[[#This Row],[CVM数据盘SSD]])
            ),
            "CDB",   _xlfn.LET(
                _xlpm.cdb单实例单价,   _xlfn.SINGLE(_xlfn._xlws.FILTER(#REF!,#REF!=price[[#This Row],[规格]])),
                _xlpm.cdb硬盘单价,  _xlfn.SINGLE(_xlfn._xlws.FILTER(#REF!,#REF!="MySQL只读实例")),
                (_xlpm.cdb单实例单价 + _xlpm.cdb硬盘单价*price[[#This Row],[CDB硬盘]]) * (price[[#This Row],[CDB节点]] + price[[#This Row],[CDB只读节点]])
            ),
            "CRS",   _xlfn.LET(
                _xlpm.G月单价, _xlfn._xlws.FILTER(#REF!, (#REF!=报价地域 )* (#REF!=price[[#This Row],[规格]])),
                _xlpm.G月单价 * #REF! * #REF! * (1+#REF!)
            ),
            "NAT", _xlfn._xlws.FILTER(#REF!,#REF!=price[[#This Row],[规格]]),
            "BWP",   108*price[[#This Row],[规格]],
            "VPN",   _xlfn._xlws.FILTER(#REF!,#REF!=price[[#This Row],[规格]]),
            "DC/CAS",  _xlfn._xlws.FILTER(#REF!,#REF!=price[[#This Row],[规格]]),
            "CLB",   0.2*24*365/12,
        0)
    ), 0
)</f>
        <v>0</v>
      </c>
      <c r="P9" s="50">
        <f>IF(AND(ISNUMBER(#REF!),price[[#This Row],[按月或一次性]]="一次性"),
    #REF!,
   0
)</f>
        <v>0</v>
      </c>
      <c r="Q9" s="50">
        <f>IFERROR(
    IF(
        price[[#This Row],[按月或一次性]]="一次性",      price[[#This Row],[折前一次性费用单价]] * price[[#This Row],[数量]] * price[[#This Row],[折扣率]],
        price[[#This Row],[折前月单价]] * price[[#This Row],[按月或一次性]]* price[[#This Row],[数量]] * price[[#This Row],[折扣率]]
    ),
    0
)</f>
        <v>0</v>
      </c>
      <c r="R9" s="33" t="e" cm="1">
        <f t="array" ref="R9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Row],[CVM内存]]) ),
       "-"
)</f>
        <v>#REF!</v>
      </c>
      <c r="S9" s="33" t="e" cm="1">
        <f t="array" ref="S9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Row],[CVMCPU]]) ),
       "-"
)</f>
        <v>#REF!</v>
      </c>
      <c r="T9" s="33">
        <f>price[[#This Row],[CVMCPU]]*price[[#This Row],[数量]]</f>
        <v>0</v>
      </c>
      <c r="U9" s="33">
        <f>price[[#This Row],[CVM内存]]*price[[#This Row],[数量]]</f>
        <v>0</v>
      </c>
      <c r="V9" s="33">
        <f>(price[[#This Row],[CVM系统盘HDD]]+price[[#This Row],[CVM数据盘HDD]])*price[[#This Row],[数量]]</f>
        <v>0</v>
      </c>
      <c r="W9" s="33">
        <f>(price[[#This Row],[CVM系统盘SSD]]+price[[#This Row],[CVM系统盘SSD]])*price[[#This Row],[数量]]</f>
        <v>0</v>
      </c>
      <c r="X9" s="34" t="e" cm="1">
        <f t="array" ref="X9">_xlfn.SWITCH(#REF!,
    "CVM",     _xlfn._xlws.FILTER(#REF!, (#REF!=报价地域)
                                                                        * (#REF!=price[[#This Row],[CVMCPU]])
                                                                        * (#REF!=price[[#This Row],[CVM内存]]) ),
    "cdb",#REF!,
    "crs",#REF!,
    "NAT",#REF!,
    "BWP",#REF!,
    "VPN",#REF!,
    "DC/CAS",#REF!,
    "clb",#REF!,
    "-",            region!$L$1,
    region!$G$1
)</f>
        <v>#REF!</v>
      </c>
      <c r="Y9" s="35" t="str" cm="1">
        <f t="array" ref="Y9">_xlfn.IFS(
    price[[#This Row],[项目]]&lt;&gt;"单元测试用例",       "-",
    #REF!=price[[#This Row],[折后价]],         "ok",
    TRUE,                                            "error:" &amp; ADDRESS(ROW(price[[#This Row],[自检]]),COLUMN(price[[#This Row],[自检]]))
)</f>
        <v>-</v>
      </c>
    </row>
    <row r="10" spans="1:25" x14ac:dyDescent="0.4">
      <c r="A10" s="5" t="s">
        <v>83</v>
      </c>
      <c r="B10" s="5" t="s">
        <v>48</v>
      </c>
      <c r="C10" s="5"/>
      <c r="D10" s="5"/>
      <c r="E10" s="14"/>
      <c r="F10" s="5"/>
      <c r="G10" s="5"/>
      <c r="H10" s="5"/>
      <c r="I10" s="5"/>
      <c r="J10" s="5"/>
      <c r="K10" s="5"/>
      <c r="L10" s="45">
        <v>1</v>
      </c>
      <c r="M10" s="45">
        <v>1</v>
      </c>
      <c r="N10" s="45">
        <v>12</v>
      </c>
      <c r="O10" s="50" cm="1">
        <f t="array" ref="O10">IFERROR(
    IF(AND(ISNUMBER(#REF!),price[[#This Row],[按月或一次性]]&lt;&gt;"一次性"),
        #REF!,
        _xlfn.SWITCH(#REF!,
            "CVM",  _xlfn.LET(
                _xlpm.机型单价,  _xlfn.SINGLE(_xlfn._xlws.FILTER(#REF!,(#REF!=报价地域)*(#REF!=price[[#This Row],[规格]])*(#REF!=price[[#This Row],[CVMCPU]])*(#REF!=price[[#This Row],[CVM内存]]))),
                _xlpm.机型单价+0.35*(price[[#This Row],[CVM系统盘HDD]]+price[[#This Row],[CVM数据盘HDD]])+1*(price[[#This Row],[CVM系统盘SSD]]+price[[#This Row],[CVM数据盘SSD]])
            ),
            "CDB",   _xlfn.LET(
                _xlpm.cdb单实例单价,   _xlfn.SINGLE(_xlfn._xlws.FILTER(#REF!,#REF!=price[[#This Row],[规格]])),
                _xlpm.cdb硬盘单价,  _xlfn.SINGLE(_xlfn._xlws.FILTER(#REF!,#REF!="MySQL只读实例")),
                (_xlpm.cdb单实例单价 + _xlpm.cdb硬盘单价*price[[#This Row],[CDB硬盘]]) * (price[[#This Row],[CDB节点]] + price[[#This Row],[CDB只读节点]])
            ),
            "CRS",   _xlfn.LET(
                _xlpm.G月单价, _xlfn._xlws.FILTER(#REF!, (#REF!=报价地域 )* (#REF!=price[[#This Row],[规格]])),
                _xlpm.G月单价 * #REF! * #REF! * (1+#REF!)
            ),
            "NAT", _xlfn._xlws.FILTER(#REF!,#REF!=price[[#This Row],[规格]]),
            "BWP",   108*price[[#This Row],[规格]],
            "VPN",   _xlfn._xlws.FILTER(#REF!,#REF!=price[[#This Row],[规格]]),
            "DC/CAS",  _xlfn._xlws.FILTER(#REF!,#REF!=price[[#This Row],[规格]]),
            "CLB",   0.2*24*365/12,
        0)
    ), 0
)</f>
        <v>0</v>
      </c>
      <c r="P10" s="50">
        <f>IF(AND(ISNUMBER(#REF!),price[[#This Row],[按月或一次性]]="一次性"),
    #REF!,
   0
)</f>
        <v>0</v>
      </c>
      <c r="Q10" s="50">
        <f>IFERROR(
    IF(
        price[[#This Row],[按月或一次性]]="一次性",      price[[#This Row],[折前一次性费用单价]] * price[[#This Row],[数量]] * price[[#This Row],[折扣率]],
        price[[#This Row],[折前月单价]] * price[[#This Row],[按月或一次性]]* price[[#This Row],[数量]] * price[[#This Row],[折扣率]]
    ),
    0
)</f>
        <v>0</v>
      </c>
      <c r="R10" s="33" t="e" cm="1">
        <f t="array" ref="R10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Row],[CVM内存]]) ),
       "-"
)</f>
        <v>#REF!</v>
      </c>
      <c r="S10" s="33" t="e" cm="1">
        <f t="array" ref="S10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Row],[CVMCPU]]) ),
       "-"
)</f>
        <v>#REF!</v>
      </c>
      <c r="T10" s="33">
        <f>price[[#This Row],[CVMCPU]]*price[[#This Row],[数量]]</f>
        <v>0</v>
      </c>
      <c r="U10" s="33">
        <f>price[[#This Row],[CVM内存]]*price[[#This Row],[数量]]</f>
        <v>0</v>
      </c>
      <c r="V10" s="33">
        <f>(price[[#This Row],[CVM系统盘HDD]]+price[[#This Row],[CVM数据盘HDD]])*price[[#This Row],[数量]]</f>
        <v>0</v>
      </c>
      <c r="W10" s="33">
        <f>(price[[#This Row],[CVM系统盘SSD]]+price[[#This Row],[CVM系统盘SSD]])*price[[#This Row],[数量]]</f>
        <v>0</v>
      </c>
      <c r="X10" s="34" t="e" cm="1">
        <f t="array" ref="X10">_xlfn.SWITCH(#REF!,
    "CVM",     _xlfn._xlws.FILTER(#REF!, (#REF!=报价地域)
                                                                        * (#REF!=price[[#This Row],[CVMCPU]])
                                                                        * (#REF!=price[[#This Row],[CVM内存]]) ),
    "cdb",#REF!,
    "crs",#REF!,
    "NAT",#REF!,
    "BWP",#REF!,
    "VPN",#REF!,
    "DC/CAS",#REF!,
    "clb",#REF!,
    "-",            region!$L$1,
    region!$G$1
)</f>
        <v>#REF!</v>
      </c>
      <c r="Y10" s="35" t="str" cm="1">
        <f t="array" ref="Y10">_xlfn.IFS(
    price[[#This Row],[项目]]&lt;&gt;"单元测试用例",       "-",
    #REF!=price[[#This Row],[折后价]],         "ok",
    TRUE,                                            "error:" &amp; ADDRESS(ROW(price[[#This Row],[自检]]),COLUMN(price[[#This Row],[自检]]))
)</f>
        <v>-</v>
      </c>
    </row>
    <row r="11" spans="1:25" x14ac:dyDescent="0.4">
      <c r="A11" s="5" t="s">
        <v>84</v>
      </c>
      <c r="B11" s="29"/>
      <c r="C11" s="5"/>
      <c r="D11" s="27"/>
      <c r="E11" s="14"/>
      <c r="F11" s="27"/>
      <c r="G11" s="28"/>
      <c r="H11" s="28"/>
      <c r="I11" s="27"/>
      <c r="J11" s="27"/>
      <c r="K11" s="27"/>
      <c r="L11" s="46"/>
      <c r="M11" s="46"/>
      <c r="N11" s="46"/>
      <c r="O11" s="51" cm="1">
        <f t="array" ref="O11">IFERROR(
    IF(AND(ISNUMBER(#REF!),price[[#This Row],[按月或一次性]]&lt;&gt;"一次性"),
        #REF!,
        _xlfn.SWITCH(#REF!,
            "CVM",  _xlfn.LET(
                _xlpm.机型单价,  _xlfn.SINGLE(_xlfn._xlws.FILTER(#REF!,(#REF!=报价地域)*(#REF!=price[[#This Row],[规格]])*(#REF!=price[[#This Row],[CVMCPU]])*(#REF!=price[[#This Row],[CVM内存]]))),
                _xlpm.机型单价+0.35*(price[[#This Row],[CVM系统盘HDD]]+price[[#This Row],[CVM数据盘HDD]])+1*(price[[#This Row],[CVM系统盘SSD]]+price[[#This Row],[CVM数据盘SSD]])
            ),
            "CDB",   _xlfn.LET(
                _xlpm.cdb单实例单价,   _xlfn.SINGLE(_xlfn._xlws.FILTER(#REF!,#REF!=price[[#This Row],[规格]])),
                _xlpm.cdb硬盘单价,  _xlfn.SINGLE(_xlfn._xlws.FILTER(#REF!,#REF!="MySQL只读实例")),
                (_xlpm.cdb单实例单价 + _xlpm.cdb硬盘单价*price[[#This Row],[CDB硬盘]]) * (price[[#This Row],[CDB节点]] + price[[#This Row],[CDB只读节点]])
            ),
            "CRS",   _xlfn.LET(
                _xlpm.G月单价, _xlfn._xlws.FILTER(#REF!, (#REF!=报价地域 )* (#REF!=price[[#This Row],[规格]])),
                _xlpm.G月单价 * #REF! * #REF! * (1+#REF!)
            ),
            "NAT", _xlfn._xlws.FILTER(#REF!,#REF!=price[[#This Row],[规格]]),
            "BWP",   108*price[[#This Row],[规格]],
            "VPN",   _xlfn._xlws.FILTER(#REF!,#REF!=price[[#This Row],[规格]]),
            "DC/CAS",  _xlfn._xlws.FILTER(#REF!,#REF!=price[[#This Row],[规格]]),
            "CLB",   0.2*24*365/12,
        0)
    ), 0
)</f>
        <v>0</v>
      </c>
      <c r="P11" s="51">
        <f>IF(AND(ISNUMBER(#REF!),price[[#This Row],[按月或一次性]]="一次性"),
    #REF!,
   0
)</f>
        <v>0</v>
      </c>
      <c r="Q11" s="51">
        <f>IFERROR(
    IF(
        price[[#This Row],[按月或一次性]]="一次性",      price[[#This Row],[折前一次性费用单价]] * price[[#This Row],[数量]] * price[[#This Row],[折扣率]],
        price[[#This Row],[折前月单价]] * price[[#This Row],[按月或一次性]]* price[[#This Row],[数量]] * price[[#This Row],[折扣率]]
    ),
    0
)</f>
        <v>0</v>
      </c>
      <c r="R11" s="34" t="e" cm="1">
        <f t="array" ref="R11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Row],[CVM内存]]) ),
       "-"
)</f>
        <v>#REF!</v>
      </c>
      <c r="S11" s="34" t="e" cm="1">
        <f t="array" ref="S11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Row],[CVMCPU]]) ),
       "-"
)</f>
        <v>#REF!</v>
      </c>
      <c r="T11" s="34">
        <f>price[[#This Row],[CVMCPU]]*price[[#This Row],[数量]]</f>
        <v>0</v>
      </c>
      <c r="U11" s="34">
        <f>price[[#This Row],[CVM内存]]*price[[#This Row],[数量]]</f>
        <v>0</v>
      </c>
      <c r="V11" s="34">
        <f>(price[[#This Row],[CVM系统盘HDD]]+price[[#This Row],[CVM数据盘HDD]])*price[[#This Row],[数量]]</f>
        <v>0</v>
      </c>
      <c r="W11" s="34">
        <f>(price[[#This Row],[CVM系统盘SSD]]+price[[#This Row],[CVM系统盘SSD]])*price[[#This Row],[数量]]</f>
        <v>0</v>
      </c>
      <c r="X11" s="34" t="e" cm="1">
        <f t="array" ref="X11">_xlfn.SWITCH(#REF!,
    "CVM",     _xlfn._xlws.FILTER(#REF!, (#REF!=报价地域)
                                                                        * (#REF!=price[[#This Row],[CVMCPU]])
                                                                        * (#REF!=price[[#This Row],[CVM内存]]) ),
    "cdb",#REF!,
    "crs",#REF!,
    "NAT",#REF!,
    "BWP",#REF!,
    "VPN",#REF!,
    "DC/CAS",#REF!,
    "clb",#REF!,
    "-",            region!$L$1,
    region!$G$1
)</f>
        <v>#REF!</v>
      </c>
      <c r="Y11" s="35" t="str" cm="1">
        <f t="array" ref="Y11">_xlfn.IFS(
    price[[#This Row],[项目]]&lt;&gt;"单元测试用例",       "-",
    #REF!=price[[#This Row],[折后价]],         "ok",
    TRUE,                                            "error:" &amp; ADDRESS(ROW(price[[#This Row],[自检]]),COLUMN(price[[#This Row],[自检]]))
)</f>
        <v>-</v>
      </c>
    </row>
    <row r="12" spans="1:25" x14ac:dyDescent="0.4">
      <c r="A12" s="5" t="s">
        <v>87</v>
      </c>
      <c r="B12" s="29"/>
      <c r="C12" s="5"/>
      <c r="D12" s="27"/>
      <c r="E12" s="14"/>
      <c r="F12" s="27"/>
      <c r="G12" s="28"/>
      <c r="H12" s="28"/>
      <c r="I12" s="27"/>
      <c r="J12" s="27"/>
      <c r="K12" s="27"/>
      <c r="L12" s="46"/>
      <c r="M12" s="46"/>
      <c r="N12" s="46"/>
      <c r="O12" s="51" cm="1">
        <f t="array" ref="O12">IFERROR(
    IF(AND(ISNUMBER(#REF!),price[[#This Row],[按月或一次性]]&lt;&gt;"一次性"),
        #REF!,
        _xlfn.SWITCH(#REF!,
            "CVM",  _xlfn.LET(
                _xlpm.机型单价,  _xlfn.SINGLE(_xlfn._xlws.FILTER(#REF!,(#REF!=报价地域)*(#REF!=price[[#This Row],[规格]])*(#REF!=price[[#This Row],[CVMCPU]])*(#REF!=price[[#This Row],[CVM内存]]))),
                _xlpm.机型单价+0.35*(price[[#This Row],[CVM系统盘HDD]]+price[[#This Row],[CVM数据盘HDD]])+1*(price[[#This Row],[CVM系统盘SSD]]+price[[#This Row],[CVM数据盘SSD]])
            ),
            "CDB",   _xlfn.LET(
                _xlpm.cdb单实例单价,   _xlfn.SINGLE(_xlfn._xlws.FILTER(#REF!,#REF!=price[[#This Row],[规格]])),
                _xlpm.cdb硬盘单价,  _xlfn.SINGLE(_xlfn._xlws.FILTER(#REF!,#REF!="MySQL只读实例")),
                (_xlpm.cdb单实例单价 + _xlpm.cdb硬盘单价*price[[#This Row],[CDB硬盘]]) * (price[[#This Row],[CDB节点]] + price[[#This Row],[CDB只读节点]])
            ),
            "CRS",   _xlfn.LET(
                _xlpm.G月单价, _xlfn._xlws.FILTER(#REF!, (#REF!=报价地域 )* (#REF!=price[[#This Row],[规格]])),
                _xlpm.G月单价 * #REF! * #REF! * (1+#REF!)
            ),
            "NAT", _xlfn._xlws.FILTER(#REF!,#REF!=price[[#This Row],[规格]]),
            "BWP",   108*price[[#This Row],[规格]],
            "VPN",   _xlfn._xlws.FILTER(#REF!,#REF!=price[[#This Row],[规格]]),
            "DC/CAS",  _xlfn._xlws.FILTER(#REF!,#REF!=price[[#This Row],[规格]]),
            "CLB",   0.2*24*365/12,
        0)
    ), 0
)</f>
        <v>0</v>
      </c>
      <c r="P12" s="51">
        <f>IF(AND(ISNUMBER(#REF!),price[[#This Row],[按月或一次性]]="一次性"),
    #REF!,
   0
)</f>
        <v>0</v>
      </c>
      <c r="Q12" s="51">
        <f>IFERROR(
    IF(
        price[[#This Row],[按月或一次性]]="一次性",      price[[#This Row],[折前一次性费用单价]] * price[[#This Row],[数量]] * price[[#This Row],[折扣率]],
        price[[#This Row],[折前月单价]] * price[[#This Row],[按月或一次性]]* price[[#This Row],[数量]] * price[[#This Row],[折扣率]]
    ),
    0
)</f>
        <v>0</v>
      </c>
      <c r="R12" s="34" t="e" cm="1">
        <f t="array" ref="R12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Row],[CVM内存]]) ),
       "-"
)</f>
        <v>#REF!</v>
      </c>
      <c r="S12" s="34" t="e" cm="1">
        <f t="array" ref="S12">IF(#REF!="cvm",
      _xlfn._xlws.FILTER(#REF!, (#REF!=报价地域)
                                                                        * (#REF!=price[[#This Row],[规格]])
                                                                        * (#REF!=price[[#This Row],[CVMCPU]]) ),
       "-"
)</f>
        <v>#REF!</v>
      </c>
      <c r="T12" s="34">
        <f>price[[#This Row],[CVMCPU]]*price[[#This Row],[数量]]</f>
        <v>0</v>
      </c>
      <c r="U12" s="34">
        <f>price[[#This Row],[CVM内存]]*price[[#This Row],[数量]]</f>
        <v>0</v>
      </c>
      <c r="V12" s="34">
        <f>(price[[#This Row],[CVM系统盘HDD]]+price[[#This Row],[CVM数据盘HDD]])*price[[#This Row],[数量]]</f>
        <v>0</v>
      </c>
      <c r="W12" s="34">
        <f>(price[[#This Row],[CVM系统盘SSD]]+price[[#This Row],[CVM系统盘SSD]])*price[[#This Row],[数量]]</f>
        <v>0</v>
      </c>
      <c r="X12" s="34" t="e" cm="1">
        <f t="array" ref="X12">_xlfn.SWITCH(#REF!,
    "CVM",     _xlfn._xlws.FILTER(#REF!, (#REF!=报价地域)
                                                                        * (#REF!=price[[#This Row],[CVMCPU]])
                                                                        * (#REF!=price[[#This Row],[CVM内存]]) ),
    "cdb",#REF!,
    "crs",#REF!,
    "NAT",#REF!,
    "BWP",#REF!,
    "VPN",#REF!,
    "DC/CAS",#REF!,
    "clb",#REF!,
    "-",            region!$L$1,
    region!$G$1
)</f>
        <v>#REF!</v>
      </c>
      <c r="Y12" s="35" t="str" cm="1">
        <f t="array" ref="Y12">_xlfn.IFS(
    price[[#This Row],[项目]]&lt;&gt;"单元测试用例",       "-",
    #REF!=price[[#This Row],[折后价]],         "ok",
    TRUE,                                            "error:" &amp; ADDRESS(ROW(price[[#This Row],[自检]]),COLUMN(price[[#This Row],[自检]]))
)</f>
        <v>-</v>
      </c>
    </row>
  </sheetData>
  <mergeCells count="5">
    <mergeCell ref="R4:X4"/>
    <mergeCell ref="L4:M4"/>
    <mergeCell ref="I4:K4"/>
    <mergeCell ref="C4:H4"/>
    <mergeCell ref="O4:Q4"/>
  </mergeCells>
  <phoneticPr fontId="1" type="noConversion"/>
  <conditionalFormatting sqref="Y8:Y12">
    <cfRule type="containsText" dxfId="3" priority="4" operator="containsText" text="error">
      <formula>NOT(ISERROR(SEARCH("error",Y8)))</formula>
    </cfRule>
  </conditionalFormatting>
  <conditionalFormatting sqref="C8:X12">
    <cfRule type="expression" dxfId="2" priority="158">
      <formula>AND(OR(#REF!="-",C$5&lt;&gt;#REF!),C$5&lt;&gt;"")</formula>
    </cfRule>
  </conditionalFormatting>
  <dataValidations disablePrompts="1" count="10">
    <dataValidation type="list" allowBlank="1" showInputMessage="1" showErrorMessage="1" sqref="B1" xr:uid="{DB860F60-18A9-D747-B443-CABC2D494D1D}">
      <formula1>region列表</formula1>
    </dataValidation>
    <dataValidation type="list" allowBlank="1" showInputMessage="1" showErrorMessage="1" sqref="B2" xr:uid="{679DFBD5-9170-4ECA-B4C4-752101268B8E}">
      <formula1>产品过滤器</formula1>
    </dataValidation>
    <dataValidation allowBlank="1" showInputMessage="1" showErrorMessage="1" sqref="O8:O10 Q8:Q10" xr:uid="{899B3EE3-4F04-D348-953D-1B2D96D33083}"/>
    <dataValidation type="list" allowBlank="1" showInputMessage="1" showErrorMessage="1" sqref="O8:O10 Q8:Q10" xr:uid="{525DD923-8D5F-6E40-8C9A-663DEF2DD040}">
      <formula1>dc_cas带宽列表</formula1>
    </dataValidation>
    <dataValidation type="list" allowBlank="1" showInputMessage="1" showErrorMessage="1" errorTitle="云数据库MYSQL" error="架构只支持：2节点，3节点两种模式" sqref="I8:I12" xr:uid="{4F8534FF-F9BA-AD46-AE84-E7405649DBAA}">
      <formula1>"2,3"</formula1>
    </dataValidation>
    <dataValidation type="list" allowBlank="1" showInputMessage="1" showErrorMessage="1" errorTitle="CDB只读节点数" error="目前最多支持5个只读节点" sqref="J8:J12" xr:uid="{58C477EF-3734-9D44-AB49-CBD0DC0E7993}">
      <formula1>"1,2,3,4,5"</formula1>
    </dataValidation>
    <dataValidation allowBlank="1" showInputMessage="1" sqref="E8:E12" xr:uid="{3C2EB20B-17F5-5C42-B622-515E899E28D9}"/>
    <dataValidation type="list" allowBlank="1" showInputMessage="1" sqref="N8:N12" xr:uid="{9CA84631-8BE9-4D12-9E2C-4CA53A6A227C}">
      <formula1>"一次性"</formula1>
    </dataValidation>
    <dataValidation type="list" allowBlank="1" showInputMessage="1" sqref="C8:D12" xr:uid="{6BD70C3E-EB5C-7C49-8099-F3808CA02132}">
      <formula1>INDIRECT(R8)</formula1>
    </dataValidation>
    <dataValidation type="list" allowBlank="1" showInputMessage="1" sqref="B8:B12" xr:uid="{6EB0EFCF-35C6-4A40-82C2-716EB08D2797}">
      <formula1>INDIRECT(X8)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N8:N10" listDataValidation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6945-5384-4CD9-8335-129F42C1CC9C}">
  <dimension ref="A1:M5"/>
  <sheetViews>
    <sheetView showGridLines="0" zoomScale="85" zoomScaleNormal="85" workbookViewId="0">
      <selection activeCell="B5" sqref="B5"/>
    </sheetView>
  </sheetViews>
  <sheetFormatPr defaultColWidth="8.796875" defaultRowHeight="13.9" x14ac:dyDescent="0.4"/>
  <cols>
    <col min="1" max="1" width="19.3984375" customWidth="1"/>
    <col min="2" max="2" width="32.73046875" customWidth="1"/>
    <col min="12" max="12" width="21.796875" customWidth="1"/>
    <col min="13" max="13" width="39.73046875" customWidth="1"/>
  </cols>
  <sheetData>
    <row r="1" spans="1:13" x14ac:dyDescent="0.4">
      <c r="A1" t="s">
        <v>33</v>
      </c>
      <c r="B1" t="s">
        <v>34</v>
      </c>
      <c r="L1" t="s">
        <v>64</v>
      </c>
      <c r="M1" t="s">
        <v>38</v>
      </c>
    </row>
    <row r="2" spans="1:13" x14ac:dyDescent="0.4">
      <c r="A2" t="s">
        <v>35</v>
      </c>
      <c r="B2" s="52" t="s">
        <v>82</v>
      </c>
      <c r="L2" t="s">
        <v>49</v>
      </c>
      <c r="M2" t="e" cm="1">
        <f t="array" ref="M2">_xlfn.LET(_xlpm.x,_xlfn.SINGLE(_xlfn._xlws.FILTER(#REF!,#REF!&lt;&gt;"ok","ok")),_xlpm.x)</f>
        <v>#REF!</v>
      </c>
    </row>
    <row r="3" spans="1:13" x14ac:dyDescent="0.4">
      <c r="A3" t="s">
        <v>36</v>
      </c>
      <c r="B3" s="53" t="s">
        <v>37</v>
      </c>
      <c r="L3" t="s">
        <v>50</v>
      </c>
      <c r="M3" t="e" cm="1">
        <f t="array" ref="M3">_xlfn.LET(_xlpm.x,_xlfn.SINGLE(_xlfn._xlws.FILTER(#REF!,#REF!&lt;&gt;"ok","ok")),_xlpm.x)</f>
        <v>#REF!</v>
      </c>
    </row>
    <row r="4" spans="1:13" x14ac:dyDescent="0.4">
      <c r="A4" s="36" t="s">
        <v>81</v>
      </c>
      <c r="B4" s="54">
        <v>44579</v>
      </c>
      <c r="L4" t="s">
        <v>51</v>
      </c>
      <c r="M4" t="e" cm="1">
        <f t="array" ref="M4">_xlfn.LET(_xlpm.x,_xlfn.SINGLE(_xlfn._xlws.FILTER(#REF!,#REF!&lt;&gt;"ok","ok")),_xlpm.x)</f>
        <v>#REF!</v>
      </c>
    </row>
    <row r="5" spans="1:13" x14ac:dyDescent="0.4">
      <c r="L5" t="s">
        <v>63</v>
      </c>
      <c r="M5" s="24" t="str" cm="1">
        <f t="array" ref="M5">_xlfn.LET(
    _xlpm.x,_xlfn.SINGLE(_xlfn._xlws.FILTER(price[自检],(price[自检]&lt;&gt;"-") * (price[自检]&lt;&gt;"ok"),"ok")),
    _xlpm.x
)</f>
        <v>ok</v>
      </c>
    </row>
  </sheetData>
  <phoneticPr fontId="1" type="noConversion"/>
  <conditionalFormatting sqref="M2:M5">
    <cfRule type="cellIs" dxfId="1" priority="1" operator="equal">
      <formula>"ok"</formula>
    </cfRule>
    <cfRule type="cellIs" dxfId="0" priority="2" operator="notEqual">
      <formula>"ok"</formula>
    </cfRule>
  </conditionalFormatting>
  <hyperlinks>
    <hyperlink ref="B3" r:id="rId1" xr:uid="{9DA98056-ABA5-44FA-8710-E88A26BFEC90}"/>
  </hyperlinks>
  <pageMargins left="0.7" right="0.7" top="0.75" bottom="0.75" header="0.3" footer="0.3"/>
  <pageSetup paperSize="9" orientation="portrait" horizontalDpi="0" verticalDpi="0" r:id="rId2"/>
  <drawing r:id="rId3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E340-C6AF-41B5-BE9A-4B484621D482}">
  <dimension ref="A1:L4"/>
  <sheetViews>
    <sheetView zoomScale="70" zoomScaleNormal="70" workbookViewId="0">
      <selection activeCell="G2" sqref="G2"/>
    </sheetView>
  </sheetViews>
  <sheetFormatPr defaultColWidth="8.796875" defaultRowHeight="13.9" x14ac:dyDescent="0.4"/>
  <cols>
    <col min="1" max="1" width="8.46484375" bestFit="1" customWidth="1"/>
    <col min="2" max="2" width="14.9296875" bestFit="1" customWidth="1"/>
    <col min="3" max="3" width="19.6640625" bestFit="1" customWidth="1"/>
    <col min="4" max="4" width="19.6640625" customWidth="1"/>
    <col min="5" max="5" width="8.59765625" customWidth="1"/>
    <col min="12" max="12" width="17" customWidth="1"/>
  </cols>
  <sheetData>
    <row r="1" spans="1:12" x14ac:dyDescent="0.4">
      <c r="A1" t="s">
        <v>39</v>
      </c>
      <c r="B1" t="s">
        <v>40</v>
      </c>
      <c r="G1" s="43" t="str">
        <f>"region!"&amp;ADDRESS(ROW(G2),COLUMN(G2)) &amp; "#"</f>
        <v>region!$G$2#</v>
      </c>
      <c r="L1" s="43" t="str">
        <f>"region!"&amp;ADDRESS(ROW(L2),COLUMN(L2)) &amp; "#"</f>
        <v>region!$L$2#</v>
      </c>
    </row>
    <row r="2" spans="1:12" x14ac:dyDescent="0.4">
      <c r="A2" t="s">
        <v>41</v>
      </c>
      <c r="B2" t="s">
        <v>42</v>
      </c>
      <c r="G2" t="str" cm="1">
        <f t="array" ref="G2">{"可手工输入"}</f>
        <v>可手工输入</v>
      </c>
      <c r="L2" t="str" cm="1">
        <f t="array" ref="L2">{"请先选择产品"}</f>
        <v>请先选择产品</v>
      </c>
    </row>
    <row r="3" spans="1:12" x14ac:dyDescent="0.4">
      <c r="A3" t="s">
        <v>11</v>
      </c>
      <c r="B3" t="s">
        <v>43</v>
      </c>
    </row>
    <row r="4" spans="1:12" x14ac:dyDescent="0.4">
      <c r="A4" t="s">
        <v>44</v>
      </c>
      <c r="B4" t="s">
        <v>45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B4BD9-54DD-482A-97FA-6BFE15A4023C}">
  <dimension ref="A1"/>
  <sheetViews>
    <sheetView workbookViewId="0">
      <selection activeCell="G1" sqref="G1"/>
    </sheetView>
  </sheetViews>
  <sheetFormatPr defaultColWidth="8.796875" defaultRowHeight="13.9" x14ac:dyDescent="0.4"/>
  <sheetData/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���N�T�N�T�N�TN�~R{|�N�T�N�~R{|�N�TT9�(usQ�l�N�T�c���N�ThƋ�N�T�N�T	�y�T�N�T�N�TN�~R{|�N�T�N�~R{|�N�TT9�(usQ�l�N�T�c���N�ThƋ�N�T�N�T	�y�T
</file>

<file path=customXml/item9.xml>�����s�Xy��v!jWW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
</file>

<file path=customXml/item10.xml>���NNy��v�vs^GW<P:�bcb�s�NNy��v�vs^GW<P:�bcb�slQ_�NNy��v�vs^GW<P:�bcb�s<P�NNy��v�v;`�T:peϑ�NNy��v�v;`�T:peϑlQ_�NNy��v�v;`�T:peϑ<P�NNy��v�v;`�TGl;`�NNy��v�v;`�TGl;`lQ_�NNy��v�v;`�TGl;`<P�NNy��v�v;`�T�QX[Gl;`�NNy��v�v;`�T�QX[Gl;`lQ_�NNy��v�v;`�T�QX[Gl;`<P�NNy��v�v;`�T�Nlx�vHDDGl;`�NNy��v�v;`�T�Nlx�vHDDGl;`lQ_�NNy��v�v;`�T�Nlx�vHDDGl;`<P�NNy��v�v;`�T�Nlx�vSDDGl;`�NNy��v�v;`�T�Nlx�vSDDGl;`lQ_�NNy��v�v;`�T�Nlx�vSDDGl;`<P�NNy��v�v��pe:�bT�N�NNy��v�v��pe:�bT�NlQ_�NNy��v�v��pe:�bT�N<P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�NNy��v�vs^GW<P:�bcb�s�bcb�s�NNy��v�vs^GW<P:�bcb�s�bcb�s�NNy��v�vs^GW<P:�bcb�s�bcb�s�NNy��v�v;`�T:peϑpeϑ�NNy��v�v;`�T:peϑpeϑ�NNy��v�v;`�T:peϑpeϑ�NNy��v�v;`�TGl;`Gl;`�NNy��v�v;`�TGl;`Gl;`�NNy��v�v;`�TGl;`Gl;`�NNy��v�v;`�T�QX[Gl;`�QX[Gl;`�NNy��v�v;`�T�QX[Gl;`�QX[Gl;`�NNy��v�v;`�T�QX[Gl;`�QX[Gl;`�NNy��v�v;`�T�Nlx�vHDDGl;`�Nlx�vHDDGl;`�NNy��v�v;`�T�Nlx�vHDDGl;`�Nlx�vHDDGl;`�NNy��v�v;`�T�Nlx�vHDDGl;`�Nlx�vHDDGl;`�NNy��v�v;`�T�Nlx�vSDDGl;`�Nlx�vSDDGl;`�NNy��v�v;`�T�Nlx�vSDDGl;`�Nlx�vSDDGl;`�NNy��v�v;`�T�Nlx�vSDDGl;`�Nlx�vSDDGl;`�NNy��v�v��pe:�bT�N�bT�N�NNy��v�v��pe:�bT�N�bT�N�NNy��v�v��pe:�bT�N�bT�N�NNy��v�vs^GW<P:�bcb�s�NNy��v�vs^GW<P:�bcb�slQ_�NNy��v�vs^GW<P:�bcb�s<P�NNy��v�v;`�T:peϑ�NNy��v�v;`�T:peϑlQ_�NNy��v�v;`�T:peϑ<P�NNy��v�v;`�TGl;`�NNy��v�v;`�TGl;`lQ_�NNy��v�v;`�TGl;`<P�NNy��v�v;`�T�QX[Gl;`�NNy��v�v;`�T�QX[Gl;`lQ_�NNy��v�v;`�T�QX[Gl;`<P�NNy��v�v;`�T�Nlx�vHDDGl;`�NNy��v�v;`�T�Nlx�vHDDGl;`lQ_�NNy��v�v;`�T�Nlx�vHDDGl;`<P�NNy��v�v;`�T�Nlx�vSDDGl;`�NNy��v�v;`�T�Nlx�vSDDGl;`lQ_�NNy��v�v;`�T�Nlx�vSDDGl;`<P�NNy��v�v��pe:�bT�N�NNy��v�v��pe:�bT�NlQ_�NNy��v�v��pe:�bT�N<P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�NNy��v�vs^GW<P:�bcb�s�bcb�s�NNy��v�vs^GW<P:�bcb�s�bcb�s�NNy��v�vs^GW<P:�bcb�s�bcb�s�NNy��v�v;`�T:peϑpeϑ�NNy��v�v;`�T:peϑpeϑ�NNy��v�v;`�T:peϑpeϑ�NNy��v�v;`�TGl;`Gl;`�NNy��v�v;`�TGl;`Gl;`�NNy��v�v;`�TGl;`Gl;`�NNy��v�v;`�T�QX[Gl;`�QX[Gl;`�NNy��v�v;`�T�QX[Gl;`�QX[Gl;`�NNy��v�v;`�T�QX[Gl;`�QX[Gl;`�NNy��v�v;`�T�Nlx�vHDDGl;`�Nlx�vHDDGl;`�NNy��v�v;`�T�Nlx�vHDDGl;`�Nlx�vHDDGl;`�NNy��v�v;`�T�Nlx�vHDDGl;`�Nlx�vHDDGl;`�NNy��v�v;`�T�Nlx�vSDDGl;`�Nlx�vSDDGl;`�NNy��v�v;`�T�Nlx�vSDDGl;`�Nlx�vSDDGl;`�NNy��v�v;`�T�Nlx�vSDDGl;`�Nlx�vSDDGl;`�NNy��v�v��pe:�bT�N�bT�N�NNy��v�v��pe:�bT�N�bT�N�NNy��v�v��pe:�bT�N�bT�N�N�T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�NNy��v�vs^GW<P:�bcb�s�NNy��v�vs^GW<P:�bcb�s��_�^ϑ<P�NNy��v�v;`�T:peϑ�NNy��v�v;`�T:peϑ��_�^ϑ<P�NNy��v�v;`�TGl;`�NNy��v�v;`�TGl;`��_�^ϑ<P�NNy��v�v;`�T�QX[Gl;`�NNy��v�v;`�T�QX[Gl;`��_�^ϑ<P�NNy��v�v;`�T�Nlx�vHDDGl;`�NNy��v�v;`�T�Nlx�vHDDGl;`��_�^ϑ<P�NNy��v�v;`�T�Nlx�vSDDGl;`�NNy��v�v;`�T�Nlx�vSDDGl;`��_�^ϑ<P�NNy��v�v��pe:�bT�N�NNy��v�v��pe:�bT�N��_�^ϑ<P�N�T�N�T�N�T�N�T�N�TN�~R{|�N�T�N�T�N�~R{|�N�T�N�TT�N�T9�(u�N�TsQ�l�N�T�N�T�c���N�T�N�ThƋ�N�T�N�T�N�T�N�T	�y�T�N�ThƋ�N�T�N�ThƋ�N�ThƋ�N�T�N�ThƋ�N�ThƋ�N�T�N�ThƋ�N�ThƋ�N�T�N�ThƋ�N�ThƋ�N�T�N�ThƋ�N�T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�NNy��v�vs^GW<P:�bcb�s�NNy��v�vs^GW<P:�bcb�s��_�^ϑ<P�NNy��v�v;`�T:peϑ�NNy��v�v;`�T:peϑ��_�^ϑ<P�NNy��v�v;`�TGl;`�NNy��v�v;`�TGl;`��_�^ϑ<P�NNy��v�v;`�T�QX[Gl;`�NNy��v�v;`�T�QX[Gl;`��_�^ϑ<P�NNy��v�v;`�T�Nlx�vHDDGl;`�NNy��v�v;`�T�Nlx�vHDDGl;`��_�^ϑ<P�NNy��v�v;`�T�Nlx�vSDDGl;`�NNy��v�v;`�T�Nlx�vSDDGl;`��_�^ϑ<P�NNy��v�v��pe:�bT�N�NNy��v�v��pe:�bT�N��_�^ϑ<P�N�T�N�T�N�T�N�T�N�TN�~R{|�N�T�N�T�N�~R{|�N�T�N�TT�N�T9�(u�N�TsQ�l�N�T�N�T�c���N�T�N�ThƋ�N�T�N�T�N�T�N�T	�y�T�N�ThƋ�N�T�N�ThƋ�z�p0�z�p�N�ThƋ�N�T�N�ThƋ�N�ThƋ�N�T�N�ThƋ�N�ThƋ�N�T�N�ThƋ
</file>

<file path=customXml/item11.xml>��
</file>

<file path=customXml/item12.xml>��
</file>

<file path=customXml/item13.xml>���N�T
</file>

<file path=customXml/item14.xml>�����s�Xy��v!jWW	��b�N�Tĉ<hc�[gUS�Nc�[N!k'`9�(u�QX[�|�~�v�|�~�vpenc�vpenc�v���p�S�����plx�vRGr�[ϑRGrpeoR,gpepeϑ�bcb�sǑ-�gpe�N�T���c�N�T�Spe�bMRgUS�N�bMRN!k'`9�(uUS�N�bT�N�N�ThƋ�b�NhV�N�T�N�TTRh��QX[Rh�Gl;`�QX[Gl;`�Nlx�vHDDGl;`�Nlx�vSDDGl;`RGrpeϑRh�RGr�[ϑRh��N�Tĉ<hRh�ggM�n0
Nwm0peϑ*Nggg�N<h��h�N�T�N�T�N�T�N�TN�~R{|�N�T�N�~R{|�N�TT9�(usQ�l�N�T�c���N�ThƋ�N�T�N�T	�y�T
</file>

<file path=customXml/item15.xml>��
</file>

<file path=customXml/item16.xml>��
</file>

<file path=customXml/item17.xml>���N�T
</file>

<file path=customXml/item18.xml>��
</file>

<file path=customXml/itemProps1.xml><?xml version="1.0" encoding="utf-8"?>
<ds:datastoreItem xmlns:ds="http://schemas.openxmlformats.org/officeDocument/2006/customXml" ds:itemID="{F8D1132B-A9A3-41F2-815B-592AE4B7BB07}">
  <ds:schemaRefs/>
</ds:datastoreItem>
</file>

<file path=customXml/itemProps2.xml><?xml version="1.0" encoding="utf-8"?>
<ds:datastoreItem xmlns:ds="http://schemas.openxmlformats.org/officeDocument/2006/customXml" ds:itemID="{30CBDDA5-189D-4561-B030-0E6E2F7FC1F9}">
  <ds:schemaRefs/>
</ds:datastoreItem>
</file>

<file path=customXml/itemProps3.xml><?xml version="1.0" encoding="utf-8"?>
<ds:datastoreItem xmlns:ds="http://schemas.openxmlformats.org/officeDocument/2006/customXml" ds:itemID="{4449122B-41C9-4784-9568-B839B47F3EE5}">
  <ds:schemaRefs/>
</ds:datastoreItem>
</file>

<file path=customXml/itemProps4.xml><?xml version="1.0" encoding="utf-8"?>
<ds:datastoreItem xmlns:ds="http://schemas.openxmlformats.org/officeDocument/2006/customXml" ds:itemID="{9ED675FF-135B-42F2-A7D8-4EF423359A05}">
  <ds:schemaRefs/>
</ds:datastoreItem>
</file>

<file path=customXml/itemProps5.xml><?xml version="1.0" encoding="utf-8"?>
<ds:datastoreItem xmlns:ds="http://schemas.openxmlformats.org/officeDocument/2006/customXml" ds:itemID="{0839ABF0-1321-44BF-95D2-92C796DAFE86}">
  <ds:schemaRefs/>
</ds:datastoreItem>
</file>

<file path=customXml/itemProps6.xml><?xml version="1.0" encoding="utf-8"?>
<ds:datastoreItem xmlns:ds="http://schemas.openxmlformats.org/officeDocument/2006/customXml" ds:itemID="{4D7C76ED-1CA4-4AFF-8747-5ABF3B63C727}">
  <ds:schemaRefs/>
</ds:datastoreItem>
</file>

<file path=customXml/itemProps7.xml><?xml version="1.0" encoding="utf-8"?>
<ds:datastoreItem xmlns:ds="http://schemas.openxmlformats.org/officeDocument/2006/customXml" ds:itemID="{51E2DE41-ADBC-4BC3-8E15-A84660D17E4E}">
  <ds:schemaRefs/>
</ds:datastoreItem>
</file>

<file path=customXml/itemProps8.xml><?xml version="1.0" encoding="utf-8"?>
<ds:datastoreItem xmlns:ds="http://schemas.openxmlformats.org/officeDocument/2006/customXml" ds:itemID="{A70AD697-0888-46E3-BF99-5E3768F8616B}">
  <ds:schemaRefs/>
</ds:datastoreItem>
</file>

<file path=customXml/itemProps9.xml><?xml version="1.0" encoding="utf-8"?>
<ds:datastoreItem xmlns:ds="http://schemas.openxmlformats.org/officeDocument/2006/customXml" ds:itemID="{A7715258-E664-4C59-8C53-A9C486FFD9D8}">
  <ds:schemaRefs/>
</ds:datastoreItem>
</file>

<file path=customXml/itemProps10.xml><?xml version="1.0" encoding="utf-8"?>
<ds:datastoreItem xmlns:ds="http://schemas.openxmlformats.org/officeDocument/2006/customXml" ds:itemID="{47F9533F-7F68-4D4F-A56C-B45630538B95}">
  <ds:schemaRefs/>
</ds:datastoreItem>
</file>

<file path=customXml/itemProps11.xml><?xml version="1.0" encoding="utf-8"?>
<ds:datastoreItem xmlns:ds="http://schemas.openxmlformats.org/officeDocument/2006/customXml" ds:itemID="{86205BC2-140B-4062-A950-0E95675ADABD}">
  <ds:schemaRefs/>
</ds:datastoreItem>
</file>

<file path=customXml/itemProps12.xml><?xml version="1.0" encoding="utf-8"?>
<ds:datastoreItem xmlns:ds="http://schemas.openxmlformats.org/officeDocument/2006/customXml" ds:itemID="{4A785C4E-0AF6-403F-8864-E3B3B52DB68F}">
  <ds:schemaRefs/>
</ds:datastoreItem>
</file>

<file path=customXml/itemProps13.xml><?xml version="1.0" encoding="utf-8"?>
<ds:datastoreItem xmlns:ds="http://schemas.openxmlformats.org/officeDocument/2006/customXml" ds:itemID="{BB7CA39A-0305-475E-8C00-A75F3BB1DC79}">
  <ds:schemaRefs/>
</ds:datastoreItem>
</file>

<file path=customXml/itemProps14.xml><?xml version="1.0" encoding="utf-8"?>
<ds:datastoreItem xmlns:ds="http://schemas.openxmlformats.org/officeDocument/2006/customXml" ds:itemID="{7F35CDE7-E527-48E6-89F4-F24F35A94D64}">
  <ds:schemaRefs/>
</ds:datastoreItem>
</file>

<file path=customXml/itemProps15.xml><?xml version="1.0" encoding="utf-8"?>
<ds:datastoreItem xmlns:ds="http://schemas.openxmlformats.org/officeDocument/2006/customXml" ds:itemID="{2C258D44-A808-4487-A6BD-E90BE12706E2}">
  <ds:schemaRefs/>
</ds:datastoreItem>
</file>

<file path=customXml/itemProps16.xml><?xml version="1.0" encoding="utf-8"?>
<ds:datastoreItem xmlns:ds="http://schemas.openxmlformats.org/officeDocument/2006/customXml" ds:itemID="{62437209-3621-4B5B-8F4F-6AE3221BC6E4}">
  <ds:schemaRefs/>
</ds:datastoreItem>
</file>

<file path=customXml/itemProps17.xml><?xml version="1.0" encoding="utf-8"?>
<ds:datastoreItem xmlns:ds="http://schemas.openxmlformats.org/officeDocument/2006/customXml" ds:itemID="{0495CE89-3C67-4B46-8B1C-0582532DF91C}">
  <ds:schemaRefs/>
</ds:datastoreItem>
</file>

<file path=customXml/itemProps18.xml><?xml version="1.0" encoding="utf-8"?>
<ds:datastoreItem xmlns:ds="http://schemas.openxmlformats.org/officeDocument/2006/customXml" ds:itemID="{83AF1946-F692-4475-99BD-8198904B87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3</vt:i4>
      </vt:variant>
    </vt:vector>
  </HeadingPairs>
  <TitlesOfParts>
    <vt:vector size="8" baseType="lpstr">
      <vt:lpstr>汇总</vt:lpstr>
      <vt:lpstr>报价</vt:lpstr>
      <vt:lpstr>README</vt:lpstr>
      <vt:lpstr>region</vt:lpstr>
      <vt:lpstr>cbs</vt:lpstr>
      <vt:lpstr>region列表</vt:lpstr>
      <vt:lpstr>报价地域</vt:lpstr>
      <vt:lpstr>可选产品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cccc</dc:creator>
  <cp:keywords/>
  <dc:description/>
  <cp:lastModifiedBy>cccc</cp:lastModifiedBy>
  <cp:revision/>
  <dcterms:created xsi:type="dcterms:W3CDTF">2015-06-05T18:17:20Z</dcterms:created>
  <dcterms:modified xsi:type="dcterms:W3CDTF">2022-01-18T14:25:16Z</dcterms:modified>
  <cp:category/>
  <cp:contentStatus/>
</cp:coreProperties>
</file>