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ccc\git\qcloud\qcloud-price\"/>
    </mc:Choice>
  </mc:AlternateContent>
  <xr:revisionPtr revIDLastSave="0" documentId="13_ncr:1_{C6CB0F6C-5B29-407B-8E25-EFF0E2E567E4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报价" sheetId="1" r:id="rId1"/>
    <sheet name="README" sheetId="50" r:id="rId2"/>
    <sheet name="region" sheetId="44" state="hidden" r:id="rId3"/>
    <sheet name="cbs" sheetId="36" state="hidden" r:id="rId4"/>
    <sheet name="emr" sheetId="53" state="hidden" r:id="rId5"/>
  </sheets>
  <definedNames>
    <definedName name="_xlcn.WorksheetConnection_price.xlsxprice1" hidden="1">price[]</definedName>
    <definedName name="_xlcn.WorksheetConnection_price.xlsx产品1" hidden="1">产品</definedName>
    <definedName name="ExternalData_1" localSheetId="4" hidden="1">emr!$A$1:$G$211</definedName>
    <definedName name="ExternalData_1" localSheetId="2" hidden="1">region!#REF!</definedName>
    <definedName name="ExternalData_2" localSheetId="4" hidden="1">emr!$J$1:$K$4</definedName>
    <definedName name="ExternalData_2" localSheetId="2" hidden="1">region!$A$1:$B$4</definedName>
    <definedName name="ExternalData_3" localSheetId="4" hidden="1">emr!$AA$1:$AB$19</definedName>
    <definedName name="ExternalData_4" localSheetId="4" hidden="1">emr!$BK$1:$BM$133</definedName>
    <definedName name="region列表">地域表[地域]</definedName>
    <definedName name="报价地域">报价!$B$1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r表_7237a417-89d8-4759-a170-4a08e1f251ea" name="emr表" connection="查询 - emr表"/>
          <x15:modelTable id="产品" name="产品" connection="WorksheetConnection_price.xlsx!产品"/>
          <x15:modelTable id="price" name="price" connection="WorksheetConnection_price.xlsx!price"/>
        </x15:modelTables>
        <x15:modelRelationships>
          <x15:modelRelationship fromTable="price" fromColumn="产品标识" toTable="产品" toColumn="产品标识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0" l="1" a="1"/>
  <c r="M4" i="50" s="1"/>
  <c r="M3" i="50" a="1"/>
  <c r="M3" i="50" s="1"/>
  <c r="M2" i="50" a="1"/>
  <c r="M2" i="50" s="1"/>
  <c r="L2" i="53"/>
  <c r="L3" i="53"/>
  <c r="L4" i="53"/>
  <c r="AC2" i="53"/>
  <c r="AC3" i="53"/>
  <c r="AC4" i="53"/>
  <c r="AC5" i="53"/>
  <c r="AC6" i="53"/>
  <c r="AC7" i="53"/>
  <c r="AC8" i="53"/>
  <c r="AC9" i="53"/>
  <c r="AC10" i="53"/>
  <c r="AC11" i="53"/>
  <c r="AC12" i="53"/>
  <c r="AC13" i="53"/>
  <c r="AC14" i="53"/>
  <c r="AC15" i="53"/>
  <c r="AC16" i="53"/>
  <c r="AC17" i="53"/>
  <c r="AC18" i="53"/>
  <c r="AC19" i="53"/>
  <c r="BN2" i="53"/>
  <c r="BN3" i="53"/>
  <c r="BN4" i="53"/>
  <c r="BN5" i="53"/>
  <c r="BN6" i="53"/>
  <c r="BN7" i="53"/>
  <c r="BN8" i="53"/>
  <c r="BN9" i="53"/>
  <c r="BN10" i="53"/>
  <c r="BN11" i="53"/>
  <c r="BN12" i="53"/>
  <c r="BN13" i="53"/>
  <c r="BN14" i="53"/>
  <c r="BN15" i="53"/>
  <c r="BN16" i="53"/>
  <c r="BN17" i="53"/>
  <c r="BN18" i="53"/>
  <c r="BN19" i="53"/>
  <c r="BN20" i="53"/>
  <c r="BN21" i="53"/>
  <c r="BN22" i="53"/>
  <c r="BN23" i="53"/>
  <c r="BN24" i="53"/>
  <c r="BN25" i="53"/>
  <c r="BN26" i="53"/>
  <c r="BN27" i="53"/>
  <c r="BN28" i="53"/>
  <c r="BN29" i="53"/>
  <c r="BN30" i="53"/>
  <c r="BN31" i="53"/>
  <c r="BN32" i="53"/>
  <c r="BN33" i="53"/>
  <c r="BN34" i="53"/>
  <c r="BN35" i="53"/>
  <c r="BN36" i="53"/>
  <c r="BN37" i="53"/>
  <c r="BN38" i="53"/>
  <c r="BN39" i="53"/>
  <c r="BN40" i="53"/>
  <c r="BN41" i="53"/>
  <c r="BN42" i="53"/>
  <c r="BN43" i="53"/>
  <c r="BN44" i="53"/>
  <c r="BN45" i="53"/>
  <c r="BN46" i="53"/>
  <c r="BN47" i="53"/>
  <c r="BN48" i="53"/>
  <c r="BN49" i="53"/>
  <c r="BN50" i="53"/>
  <c r="BN51" i="53"/>
  <c r="BN52" i="53"/>
  <c r="BN53" i="53"/>
  <c r="BN54" i="53"/>
  <c r="BN55" i="53"/>
  <c r="BN56" i="53"/>
  <c r="BN57" i="53"/>
  <c r="BN58" i="53"/>
  <c r="BN59" i="53"/>
  <c r="BN60" i="53"/>
  <c r="BN61" i="53"/>
  <c r="BN62" i="53"/>
  <c r="BN63" i="53"/>
  <c r="BN64" i="53"/>
  <c r="BN65" i="53"/>
  <c r="BN66" i="53"/>
  <c r="BN67" i="53"/>
  <c r="BN68" i="53"/>
  <c r="BN69" i="53"/>
  <c r="BN70" i="53"/>
  <c r="BN71" i="53"/>
  <c r="BN72" i="53"/>
  <c r="BN73" i="53"/>
  <c r="BN74" i="53"/>
  <c r="BN75" i="53"/>
  <c r="BN76" i="53"/>
  <c r="BN77" i="53"/>
  <c r="BN78" i="53"/>
  <c r="BN79" i="53"/>
  <c r="BN80" i="53"/>
  <c r="BN81" i="53"/>
  <c r="BN82" i="53"/>
  <c r="BN83" i="53"/>
  <c r="BN84" i="53"/>
  <c r="BN85" i="53"/>
  <c r="BN86" i="53"/>
  <c r="BN87" i="53"/>
  <c r="BN88" i="53"/>
  <c r="BN89" i="53"/>
  <c r="BN90" i="53"/>
  <c r="BN91" i="53"/>
  <c r="BN92" i="53"/>
  <c r="BN93" i="53"/>
  <c r="BN94" i="53"/>
  <c r="BN95" i="53"/>
  <c r="BN96" i="53"/>
  <c r="BN97" i="53"/>
  <c r="BN98" i="53"/>
  <c r="BN99" i="53"/>
  <c r="BN100" i="53"/>
  <c r="BN101" i="53"/>
  <c r="BN102" i="53"/>
  <c r="BN103" i="53"/>
  <c r="BN104" i="53"/>
  <c r="BN105" i="53"/>
  <c r="BN106" i="53"/>
  <c r="BN107" i="53"/>
  <c r="BN108" i="53"/>
  <c r="O7" i="1" s="1" a="1"/>
  <c r="O7" i="1" s="1"/>
  <c r="BN109" i="53"/>
  <c r="BN110" i="53"/>
  <c r="BN111" i="53"/>
  <c r="BN112" i="53"/>
  <c r="BN113" i="53"/>
  <c r="BN114" i="53"/>
  <c r="BN115" i="53"/>
  <c r="BN116" i="53"/>
  <c r="BN117" i="53"/>
  <c r="BN118" i="53"/>
  <c r="BN119" i="53"/>
  <c r="BN120" i="53"/>
  <c r="BN121" i="53"/>
  <c r="BN122" i="53"/>
  <c r="BN123" i="53"/>
  <c r="BN124" i="53"/>
  <c r="BN125" i="53"/>
  <c r="BN126" i="53"/>
  <c r="BN127" i="53"/>
  <c r="BN128" i="53"/>
  <c r="BN129" i="53"/>
  <c r="BN130" i="53"/>
  <c r="BN131" i="53"/>
  <c r="BN132" i="53"/>
  <c r="BN133" i="53"/>
  <c r="O11" i="1" a="1"/>
  <c r="O11" i="1" s="1"/>
  <c r="O9" i="1" a="1"/>
  <c r="O9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O8" i="1" a="1"/>
  <c r="O8" i="1" s="1"/>
  <c r="BR3" i="53" a="1"/>
  <c r="BR3" i="53" s="1"/>
  <c r="BO3" i="53" s="1" a="1"/>
  <c r="BO3" i="53" s="1"/>
  <c r="BR4" i="53" a="1"/>
  <c r="BR4" i="53" s="1"/>
  <c r="BO4" i="53" s="1" a="1"/>
  <c r="BO4" i="53" s="1"/>
  <c r="BR5" i="53" a="1"/>
  <c r="BR5" i="53" s="1"/>
  <c r="BO5" i="53" s="1" a="1"/>
  <c r="BO5" i="53" s="1"/>
  <c r="BR6" i="53" a="1"/>
  <c r="BR6" i="53" s="1"/>
  <c r="BO6" i="53" s="1" a="1"/>
  <c r="BO6" i="53" s="1"/>
  <c r="BR7" i="53" a="1"/>
  <c r="BR7" i="53" s="1"/>
  <c r="BO7" i="53" s="1" a="1"/>
  <c r="BO7" i="53" s="1"/>
  <c r="BR8" i="53" a="1"/>
  <c r="BR8" i="53" s="1"/>
  <c r="BO8" i="53" s="1" a="1"/>
  <c r="BO8" i="53" s="1"/>
  <c r="BR9" i="53" a="1"/>
  <c r="BR9" i="53" s="1"/>
  <c r="BO9" i="53" s="1" a="1"/>
  <c r="BO9" i="53" s="1"/>
  <c r="BR10" i="53" a="1"/>
  <c r="BR10" i="53" s="1"/>
  <c r="BO10" i="53" s="1" a="1"/>
  <c r="BO10" i="53" s="1"/>
  <c r="BR11" i="53" a="1"/>
  <c r="BR11" i="53" s="1"/>
  <c r="BO11" i="53" s="1" a="1"/>
  <c r="BO11" i="53" s="1"/>
  <c r="BR12" i="53" a="1"/>
  <c r="BR12" i="53" s="1"/>
  <c r="BO12" i="53" s="1" a="1"/>
  <c r="BO12" i="53" s="1"/>
  <c r="BR13" i="53" a="1"/>
  <c r="BR13" i="53" s="1"/>
  <c r="BO13" i="53" s="1" a="1"/>
  <c r="BO13" i="53" s="1"/>
  <c r="BR14" i="53" a="1"/>
  <c r="BR14" i="53" s="1"/>
  <c r="BO14" i="53" s="1" a="1"/>
  <c r="BO14" i="53" s="1"/>
  <c r="BR15" i="53" a="1"/>
  <c r="BR15" i="53" s="1"/>
  <c r="BO15" i="53" s="1" a="1"/>
  <c r="BO15" i="53" s="1"/>
  <c r="BR16" i="53" a="1"/>
  <c r="BR16" i="53" s="1"/>
  <c r="BO16" i="53" s="1" a="1"/>
  <c r="BO16" i="53" s="1"/>
  <c r="BR17" i="53" a="1"/>
  <c r="BR17" i="53" s="1"/>
  <c r="BO17" i="53" s="1" a="1"/>
  <c r="BO17" i="53" s="1"/>
  <c r="BR18" i="53" a="1"/>
  <c r="BR18" i="53" s="1"/>
  <c r="BO18" i="53" s="1" a="1"/>
  <c r="BO18" i="53" s="1"/>
  <c r="BR19" i="53" a="1"/>
  <c r="BR19" i="53" s="1"/>
  <c r="BO19" i="53" s="1" a="1"/>
  <c r="BO19" i="53" s="1"/>
  <c r="BR20" i="53" a="1"/>
  <c r="BR20" i="53" s="1"/>
  <c r="BO20" i="53" s="1" a="1"/>
  <c r="BO20" i="53" s="1"/>
  <c r="BR21" i="53" a="1"/>
  <c r="BR21" i="53" s="1"/>
  <c r="BO21" i="53" s="1" a="1"/>
  <c r="BO21" i="53" s="1"/>
  <c r="BR22" i="53" a="1"/>
  <c r="BR22" i="53" s="1"/>
  <c r="BO22" i="53" s="1" a="1"/>
  <c r="BO22" i="53" s="1"/>
  <c r="BR23" i="53" a="1"/>
  <c r="BR23" i="53" s="1"/>
  <c r="BO23" i="53" s="1" a="1"/>
  <c r="BO23" i="53" s="1"/>
  <c r="BR24" i="53" a="1"/>
  <c r="BR24" i="53" s="1"/>
  <c r="BO24" i="53" s="1" a="1"/>
  <c r="BO24" i="53" s="1"/>
  <c r="BR25" i="53" a="1"/>
  <c r="BR25" i="53" s="1"/>
  <c r="BO25" i="53" s="1" a="1"/>
  <c r="BO25" i="53" s="1"/>
  <c r="BR26" i="53" a="1"/>
  <c r="BR26" i="53" s="1"/>
  <c r="BO26" i="53" s="1" a="1"/>
  <c r="BO26" i="53" s="1"/>
  <c r="BR27" i="53" a="1"/>
  <c r="BR27" i="53" s="1"/>
  <c r="BO27" i="53" s="1" a="1"/>
  <c r="BO27" i="53" s="1"/>
  <c r="BR28" i="53" a="1"/>
  <c r="BR28" i="53" s="1"/>
  <c r="BO28" i="53" s="1" a="1"/>
  <c r="BO28" i="53" s="1"/>
  <c r="BR29" i="53" a="1"/>
  <c r="BR29" i="53" s="1"/>
  <c r="BO29" i="53" s="1" a="1"/>
  <c r="BO29" i="53" s="1"/>
  <c r="BR30" i="53" a="1"/>
  <c r="BR30" i="53" s="1"/>
  <c r="BO30" i="53" s="1" a="1"/>
  <c r="BO30" i="53" s="1"/>
  <c r="BR31" i="53" a="1"/>
  <c r="BR31" i="53" s="1"/>
  <c r="BO31" i="53" s="1" a="1"/>
  <c r="BO31" i="53" s="1"/>
  <c r="BR32" i="53" a="1"/>
  <c r="BR32" i="53" s="1"/>
  <c r="BO32" i="53" s="1" a="1"/>
  <c r="BO32" i="53" s="1"/>
  <c r="BR33" i="53" a="1"/>
  <c r="BR33" i="53" s="1"/>
  <c r="BO33" i="53" s="1" a="1"/>
  <c r="BO33" i="53" s="1"/>
  <c r="BR34" i="53" a="1"/>
  <c r="BR34" i="53" s="1"/>
  <c r="BO34" i="53" s="1" a="1"/>
  <c r="BO34" i="53" s="1"/>
  <c r="BR35" i="53" a="1"/>
  <c r="BR35" i="53" s="1"/>
  <c r="BO35" i="53" s="1" a="1"/>
  <c r="BO35" i="53" s="1"/>
  <c r="BR36" i="53" a="1"/>
  <c r="BR36" i="53" s="1"/>
  <c r="BO36" i="53" s="1" a="1"/>
  <c r="BO36" i="53" s="1"/>
  <c r="BR37" i="53" a="1"/>
  <c r="BR37" i="53" s="1"/>
  <c r="BO37" i="53" s="1" a="1"/>
  <c r="BO37" i="53" s="1"/>
  <c r="BR38" i="53" a="1"/>
  <c r="BR38" i="53" s="1"/>
  <c r="BO38" i="53" s="1" a="1"/>
  <c r="BO38" i="53" s="1"/>
  <c r="BR39" i="53" a="1"/>
  <c r="BR39" i="53" s="1"/>
  <c r="BO39" i="53" s="1" a="1"/>
  <c r="BO39" i="53" s="1"/>
  <c r="BR40" i="53" a="1"/>
  <c r="BR40" i="53" s="1"/>
  <c r="BO40" i="53" s="1" a="1"/>
  <c r="BO40" i="53" s="1"/>
  <c r="BR41" i="53" a="1"/>
  <c r="BR41" i="53" s="1"/>
  <c r="BO41" i="53" s="1" a="1"/>
  <c r="BO41" i="53" s="1"/>
  <c r="BR42" i="53" a="1"/>
  <c r="BR42" i="53" s="1"/>
  <c r="BO42" i="53" s="1" a="1"/>
  <c r="BO42" i="53" s="1"/>
  <c r="BR43" i="53" a="1"/>
  <c r="BR43" i="53" s="1"/>
  <c r="BO43" i="53" s="1" a="1"/>
  <c r="BO43" i="53" s="1"/>
  <c r="BR44" i="53" a="1"/>
  <c r="BR44" i="53" s="1"/>
  <c r="BO44" i="53" s="1" a="1"/>
  <c r="BO44" i="53" s="1"/>
  <c r="BR45" i="53" a="1"/>
  <c r="BR45" i="53" s="1"/>
  <c r="BO45" i="53" s="1" a="1"/>
  <c r="BO45" i="53" s="1"/>
  <c r="BR46" i="53" a="1"/>
  <c r="BR46" i="53" s="1"/>
  <c r="BO46" i="53" s="1" a="1"/>
  <c r="BO46" i="53" s="1"/>
  <c r="BR47" i="53" a="1"/>
  <c r="BR47" i="53" s="1"/>
  <c r="BO47" i="53" s="1" a="1"/>
  <c r="BO47" i="53" s="1"/>
  <c r="BR48" i="53" a="1"/>
  <c r="BR48" i="53" s="1"/>
  <c r="BO48" i="53" s="1" a="1"/>
  <c r="BO48" i="53" s="1"/>
  <c r="BR49" i="53" a="1"/>
  <c r="BR49" i="53" s="1"/>
  <c r="BO49" i="53" s="1" a="1"/>
  <c r="BO49" i="53" s="1"/>
  <c r="BR50" i="53" a="1"/>
  <c r="BR50" i="53" s="1"/>
  <c r="BO50" i="53" s="1" a="1"/>
  <c r="BO50" i="53" s="1"/>
  <c r="BR51" i="53" a="1"/>
  <c r="BR51" i="53" s="1"/>
  <c r="BO51" i="53" s="1" a="1"/>
  <c r="BO51" i="53" s="1"/>
  <c r="BR52" i="53" a="1"/>
  <c r="BR52" i="53" s="1"/>
  <c r="BO52" i="53" s="1" a="1"/>
  <c r="BO52" i="53" s="1"/>
  <c r="BR53" i="53" a="1"/>
  <c r="BR53" i="53" s="1"/>
  <c r="BO53" i="53" s="1" a="1"/>
  <c r="BO53" i="53" s="1"/>
  <c r="BR54" i="53" a="1"/>
  <c r="BR54" i="53" s="1"/>
  <c r="BO54" i="53" s="1" a="1"/>
  <c r="BO54" i="53" s="1"/>
  <c r="BR55" i="53" a="1"/>
  <c r="BR55" i="53" s="1"/>
  <c r="BO55" i="53" s="1" a="1"/>
  <c r="BO55" i="53" s="1"/>
  <c r="BR56" i="53" a="1"/>
  <c r="BR56" i="53" s="1"/>
  <c r="BO56" i="53" s="1" a="1"/>
  <c r="BO56" i="53" s="1"/>
  <c r="BR57" i="53" a="1"/>
  <c r="BR57" i="53" s="1"/>
  <c r="BO57" i="53" s="1" a="1"/>
  <c r="BO57" i="53" s="1"/>
  <c r="BR58" i="53" a="1"/>
  <c r="BR58" i="53" s="1"/>
  <c r="BO58" i="53" s="1" a="1"/>
  <c r="BO58" i="53" s="1"/>
  <c r="BR59" i="53" a="1"/>
  <c r="BR59" i="53" s="1"/>
  <c r="BO59" i="53" s="1" a="1"/>
  <c r="BO59" i="53" s="1"/>
  <c r="BR60" i="53" a="1"/>
  <c r="BR60" i="53" s="1"/>
  <c r="BO60" i="53" s="1" a="1"/>
  <c r="BO60" i="53" s="1"/>
  <c r="BR61" i="53" a="1"/>
  <c r="BR61" i="53" s="1"/>
  <c r="BO61" i="53" s="1" a="1"/>
  <c r="BO61" i="53" s="1"/>
  <c r="BR62" i="53" a="1"/>
  <c r="BR62" i="53" s="1"/>
  <c r="BO62" i="53" s="1" a="1"/>
  <c r="BO62" i="53" s="1"/>
  <c r="BR63" i="53" a="1"/>
  <c r="BR63" i="53" s="1"/>
  <c r="BO63" i="53" s="1" a="1"/>
  <c r="BO63" i="53" s="1"/>
  <c r="BR64" i="53" a="1"/>
  <c r="BR64" i="53" s="1"/>
  <c r="BO64" i="53" s="1" a="1"/>
  <c r="BO64" i="53" s="1"/>
  <c r="BR65" i="53" a="1"/>
  <c r="BR65" i="53" s="1"/>
  <c r="BO65" i="53" s="1" a="1"/>
  <c r="BO65" i="53" s="1"/>
  <c r="BR66" i="53" a="1"/>
  <c r="BR66" i="53" s="1"/>
  <c r="BO66" i="53" s="1" a="1"/>
  <c r="BO66" i="53" s="1"/>
  <c r="BR67" i="53" a="1"/>
  <c r="BR67" i="53" s="1"/>
  <c r="BO67" i="53" s="1" a="1"/>
  <c r="BO67" i="53" s="1"/>
  <c r="BR68" i="53" a="1"/>
  <c r="BR68" i="53" s="1"/>
  <c r="BO68" i="53" s="1" a="1"/>
  <c r="BO68" i="53" s="1"/>
  <c r="BR69" i="53" a="1"/>
  <c r="BR69" i="53" s="1"/>
  <c r="BO69" i="53" s="1" a="1"/>
  <c r="BO69" i="53" s="1"/>
  <c r="BR70" i="53" a="1"/>
  <c r="BR70" i="53" s="1"/>
  <c r="BO70" i="53" s="1" a="1"/>
  <c r="BO70" i="53" s="1"/>
  <c r="BR71" i="53" a="1"/>
  <c r="BR71" i="53" s="1"/>
  <c r="BO71" i="53" s="1" a="1"/>
  <c r="BO71" i="53" s="1"/>
  <c r="BR72" i="53" a="1"/>
  <c r="BR72" i="53" s="1"/>
  <c r="BO72" i="53" s="1" a="1"/>
  <c r="BO72" i="53" s="1"/>
  <c r="BR73" i="53" a="1"/>
  <c r="BR73" i="53" s="1"/>
  <c r="BO73" i="53" s="1" a="1"/>
  <c r="BO73" i="53" s="1"/>
  <c r="BR74" i="53" a="1"/>
  <c r="BR74" i="53" s="1"/>
  <c r="BO74" i="53" s="1" a="1"/>
  <c r="BO74" i="53" s="1"/>
  <c r="BR75" i="53" a="1"/>
  <c r="BR75" i="53" s="1"/>
  <c r="BO75" i="53" s="1" a="1"/>
  <c r="BO75" i="53" s="1"/>
  <c r="BR76" i="53" a="1"/>
  <c r="BR76" i="53" s="1"/>
  <c r="BO76" i="53" s="1" a="1"/>
  <c r="BO76" i="53" s="1"/>
  <c r="BR77" i="53" a="1"/>
  <c r="BR77" i="53" s="1"/>
  <c r="BO77" i="53" s="1" a="1"/>
  <c r="BO77" i="53" s="1"/>
  <c r="BR78" i="53" a="1"/>
  <c r="BR78" i="53" s="1"/>
  <c r="BO78" i="53" s="1" a="1"/>
  <c r="BO78" i="53" s="1"/>
  <c r="BR79" i="53" a="1"/>
  <c r="BR79" i="53" s="1"/>
  <c r="BO79" i="53" s="1" a="1"/>
  <c r="BO79" i="53" s="1"/>
  <c r="BR80" i="53" a="1"/>
  <c r="BR80" i="53" s="1"/>
  <c r="BO80" i="53" s="1" a="1"/>
  <c r="BO80" i="53" s="1"/>
  <c r="BR81" i="53" a="1"/>
  <c r="BR81" i="53" s="1"/>
  <c r="BO81" i="53" s="1" a="1"/>
  <c r="BO81" i="53" s="1"/>
  <c r="BR82" i="53" a="1"/>
  <c r="BR82" i="53" s="1"/>
  <c r="BO82" i="53" s="1" a="1"/>
  <c r="BO82" i="53" s="1"/>
  <c r="BR83" i="53" a="1"/>
  <c r="BR83" i="53" s="1"/>
  <c r="BO83" i="53" s="1" a="1"/>
  <c r="BO83" i="53" s="1"/>
  <c r="BR84" i="53" a="1"/>
  <c r="BR84" i="53" s="1"/>
  <c r="BO84" i="53" s="1" a="1"/>
  <c r="BO84" i="53" s="1"/>
  <c r="BR85" i="53" a="1"/>
  <c r="BR85" i="53" s="1"/>
  <c r="BO85" i="53" s="1" a="1"/>
  <c r="BO85" i="53" s="1"/>
  <c r="BR86" i="53" a="1"/>
  <c r="BR86" i="53" s="1"/>
  <c r="BO86" i="53" s="1" a="1"/>
  <c r="BO86" i="53" s="1"/>
  <c r="BR87" i="53" a="1"/>
  <c r="BR87" i="53" s="1"/>
  <c r="BO87" i="53" s="1" a="1"/>
  <c r="BO87" i="53" s="1"/>
  <c r="BR88" i="53" a="1"/>
  <c r="BR88" i="53" s="1"/>
  <c r="BO88" i="53" s="1" a="1"/>
  <c r="BO88" i="53" s="1"/>
  <c r="BR89" i="53" a="1"/>
  <c r="BR89" i="53" s="1"/>
  <c r="BO89" i="53" s="1" a="1"/>
  <c r="BO89" i="53" s="1"/>
  <c r="BR90" i="53" a="1"/>
  <c r="BR90" i="53" s="1"/>
  <c r="BO90" i="53" s="1" a="1"/>
  <c r="BO90" i="53" s="1"/>
  <c r="BR91" i="53" a="1"/>
  <c r="BR91" i="53" s="1"/>
  <c r="BO91" i="53" s="1" a="1"/>
  <c r="BO91" i="53" s="1"/>
  <c r="BR92" i="53" a="1"/>
  <c r="BR92" i="53" s="1"/>
  <c r="BO92" i="53" s="1" a="1"/>
  <c r="BO92" i="53" s="1"/>
  <c r="BR93" i="53" a="1"/>
  <c r="BR93" i="53" s="1"/>
  <c r="BO93" i="53" s="1" a="1"/>
  <c r="BO93" i="53" s="1"/>
  <c r="BR94" i="53" a="1"/>
  <c r="BR94" i="53" s="1"/>
  <c r="BO94" i="53" s="1" a="1"/>
  <c r="BO94" i="53" s="1"/>
  <c r="BR95" i="53" a="1"/>
  <c r="BR95" i="53" s="1"/>
  <c r="BO95" i="53" s="1" a="1"/>
  <c r="BO95" i="53" s="1"/>
  <c r="BR96" i="53" a="1"/>
  <c r="BR96" i="53" s="1"/>
  <c r="BO96" i="53" s="1" a="1"/>
  <c r="BO96" i="53" s="1"/>
  <c r="BR97" i="53" a="1"/>
  <c r="BR97" i="53" s="1"/>
  <c r="BO97" i="53" s="1" a="1"/>
  <c r="BO97" i="53" s="1"/>
  <c r="BR98" i="53" a="1"/>
  <c r="BR98" i="53" s="1"/>
  <c r="BO98" i="53" s="1" a="1"/>
  <c r="BO98" i="53" s="1"/>
  <c r="BR99" i="53" a="1"/>
  <c r="BR99" i="53" s="1"/>
  <c r="BO99" i="53" s="1" a="1"/>
  <c r="BO99" i="53" s="1"/>
  <c r="BR100" i="53" a="1"/>
  <c r="BR100" i="53" s="1"/>
  <c r="BO100" i="53" s="1" a="1"/>
  <c r="BO100" i="53" s="1"/>
  <c r="BR101" i="53" a="1"/>
  <c r="BR101" i="53" s="1"/>
  <c r="BO101" i="53" s="1" a="1"/>
  <c r="BO101" i="53" s="1"/>
  <c r="BR102" i="53" a="1"/>
  <c r="BR102" i="53" s="1"/>
  <c r="BO102" i="53" s="1" a="1"/>
  <c r="BO102" i="53" s="1"/>
  <c r="BR103" i="53" a="1"/>
  <c r="BR103" i="53" s="1"/>
  <c r="BO103" i="53" s="1" a="1"/>
  <c r="BO103" i="53" s="1"/>
  <c r="BR104" i="53" a="1"/>
  <c r="BR104" i="53" s="1"/>
  <c r="BO104" i="53" s="1" a="1"/>
  <c r="BO104" i="53" s="1"/>
  <c r="BR105" i="53" a="1"/>
  <c r="BR105" i="53" s="1"/>
  <c r="BO105" i="53" s="1" a="1"/>
  <c r="BO105" i="53" s="1"/>
  <c r="BR106" i="53" a="1"/>
  <c r="BR106" i="53" s="1"/>
  <c r="BO106" i="53" s="1" a="1"/>
  <c r="BO106" i="53" s="1"/>
  <c r="BR107" i="53" a="1"/>
  <c r="BR107" i="53" s="1"/>
  <c r="BO107" i="53" s="1" a="1"/>
  <c r="BO107" i="53" s="1"/>
  <c r="BR108" i="53" a="1"/>
  <c r="BR108" i="53" s="1"/>
  <c r="BO108" i="53" s="1" a="1"/>
  <c r="BO108" i="53" s="1"/>
  <c r="BR109" i="53" a="1"/>
  <c r="BR109" i="53" s="1"/>
  <c r="BO109" i="53" s="1" a="1"/>
  <c r="BO109" i="53" s="1"/>
  <c r="BR110" i="53" a="1"/>
  <c r="BR110" i="53" s="1"/>
  <c r="BO110" i="53" s="1" a="1"/>
  <c r="BO110" i="53" s="1"/>
  <c r="BR111" i="53" a="1"/>
  <c r="BR111" i="53" s="1"/>
  <c r="BO111" i="53" s="1" a="1"/>
  <c r="BO111" i="53" s="1"/>
  <c r="BR112" i="53" a="1"/>
  <c r="BR112" i="53" s="1"/>
  <c r="BO112" i="53" s="1" a="1"/>
  <c r="BO112" i="53" s="1"/>
  <c r="BR113" i="53" a="1"/>
  <c r="BR113" i="53" s="1"/>
  <c r="BO113" i="53" s="1" a="1"/>
  <c r="BO113" i="53" s="1"/>
  <c r="BR114" i="53" a="1"/>
  <c r="BR114" i="53" s="1"/>
  <c r="BO114" i="53" s="1" a="1"/>
  <c r="BO114" i="53" s="1"/>
  <c r="BR115" i="53" a="1"/>
  <c r="BR115" i="53" s="1"/>
  <c r="BO115" i="53" s="1" a="1"/>
  <c r="BO115" i="53" s="1"/>
  <c r="BR116" i="53" a="1"/>
  <c r="BR116" i="53" s="1"/>
  <c r="BO116" i="53" s="1" a="1"/>
  <c r="BO116" i="53" s="1"/>
  <c r="BR117" i="53" a="1"/>
  <c r="BR117" i="53" s="1"/>
  <c r="BO117" i="53" s="1" a="1"/>
  <c r="BO117" i="53" s="1"/>
  <c r="BR118" i="53" a="1"/>
  <c r="BR118" i="53" s="1"/>
  <c r="BO118" i="53" s="1" a="1"/>
  <c r="BO118" i="53" s="1"/>
  <c r="BR119" i="53" a="1"/>
  <c r="BR119" i="53" s="1"/>
  <c r="BO119" i="53" s="1" a="1"/>
  <c r="BO119" i="53" s="1"/>
  <c r="BR120" i="53" a="1"/>
  <c r="BR120" i="53" s="1"/>
  <c r="BO120" i="53" s="1" a="1"/>
  <c r="BO120" i="53" s="1"/>
  <c r="BR121" i="53" a="1"/>
  <c r="BR121" i="53" s="1"/>
  <c r="BO121" i="53" s="1" a="1"/>
  <c r="BO121" i="53" s="1"/>
  <c r="BR122" i="53" a="1"/>
  <c r="BR122" i="53" s="1"/>
  <c r="BO122" i="53" s="1" a="1"/>
  <c r="BO122" i="53" s="1"/>
  <c r="BR123" i="53" a="1"/>
  <c r="BR123" i="53" s="1"/>
  <c r="BO123" i="53" s="1" a="1"/>
  <c r="BO123" i="53" s="1"/>
  <c r="BR124" i="53" a="1"/>
  <c r="BR124" i="53" s="1"/>
  <c r="BO124" i="53" s="1" a="1"/>
  <c r="BO124" i="53" s="1"/>
  <c r="BR125" i="53" a="1"/>
  <c r="BR125" i="53" s="1"/>
  <c r="BO125" i="53" s="1" a="1"/>
  <c r="BO125" i="53" s="1"/>
  <c r="BR126" i="53" a="1"/>
  <c r="BR126" i="53" s="1"/>
  <c r="BO126" i="53" s="1" a="1"/>
  <c r="BO126" i="53" s="1"/>
  <c r="BR127" i="53" a="1"/>
  <c r="BR127" i="53" s="1"/>
  <c r="BO127" i="53" s="1" a="1"/>
  <c r="BO127" i="53" s="1"/>
  <c r="BR128" i="53" a="1"/>
  <c r="BR128" i="53" s="1"/>
  <c r="BO128" i="53" s="1" a="1"/>
  <c r="BO128" i="53" s="1"/>
  <c r="BR129" i="53" a="1"/>
  <c r="BR129" i="53" s="1"/>
  <c r="BO129" i="53" s="1" a="1"/>
  <c r="BO129" i="53" s="1"/>
  <c r="BR130" i="53" a="1"/>
  <c r="BR130" i="53" s="1"/>
  <c r="BO130" i="53" s="1" a="1"/>
  <c r="BO130" i="53" s="1"/>
  <c r="BR131" i="53" a="1"/>
  <c r="BR131" i="53" s="1"/>
  <c r="BO131" i="53" s="1" a="1"/>
  <c r="BO131" i="53" s="1"/>
  <c r="BR132" i="53" a="1"/>
  <c r="BR132" i="53" s="1"/>
  <c r="BO132" i="53" s="1" a="1"/>
  <c r="BO132" i="53" s="1"/>
  <c r="BR133" i="53" a="1"/>
  <c r="BR133" i="53" s="1"/>
  <c r="BO133" i="53" s="1" a="1"/>
  <c r="BO133" i="53" s="1"/>
  <c r="BR2" i="53" a="1"/>
  <c r="BR2" i="53" s="1"/>
  <c r="BO2" i="53" s="1" a="1"/>
  <c r="BO2" i="53" s="1"/>
  <c r="AF19" i="53" a="1"/>
  <c r="AF19" i="53" s="1"/>
  <c r="AD19" i="53" s="1" a="1"/>
  <c r="AD19" i="53" s="1"/>
  <c r="AF3" i="53" a="1"/>
  <c r="AF3" i="53" s="1"/>
  <c r="AD3" i="53" s="1" a="1"/>
  <c r="AD3" i="53" s="1"/>
  <c r="AF4" i="53" a="1"/>
  <c r="AF4" i="53" s="1"/>
  <c r="AD4" i="53" s="1" a="1"/>
  <c r="AD4" i="53" s="1"/>
  <c r="AF5" i="53" a="1"/>
  <c r="AF5" i="53" s="1"/>
  <c r="AD5" i="53" s="1" a="1"/>
  <c r="AD5" i="53" s="1"/>
  <c r="AF6" i="53" a="1"/>
  <c r="AF6" i="53" s="1"/>
  <c r="AD6" i="53" s="1" a="1"/>
  <c r="AD6" i="53" s="1"/>
  <c r="AF7" i="53" a="1"/>
  <c r="AF7" i="53" s="1"/>
  <c r="AD7" i="53" s="1" a="1"/>
  <c r="AD7" i="53" s="1"/>
  <c r="AF8" i="53" a="1"/>
  <c r="AF8" i="53" s="1"/>
  <c r="AD8" i="53" s="1" a="1"/>
  <c r="AD8" i="53" s="1"/>
  <c r="AF9" i="53" a="1"/>
  <c r="AF9" i="53" s="1"/>
  <c r="AD9" i="53" s="1" a="1"/>
  <c r="AD9" i="53" s="1"/>
  <c r="AF10" i="53" a="1"/>
  <c r="AF10" i="53" s="1"/>
  <c r="AD10" i="53" s="1" a="1"/>
  <c r="AD10" i="53" s="1"/>
  <c r="AF11" i="53" a="1"/>
  <c r="AF11" i="53" s="1"/>
  <c r="AD11" i="53" s="1" a="1"/>
  <c r="AD11" i="53" s="1"/>
  <c r="AF12" i="53" a="1"/>
  <c r="AF12" i="53" s="1"/>
  <c r="AD12" i="53" s="1" a="1"/>
  <c r="AD12" i="53" s="1"/>
  <c r="AF13" i="53" a="1"/>
  <c r="AF13" i="53" s="1"/>
  <c r="AD13" i="53" s="1" a="1"/>
  <c r="AD13" i="53" s="1"/>
  <c r="AF14" i="53" a="1"/>
  <c r="AF14" i="53" s="1"/>
  <c r="AD14" i="53" s="1" a="1"/>
  <c r="AD14" i="53" s="1"/>
  <c r="AF15" i="53" a="1"/>
  <c r="AF15" i="53" s="1"/>
  <c r="AD15" i="53" s="1" a="1"/>
  <c r="AD15" i="53" s="1"/>
  <c r="AF16" i="53" a="1"/>
  <c r="AF16" i="53" s="1"/>
  <c r="AD16" i="53" s="1" a="1"/>
  <c r="AD16" i="53" s="1"/>
  <c r="AF17" i="53" a="1"/>
  <c r="AF17" i="53" s="1"/>
  <c r="AD17" i="53" s="1" a="1"/>
  <c r="AD17" i="53" s="1"/>
  <c r="AF18" i="53" a="1"/>
  <c r="AF18" i="53" s="1"/>
  <c r="AD18" i="53" s="1" a="1"/>
  <c r="AD18" i="53" s="1"/>
  <c r="AF2" i="53" a="1"/>
  <c r="AF2" i="53" s="1"/>
  <c r="AD2" i="53" s="1" a="1"/>
  <c r="AD2" i="53" s="1"/>
  <c r="N11" i="1" a="1"/>
  <c r="N11" i="1" s="1"/>
  <c r="P4" i="53" a="1"/>
  <c r="P4" i="53" s="1"/>
  <c r="M4" i="53" s="1" a="1"/>
  <c r="M4" i="53" s="1"/>
  <c r="T7" i="1" a="1"/>
  <c r="T7" i="1" s="1"/>
  <c r="P3" i="53" a="1"/>
  <c r="P3" i="53" s="1"/>
  <c r="M3" i="53" s="1" a="1"/>
  <c r="M3" i="53" s="1"/>
  <c r="P2" i="53" a="1"/>
  <c r="P2" i="53" s="1"/>
  <c r="M2" i="53" s="1" a="1"/>
  <c r="M2" i="53" s="1"/>
  <c r="N8" i="1" l="1" a="1"/>
  <c r="N8" i="1" s="1"/>
  <c r="O10" i="1" a="1"/>
  <c r="O10" i="1" s="1"/>
  <c r="N10" i="1" a="1"/>
  <c r="N10" i="1" s="1"/>
  <c r="T11" i="1" a="1"/>
  <c r="T11" i="1" s="1"/>
  <c r="T10" i="1" a="1"/>
  <c r="T10" i="1" s="1"/>
  <c r="T9" i="1" a="1"/>
  <c r="T9" i="1" s="1"/>
  <c r="T8" i="1" a="1"/>
  <c r="T8" i="1" s="1"/>
  <c r="N7" i="1" a="1"/>
  <c r="N7" i="1" s="1"/>
  <c r="N9" i="1" a="1"/>
  <c r="N9" i="1" s="1"/>
  <c r="M11" i="1" l="1"/>
  <c r="P11" i="1"/>
  <c r="Q11" i="1"/>
  <c r="R11" i="1"/>
  <c r="S11" i="1"/>
  <c r="M10" i="1"/>
  <c r="P10" i="1"/>
  <c r="Q10" i="1"/>
  <c r="R10" i="1"/>
  <c r="S10" i="1"/>
  <c r="G2" i="44" a="1"/>
  <c r="G2" i="44" s="1"/>
  <c r="G1" i="44"/>
  <c r="L1" i="44"/>
  <c r="S7" i="1"/>
  <c r="S8" i="1"/>
  <c r="S9" i="1"/>
  <c r="R7" i="1"/>
  <c r="R8" i="1"/>
  <c r="R9" i="1"/>
  <c r="Q7" i="1"/>
  <c r="Q8" i="1"/>
  <c r="Q9" i="1"/>
  <c r="P7" i="1"/>
  <c r="P8" i="1"/>
  <c r="P9" i="1"/>
  <c r="L2" i="44" a="1"/>
  <c r="L2" i="44" s="1"/>
  <c r="M9" i="1" l="1"/>
  <c r="M8" i="1" l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886A2-AAA2-43C4-B33C-C8CC00F862C5}" keepAlive="1" name="ModelConnection_ExternalData_1" description="数据模型" type="5" refreshedVersion="7" minRefreshableVersion="5" saveData="1">
    <dbPr connection="Data Model Connection" command="emr表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35016A9-9FAC-4487-984C-20EAE8D3B1EF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6A8F945-17BD-4BD4-80A2-9506C581AA69}" name="WorksheetConnection_price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price.xlsxprice1"/>
        </x15:connection>
      </ext>
    </extLst>
  </connection>
  <connection id="4" xr16:uid="{D53C9063-FB25-4455-A97B-9A31BD0254B4}" name="WorksheetConnection_price.xlsx!产品" type="102" refreshedVersion="7" minRefreshableVersion="5">
    <extLst>
      <ext xmlns:x15="http://schemas.microsoft.com/office/spreadsheetml/2010/11/main" uri="{DE250136-89BD-433C-8126-D09CA5730AF9}">
        <x15:connection id="产品">
          <x15:rangePr sourceName="_xlcn.WorksheetConnection_price.xlsx产品1"/>
        </x15:connection>
      </ext>
    </extLst>
  </connection>
  <connection id="5" xr16:uid="{00000000-0015-0000-FFFF-FFFF07000000}" keepAlive="1" name="查询 - all" description="与工作簿中“all”查询的连接。" type="5" refreshedVersion="7" background="1" saveData="1">
    <dbPr connection="Provider=Microsoft.Mashup.OleDb.1;Data Source=$Workbook$;Location=all;Extended Properties=&quot;&quot;" command="SELECT * FROM [all]"/>
  </connection>
  <connection id="6" xr16:uid="{065B5596-95C0-42DA-A8C5-90D746A443EF}" keepAlive="1" name="查询 - emrCPU选项表" description="与工作簿中“emrCPU选项表”查询的连接。" type="5" refreshedVersion="7" background="1" saveData="1">
    <dbPr connection="Provider=Microsoft.Mashup.OleDb.1;Data Source=$Workbook$;Location=emrCPU选项表;Extended Properties=&quot;&quot;" command="SELECT * FROM [emrCPU选项表]"/>
  </connection>
  <connection id="7" xr16:uid="{63354A89-E880-4DBD-9654-C242DE4DF20E}" name="查询 - emr表" description="与工作簿中“emr表”查询的连接。" type="100" refreshedVersion="7" minRefreshableVersion="5">
    <extLst>
      <ext xmlns:x15="http://schemas.microsoft.com/office/spreadsheetml/2010/11/main" uri="{DE250136-89BD-433C-8126-D09CA5730AF9}">
        <x15:connection id="177fa80e-a223-4c61-bc49-82a7a3cc2d67"/>
      </ext>
    </extLst>
  </connection>
  <connection id="8" xr16:uid="{12BB7CD1-176E-42E2-B844-EE536EDB064D}" keepAlive="1" name="查询 - emr机型选项表" description="与工作簿中“emr机型选项表”查询的连接。" type="5" refreshedVersion="7" background="1" saveData="1">
    <dbPr connection="Provider=Microsoft.Mashup.OleDb.1;Data Source=$Workbook$;Location=emr机型选项表;Extended Properties=&quot;&quot;" command="SELECT * FROM [emr机型选项表]"/>
  </connection>
  <connection id="9" xr16:uid="{7964F1D9-2D8F-4828-9AAF-DFF7ED9123C1}" keepAlive="1" name="查询 - emr内存选项表" description="与工作簿中“emr内存选项表”查询的连接。" type="5" refreshedVersion="7" background="1" saveData="1">
    <dbPr connection="Provider=Microsoft.Mashup.OleDb.1;Data Source=$Workbook$;Location=emr内存选项表;Extended Properties=&quot;&quot;" command="SELECT * FROM [emr内存选项表]"/>
  </connection>
  <connection id="10" xr16:uid="{00000000-0015-0000-FFFF-FFFF13000000}" keepAlive="1" name="查询 - region(1)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11" xr16:uid="{00000000-0015-0000-FFFF-FFFF16000000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12" xr16:uid="{E8DFE9D2-6391-42F7-B1B8-F6EED08B2122}" keepAlive="1" name="查询 - 项目下载BaseURL" description="与工作簿中“项目下载BaseURL”查询的连接。" type="5" refreshedVersion="0" background="1">
    <dbPr connection="Provider=Microsoft.Mashup.OleDb.1;Data Source=$Workbook$;Location=项目下载BaseURL;Extended Properties=&quot;&quot;" command="SELECT * FROM [项目下载BaseUR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<sst xmlns="http://schemas.openxmlformats.org/spreadsheetml/2006/main" count="1241" uniqueCount="181">
  <si>
    <t>报价地域</t>
    <phoneticPr fontId="1" type="noConversion"/>
  </si>
  <si>
    <t>上海</t>
  </si>
  <si>
    <t>CVM</t>
    <phoneticPr fontId="1" type="noConversion"/>
  </si>
  <si>
    <t>业务属性</t>
    <phoneticPr fontId="1" type="noConversion"/>
  </si>
  <si>
    <t>核</t>
  </si>
  <si>
    <t>GB</t>
    <phoneticPr fontId="1" type="noConversion"/>
  </si>
  <si>
    <t>GB</t>
  </si>
  <si>
    <t>项目</t>
    <phoneticPr fontId="1" type="noConversion"/>
  </si>
  <si>
    <t>数量</t>
    <phoneticPr fontId="1" type="noConversion"/>
  </si>
  <si>
    <t>折扣率</t>
  </si>
  <si>
    <t>折前月单价</t>
    <phoneticPr fontId="1" type="noConversion"/>
  </si>
  <si>
    <t>CVMCPU</t>
    <phoneticPr fontId="1" type="noConversion"/>
  </si>
  <si>
    <t>CVM内存</t>
    <phoneticPr fontId="1" type="noConversion"/>
  </si>
  <si>
    <t>CVM系统盘HDD</t>
    <phoneticPr fontId="1" type="noConversion"/>
  </si>
  <si>
    <t>CVM系统盘SSD</t>
    <phoneticPr fontId="1" type="noConversion"/>
  </si>
  <si>
    <t>CVM数据盘HDD</t>
    <phoneticPr fontId="1" type="noConversion"/>
  </si>
  <si>
    <t>CVM数据盘SSD</t>
  </si>
  <si>
    <t>报价工具属性</t>
    <phoneticPr fontId="1" type="noConversion"/>
  </si>
  <si>
    <t>值</t>
    <phoneticPr fontId="1" type="noConversion"/>
  </si>
  <si>
    <t>版本</t>
    <phoneticPr fontId="1" type="noConversion"/>
  </si>
  <si>
    <t>看看有没新版本</t>
    <phoneticPr fontId="1" type="noConversion"/>
  </si>
  <si>
    <t>qcloud-price</t>
  </si>
  <si>
    <t>自检结果(如果有红色错误可联系工具作者)</t>
    <phoneticPr fontId="1" type="noConversion"/>
  </si>
  <si>
    <t>地域</t>
  </si>
  <si>
    <t>地域标识</t>
  </si>
  <si>
    <t>广州</t>
  </si>
  <si>
    <t>ap-guangzhou</t>
  </si>
  <si>
    <t>ap-shanghai</t>
  </si>
  <si>
    <t>北京</t>
  </si>
  <si>
    <t>ap-beijing</t>
  </si>
  <si>
    <t>自检</t>
    <phoneticPr fontId="1" type="noConversion"/>
  </si>
  <si>
    <t>cvm机型选项表</t>
    <phoneticPr fontId="1" type="noConversion"/>
  </si>
  <si>
    <t>cvmCpu选项表</t>
    <phoneticPr fontId="1" type="noConversion"/>
  </si>
  <si>
    <t>cvm内存选项表</t>
    <phoneticPr fontId="1" type="noConversion"/>
  </si>
  <si>
    <t>array</t>
    <phoneticPr fontId="1" type="noConversion"/>
  </si>
  <si>
    <t>采购</t>
    <phoneticPr fontId="1" type="noConversion"/>
  </si>
  <si>
    <t>折后价</t>
    <phoneticPr fontId="1" type="noConversion"/>
  </si>
  <si>
    <t>规格</t>
    <phoneticPr fontId="1" type="noConversion"/>
  </si>
  <si>
    <t>自检项</t>
    <phoneticPr fontId="1" type="noConversion"/>
  </si>
  <si>
    <t>cvmcpu汇总</t>
    <phoneticPr fontId="1" type="noConversion"/>
  </si>
  <si>
    <t>cvm内存汇总</t>
    <phoneticPr fontId="1" type="noConversion"/>
  </si>
  <si>
    <t>cvm云硬盘HDD汇总</t>
    <phoneticPr fontId="1" type="noConversion"/>
  </si>
  <si>
    <t>cvm云硬盘SDD汇总</t>
    <phoneticPr fontId="1" type="noConversion"/>
  </si>
  <si>
    <t>汇总</t>
    <phoneticPr fontId="1" type="noConversion"/>
  </si>
  <si>
    <t>价格表更新日期</t>
    <phoneticPr fontId="1" type="noConversion"/>
  </si>
  <si>
    <t>0.3</t>
    <phoneticPr fontId="1" type="noConversion"/>
  </si>
  <si>
    <t>Task节点配置</t>
    <phoneticPr fontId="1" type="noConversion"/>
  </si>
  <si>
    <t>Common节点配置</t>
    <phoneticPr fontId="1" type="noConversion"/>
  </si>
  <si>
    <t>Master节点配置</t>
    <phoneticPr fontId="1" type="noConversion"/>
  </si>
  <si>
    <t>Core节点配置</t>
    <phoneticPr fontId="1" type="noConversion"/>
  </si>
  <si>
    <t>Router节点配置</t>
    <phoneticPr fontId="1" type="noConversion"/>
  </si>
  <si>
    <t>机型</t>
  </si>
  <si>
    <t>CPU</t>
  </si>
  <si>
    <t>内存（GB）</t>
  </si>
  <si>
    <t>月单价</t>
  </si>
  <si>
    <t>配置</t>
  </si>
  <si>
    <t>机型_配置</t>
  </si>
  <si>
    <t>标准型 S5</t>
  </si>
  <si>
    <t>2核 4G</t>
  </si>
  <si>
    <t>标准型 S5 - 2核 4G</t>
  </si>
  <si>
    <t>2核 8G</t>
  </si>
  <si>
    <t>标准型 S5 - 2核 8G</t>
  </si>
  <si>
    <t>4核 8G</t>
  </si>
  <si>
    <t>标准型 S5 - 4核 8G</t>
  </si>
  <si>
    <t>4核 16G</t>
  </si>
  <si>
    <t>标准型 S5 - 4核 16G</t>
  </si>
  <si>
    <t>8核 16G</t>
  </si>
  <si>
    <t>标准型 S5 - 8核 16G</t>
  </si>
  <si>
    <t>8核 32G</t>
  </si>
  <si>
    <t>标准型 S5 - 8核 32G</t>
  </si>
  <si>
    <t>16核 32G</t>
  </si>
  <si>
    <t>标准型 S5 - 16核 32G</t>
  </si>
  <si>
    <t>16核 64G</t>
  </si>
  <si>
    <t>标准型 S5 - 16核 64G</t>
  </si>
  <si>
    <t>24核 48G</t>
  </si>
  <si>
    <t>标准型 S5 - 24核 48G</t>
  </si>
  <si>
    <t>24核 64G</t>
  </si>
  <si>
    <t>标准型 S5 - 24核 64G</t>
  </si>
  <si>
    <t>24核 96G</t>
  </si>
  <si>
    <t>标准型 S5 - 24核 96G</t>
  </si>
  <si>
    <t>32核 64G</t>
  </si>
  <si>
    <t>标准型 S5 - 32核 64G</t>
  </si>
  <si>
    <t>32核 128G</t>
  </si>
  <si>
    <t>标准型 S5 - 32核 128G</t>
  </si>
  <si>
    <t>48核 96G</t>
  </si>
  <si>
    <t>标准型 S5 - 48核 96G</t>
  </si>
  <si>
    <t>48核 192G</t>
  </si>
  <si>
    <t>标准型 S5 - 48核 192G</t>
  </si>
  <si>
    <t>64核 192G</t>
  </si>
  <si>
    <t>标准型 S5 - 64核 192G</t>
  </si>
  <si>
    <t>64核 256G</t>
  </si>
  <si>
    <t>标准型 S5 - 64核 256G</t>
  </si>
  <si>
    <t>76核 256G</t>
  </si>
  <si>
    <t>标准型 S5 - 76核 256G</t>
  </si>
  <si>
    <t>标准型 SA3</t>
  </si>
  <si>
    <t>标准型 SA3 - 2核 4G</t>
  </si>
  <si>
    <t>标准型 SA3 - 2核 8G</t>
  </si>
  <si>
    <t>标准型 SA3 - 4核 8G</t>
  </si>
  <si>
    <t>标准型 SA3 - 4核 16G</t>
  </si>
  <si>
    <t>标准型 SA3 - 8核 16G</t>
  </si>
  <si>
    <t>标准型 SA3 - 8核 32G</t>
  </si>
  <si>
    <t>标准型 SA3 - 16核 32G</t>
  </si>
  <si>
    <t>标准型 SA3 - 16核 64G</t>
  </si>
  <si>
    <t>标准型 SA3 - 32核 64G</t>
  </si>
  <si>
    <t>标准型 SA3 - 32核 128G</t>
  </si>
  <si>
    <t>标准型 SA3 - 48核 96G</t>
  </si>
  <si>
    <t>标准型 SA3 - 48核 192G</t>
  </si>
  <si>
    <t>64核 128G</t>
  </si>
  <si>
    <t>标准型 SA3 - 64核 128G</t>
  </si>
  <si>
    <t>标准型 SA3 - 64核 256G</t>
  </si>
  <si>
    <t>80核 160G</t>
  </si>
  <si>
    <t>标准型 SA3 - 80核 160G</t>
  </si>
  <si>
    <t>80核 320G</t>
  </si>
  <si>
    <t>标准型 SA3 - 80核 320G</t>
  </si>
  <si>
    <t>96核 192G</t>
  </si>
  <si>
    <t>标准型 SA3 - 96核 192G</t>
  </si>
  <si>
    <t>96核 384G</t>
  </si>
  <si>
    <t>标准型 SA3 - 96核 384G</t>
  </si>
  <si>
    <t>116核 216G</t>
  </si>
  <si>
    <t>标准型 SA3 - 116核 216G</t>
  </si>
  <si>
    <t>116核 470G</t>
  </si>
  <si>
    <t>标准型 SA3 - 116核 470G</t>
  </si>
  <si>
    <t>128核 256G</t>
  </si>
  <si>
    <t>标准型 SA3 - 128核 256G</t>
  </si>
  <si>
    <t>128核 512G</t>
  </si>
  <si>
    <t>标准型 SA3 - 128核 512G</t>
  </si>
  <si>
    <t>160核 320G</t>
  </si>
  <si>
    <t>标准型 SA3 - 160核 320G</t>
  </si>
  <si>
    <t>160核 640G</t>
  </si>
  <si>
    <t>标准型 SA3 - 160核 640G</t>
  </si>
  <si>
    <t>232核 432G</t>
  </si>
  <si>
    <t>标准型 SA3 - 232核 432G</t>
  </si>
  <si>
    <t>232核 940G</t>
  </si>
  <si>
    <t>标准型 SA3 - 232核 940G</t>
  </si>
  <si>
    <t>标准型 SA2</t>
  </si>
  <si>
    <t>标准型 SA2 - 2核 4G</t>
  </si>
  <si>
    <t>4核 4G</t>
  </si>
  <si>
    <t>标准型 SA2 - 4核 4G</t>
  </si>
  <si>
    <t>标准型 SA2 - 4核 8G</t>
  </si>
  <si>
    <t>8核 8G</t>
  </si>
  <si>
    <t>标准型 SA2 - 8核 8G</t>
  </si>
  <si>
    <t>标准型 SA2 - 8核 16G</t>
  </si>
  <si>
    <t>标准型 SA2 - 16核 32G</t>
  </si>
  <si>
    <t>标准型 SA2 - 16核 64G</t>
  </si>
  <si>
    <t>标准型 SA2 - 32核 64G</t>
  </si>
  <si>
    <t>标准型 SA2 - 64核 128G</t>
  </si>
  <si>
    <t>标准型 SA2 - 64核 192G</t>
  </si>
  <si>
    <t>标准型 SA2 - 80核 160G</t>
  </si>
  <si>
    <t>标准型 SA2 - 128核 256G</t>
  </si>
  <si>
    <t>标准型 SA2 - 160核 320G</t>
  </si>
  <si>
    <t>高 IO 型 IT5</t>
  </si>
  <si>
    <t>高 IO 型 IT5 - 16核 64G</t>
  </si>
  <si>
    <t>高 IO 型 IT5 - 32核 128G</t>
  </si>
  <si>
    <t>高 IO 型 IT5 - 64核 256G</t>
  </si>
  <si>
    <t>内存型 MA2</t>
  </si>
  <si>
    <t>4核 32G</t>
  </si>
  <si>
    <t>内存型 MA2 - 4核 32G</t>
  </si>
  <si>
    <t>8核 64G</t>
  </si>
  <si>
    <t>内存型 MA2 - 8核 64G</t>
  </si>
  <si>
    <t>16核 128G</t>
  </si>
  <si>
    <t>内存型 MA2 - 16核 128G</t>
  </si>
  <si>
    <t>32核 256G</t>
  </si>
  <si>
    <t>内存型 MA2 - 32核 256G</t>
  </si>
  <si>
    <t>48核 384G</t>
  </si>
  <si>
    <t>内存型 MA2 - 48核 384G</t>
  </si>
  <si>
    <t>内存型 M5</t>
  </si>
  <si>
    <t>2核 16G</t>
  </si>
  <si>
    <t>内存型 M5 - 2核 16G</t>
  </si>
  <si>
    <t>内存型 M5 - 4核 32G</t>
  </si>
  <si>
    <t>内存型 M5 - 8核 64G</t>
  </si>
  <si>
    <t>12核 96G</t>
  </si>
  <si>
    <t>内存型 M5 - 12核 96G</t>
  </si>
  <si>
    <t>内存型 M5 - 32核 256G</t>
  </si>
  <si>
    <t>按月</t>
    <phoneticPr fontId="1" type="noConversion"/>
  </si>
  <si>
    <t>机型列表</t>
    <phoneticPr fontId="1" type="noConversion"/>
  </si>
  <si>
    <t>地域_机型</t>
    <phoneticPr fontId="1" type="noConversion"/>
  </si>
  <si>
    <t>内存列表</t>
    <phoneticPr fontId="1" type="noConversion"/>
  </si>
  <si>
    <t>cpu列表</t>
    <phoneticPr fontId="1" type="noConversion"/>
  </si>
  <si>
    <t>产品规格列表</t>
    <phoneticPr fontId="1" type="noConversion"/>
  </si>
  <si>
    <t>CVMCPU列表</t>
    <phoneticPr fontId="1" type="noConversion"/>
  </si>
  <si>
    <t>CVM内存列表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</si>
</sst>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_);[Red]\(0\)"/>
    <numFmt numFmtId="177" formatCode="_ * #,##0_ ;_ * \-#,##0_ ;_ * &quot;-&quot;??_ ;_ @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0"/>
      <name val="等线"/>
      <family val="3"/>
      <charset val="134"/>
      <scheme val="minor"/>
    </font>
    <font>
      <sz val="9"/>
      <color theme="0"/>
      <name val="等线"/>
      <family val="2"/>
      <scheme val="minor"/>
    </font>
    <font>
      <sz val="9"/>
      <color rgb="FFFFFFFF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2" tint="-9.9978637043366805E-2"/>
      <name val="等线"/>
      <family val="4"/>
      <charset val="134"/>
      <scheme val="minor"/>
    </font>
    <font>
      <i/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3" borderId="0" xfId="0" applyFill="1" applyAlignment="1">
      <alignment horizontal="center" wrapText="1"/>
    </xf>
    <xf numFmtId="0" fontId="6" fillId="3" borderId="0" xfId="1" applyFont="1" applyFill="1" applyAlignment="1">
      <alignment horizontal="center"/>
    </xf>
    <xf numFmtId="0" fontId="4" fillId="0" borderId="0" xfId="0" applyFont="1"/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10" fillId="0" borderId="0" xfId="0" applyFont="1"/>
    <xf numFmtId="176" fontId="4" fillId="0" borderId="0" xfId="0" applyNumberFormat="1" applyFont="1"/>
    <xf numFmtId="0" fontId="11" fillId="4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0" fillId="6" borderId="0" xfId="0" applyFill="1"/>
    <xf numFmtId="0" fontId="10" fillId="6" borderId="0" xfId="0" applyFont="1" applyFill="1"/>
    <xf numFmtId="0" fontId="0" fillId="0" borderId="0" xfId="0" applyNumberFormat="1"/>
    <xf numFmtId="0" fontId="8" fillId="4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NumberFormat="1" applyFont="1" applyFill="1"/>
    <xf numFmtId="0" fontId="14" fillId="0" borderId="0" xfId="0" applyFont="1"/>
    <xf numFmtId="0" fontId="14" fillId="0" borderId="0" xfId="0" applyNumberFormat="1" applyFont="1" applyFill="1"/>
    <xf numFmtId="0" fontId="0" fillId="0" borderId="0" xfId="0" applyFill="1"/>
    <xf numFmtId="0" fontId="8" fillId="6" borderId="0" xfId="0" applyFont="1" applyFill="1" applyAlignment="1">
      <alignment horizontal="center"/>
    </xf>
    <xf numFmtId="0" fontId="12" fillId="9" borderId="0" xfId="5" applyFill="1" applyBorder="1" applyAlignment="1"/>
    <xf numFmtId="0" fontId="12" fillId="10" borderId="0" xfId="4" applyFill="1" applyBorder="1" applyAlignment="1"/>
    <xf numFmtId="0" fontId="0" fillId="11" borderId="0" xfId="0" applyFill="1"/>
    <xf numFmtId="177" fontId="4" fillId="0" borderId="0" xfId="3" applyNumberFormat="1" applyFont="1" applyAlignment="1"/>
    <xf numFmtId="0" fontId="3" fillId="5" borderId="0" xfId="0" applyFont="1" applyFill="1" applyAlignment="1">
      <alignment horizontal="center"/>
    </xf>
    <xf numFmtId="43" fontId="15" fillId="0" borderId="0" xfId="3" applyFont="1" applyAlignment="1"/>
    <xf numFmtId="43" fontId="15" fillId="0" borderId="0" xfId="3" applyFont="1" applyFill="1" applyAlignment="1"/>
    <xf numFmtId="49" fontId="0" fillId="0" borderId="0" xfId="3" applyNumberFormat="1" applyFont="1" applyFill="1" applyAlignment="1">
      <alignment horizontal="left"/>
    </xf>
    <xf numFmtId="0" fontId="5" fillId="0" borderId="0" xfId="2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4" borderId="0" xfId="0" applyFont="1" applyFill="1" applyAlignment="1"/>
    <xf numFmtId="0" fontId="16" fillId="0" borderId="0" xfId="0" applyNumberFormat="1" applyFont="1" applyFill="1"/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6">
    <cellStyle name="20% - 着色 4" xfId="4" builtinId="42"/>
    <cellStyle name="60% - 着色 4" xfId="5" builtinId="44"/>
    <cellStyle name="常规" xfId="0" builtinId="0"/>
    <cellStyle name="超链接" xfId="2" builtinId="8"/>
    <cellStyle name="千位分隔" xfId="3" builtinId="3"/>
    <cellStyle name="着色 5" xfId="1" builtinId="45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3"/>
        <charset val="134"/>
        <scheme val="minor"/>
      </font>
      <numFmt numFmtId="0" formatCode="General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border diagonalUp="0" diagonalDown="0" outline="0">
        <left/>
        <right/>
        <top style="thin">
          <color rgb="FF9BC2E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charset val="134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等线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177" formatCode="_ * #,##0_ ;_ * \-#,##0_ ;_ * &quot;-&quot;??_ ;_ 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177" formatCode="_ * #,##0_ ;_ * \-#,##0_ ;_ * &quot;-&quot;??_ ;_ 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177" formatCode="_ * #,##0_ ;_ * \-#,##0_ ;_ * &quot;-&quot;??_ ;_ 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176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</dxf>
    <dxf>
      <border diagonalUp="0" diagonalDown="0" outline="0">
        <left/>
        <right/>
        <top style="thin">
          <color rgb="FF9BC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 style="thin">
          <color rgb="FF9BC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strike val="0"/>
        <outline val="0"/>
        <shadow val="0"/>
        <vertAlign val="baseline"/>
        <sz val="11"/>
        <color auto="1"/>
        <name val="等线"/>
        <charset val="134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9BC2E6"/>
        </bottom>
      </border>
    </dxf>
    <dxf>
      <alignment horizontal="center" wrapText="1"/>
    </dxf>
    <dxf>
      <font>
        <b val="0"/>
        <i val="0"/>
        <strike val="0"/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50425</xdr:rowOff>
    </xdr:from>
    <xdr:to>
      <xdr:col>7</xdr:col>
      <xdr:colOff>89647</xdr:colOff>
      <xdr:row>28</xdr:row>
      <xdr:rowOff>106455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86BD757-5145-4936-9C4E-99B9EE8D0F95}"/>
            </a:ext>
          </a:extLst>
        </xdr:cNvPr>
        <xdr:cNvSpPr txBox="1"/>
      </xdr:nvSpPr>
      <xdr:spPr>
        <a:xfrm>
          <a:off x="0" y="918881"/>
          <a:ext cx="6947647" cy="4050927"/>
        </a:xfrm>
        <a:prstGeom prst="rect">
          <a:avLst/>
        </a:prstGeom>
        <a:solidFill>
          <a:srgbClr val="FFE699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effectLst/>
              <a:latin typeface="+mn-lt"/>
              <a:ea typeface="+mn-ea"/>
              <a:cs typeface="+mn-cs"/>
            </a:rPr>
            <a:t>## </a:t>
          </a:r>
          <a:r>
            <a:rPr lang="zh-CN" altLang="zh-CN" sz="1100" b="0">
              <a:effectLst/>
              <a:latin typeface="+mn-lt"/>
              <a:ea typeface="+mn-ea"/>
              <a:cs typeface="+mn-cs"/>
            </a:rPr>
            <a:t>包括本页，右边</a:t>
          </a:r>
          <a:r>
            <a:rPr lang="en-US" altLang="zh-CN" sz="1100" b="0">
              <a:effectLst/>
              <a:latin typeface="+mn-lt"/>
              <a:ea typeface="+mn-ea"/>
              <a:cs typeface="+mn-cs"/>
            </a:rPr>
            <a:t>sheet</a:t>
          </a:r>
          <a:r>
            <a:rPr lang="zh-CN" altLang="zh-CN" sz="1100" b="0">
              <a:effectLst/>
              <a:latin typeface="+mn-lt"/>
              <a:ea typeface="+mn-ea"/>
              <a:cs typeface="+mn-cs"/>
            </a:rPr>
            <a:t>都可隐藏</a:t>
          </a:r>
          <a:endParaRPr lang="en-US" altLang="zh-CN" sz="1100" b="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447675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991AE2-A34A-4381-8EB4-63ED6B457900}"/>
            </a:ext>
          </a:extLst>
        </xdr:cNvPr>
        <xdr:cNvSpPr txBox="1"/>
      </xdr:nvSpPr>
      <xdr:spPr>
        <a:xfrm>
          <a:off x="0" y="0"/>
          <a:ext cx="5629275" cy="1933575"/>
        </a:xfrm>
        <a:prstGeom prst="rect">
          <a:avLst/>
        </a:prstGeom>
        <a:solidFill>
          <a:srgbClr val="FFE699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zh-CN" altLang="en-US" sz="1000" b="0">
              <a:latin typeface="Microsoft YaHei" panose="020B0503020204020204" pitchFamily="34" charset="-122"/>
              <a:ea typeface="Microsoft YaHei" panose="020B0503020204020204" pitchFamily="34" charset="-122"/>
            </a:rPr>
            <a:t>定价注意事项：</a:t>
          </a:r>
          <a:endParaRPr lang="en-US" altLang="zh-CN" sz="1100" b="0" i="0"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 i="0">
              <a:effectLst/>
              <a:latin typeface="+mn-lt"/>
              <a:ea typeface="+mn-ea"/>
              <a:cs typeface="+mn-cs"/>
            </a:rPr>
            <a:t>本</a:t>
          </a:r>
          <a:r>
            <a:rPr lang="en-US" altLang="zh-CN" sz="1100" b="0" i="0"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 b="0" i="0"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effectLst/>
              <a:latin typeface="+mn-lt"/>
              <a:ea typeface="+mn-ea"/>
              <a:cs typeface="+mn-cs"/>
            </a:rPr>
            <a:t>cbs</a:t>
          </a:r>
          <a:r>
            <a:rPr lang="zh-CN" altLang="en-US" sz="1100" b="0" i="0">
              <a:effectLst/>
              <a:latin typeface="+mn-lt"/>
              <a:ea typeface="+mn-ea"/>
              <a:cs typeface="+mn-cs"/>
            </a:rPr>
            <a:t>价格计算器按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高性能云硬盘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0.35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/GB/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云硬盘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/GB/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zh-CN" altLang="en-US" sz="1100" b="0" i="0">
              <a:effectLst/>
              <a:latin typeface="+mn-lt"/>
              <a:ea typeface="+mn-ea"/>
              <a:cs typeface="+mn-cs"/>
            </a:rPr>
            <a:t>计算国内价格。</a:t>
          </a:r>
          <a:endParaRPr lang="en-US" altLang="zh-CN" sz="1100" b="0" i="0"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effectLst/>
              <a:latin typeface="+mn-lt"/>
              <a:ea typeface="+mn-ea"/>
              <a:cs typeface="+mn-cs"/>
            </a:rPr>
            <a:t>https://cloud.tencent.com/document/product/362/2413</a:t>
          </a:r>
          <a:endParaRPr lang="zh-CN" altLang="en-US" sz="1100" b="0" i="0"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00000000-0016-0000-0400-000001000000}" autoFormatId="16" applyNumberFormats="0" applyBorderFormats="0" applyFontFormats="0" applyPatternFormats="0" applyAlignmentFormats="0" applyWidthHeightFormats="0">
  <queryTableRefresh nextId="11">
    <queryTableFields count="2">
      <queryTableField id="1" name="地域" tableColumnId="1"/>
      <queryTableField id="2" name="地域标识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EDB9B23-5E42-4C45-86CF-BD64E59B6C02}" autoFormatId="16" applyNumberFormats="0" applyBorderFormats="0" applyFontFormats="0" applyPatternFormats="0" applyAlignmentFormats="0" applyWidthHeightFormats="0">
  <queryTableRefresh nextId="9">
    <queryTableFields count="7">
      <queryTableField id="4" name="地域" tableColumnId="4"/>
      <queryTableField id="1" name="机型" tableColumnId="1"/>
      <queryTableField id="2" name="CPU" tableColumnId="2"/>
      <queryTableField id="3" name="内存（GB）" tableColumnId="3"/>
      <queryTableField id="5" name="月单价" tableColumnId="5"/>
      <queryTableField id="6" name="配置" tableColumnId="6"/>
      <queryTableField id="7" name="机型_配置" tableColumnId="7"/>
    </queryTableFields>
  </queryTableRefresh>
  <extLst>
    <ext xmlns:x15="http://schemas.microsoft.com/office/spreadsheetml/2010/11/main" uri="{883FBD77-0823-4a55-B5E3-86C4891E6966}">
      <x15:queryTable sourceDataName="查询 - emr表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5A338EB-621A-498E-B779-8D5433CD5A5D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地域" tableColumnId="1"/>
      <queryTableField id="2" name="地域标识" tableColumnId="2"/>
      <queryTableField id="4" dataBound="0" tableColumnId="4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CB5BDCDD-65A0-4338-AC11-28A5DE8268DF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地域" tableColumnId="1"/>
      <queryTableField id="2" name="机型" tableColumnId="2"/>
      <queryTableField id="4" dataBound="0" tableColumnId="4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2DFE51D9-B45B-4E99-B319-3B54C6566513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地域" tableColumnId="1"/>
      <queryTableField id="2" name="机型" tableColumnId="2"/>
      <queryTableField id="5" name="CPU" tableColumnId="5"/>
      <queryTableField id="3" dataBound="0" tableColumnId="3"/>
      <queryTableField id="4" dataBound="0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1AA2FC-ACDB-4FF0-AB83-6EA6BEC855D3}" name="price" displayName="price" ref="A6:T11" headerRowDxfId="55" dataDxfId="53" headerRowBorderDxfId="54" tableBorderDxfId="52" totalsRowBorderDxfId="51">
  <autoFilter ref="A6:T11" xr:uid="{C41AA2FC-ACDB-4FF0-AB83-6EA6BEC855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64" xr3:uid="{FA998A86-9008-4040-831C-86A097187BC5}" name="项目" dataDxfId="50" totalsRowDxfId="49"/>
    <tableColumn id="3" xr3:uid="{D9AEB3CA-F5D7-49DC-9425-DAC1B646750B}" name="规格" dataDxfId="48" totalsRowDxfId="47"/>
    <tableColumn id="37" xr3:uid="{D97BC561-DC1F-4112-ACE1-6AD5023FEF7B}" name="CVMCPU" dataDxfId="46"/>
    <tableColumn id="56" xr3:uid="{70258E08-18B1-4204-879F-F33D7607B566}" name="CVM内存" dataDxfId="45"/>
    <tableColumn id="34" xr3:uid="{8886D7EB-15C5-49C4-A269-F46ADA02BEE1}" name="CVM系统盘HDD" dataDxfId="44"/>
    <tableColumn id="12" xr3:uid="{A9572D60-D8F8-4B8B-9E66-4F03AFEF779D}" name="CVM系统盘SSD" dataDxfId="43"/>
    <tableColumn id="13" xr3:uid="{2CA619E3-C864-4B52-8677-359E85BE763F}" name="CVM数据盘HDD" dataDxfId="42"/>
    <tableColumn id="14" xr3:uid="{65AD1090-BB30-4C7B-B572-40D236AB9B42}" name="CVM数据盘SSD" dataDxfId="41"/>
    <tableColumn id="49" xr3:uid="{F2A4BB40-5013-4C28-B02C-42CED8137D9F}" name="数量" dataDxfId="40" dataCellStyle="千位分隔"/>
    <tableColumn id="7" xr3:uid="{98EF4297-A692-5040-9BFE-16129D51F461}" name="折扣率" dataDxfId="39" dataCellStyle="千位分隔"/>
    <tableColumn id="22" xr3:uid="{607DBAF7-D684-4D8A-8ACC-74506D0D9601}" name="按月" dataDxfId="38" dataCellStyle="千位分隔"/>
    <tableColumn id="29" xr3:uid="{80427AFD-CF3E-4D44-90CB-FBA3CA784192}" name="折前月单价" dataDxfId="37" dataCellStyle="千位分隔">
      <calculatedColumnFormula array="1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calculatedColumnFormula>
    </tableColumn>
    <tableColumn id="53" xr3:uid="{213735D2-0556-411E-B3AB-0E77670D9151}" name="折后价" totalsRowFunction="sum" dataDxfId="36" dataCellStyle="千位分隔">
      <calculatedColumnFormula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calculatedColumnFormula>
    </tableColumn>
    <tableColumn id="58" xr3:uid="{02CE3749-CF10-407B-8D43-CE34ABF79572}" name="CVMCPU列表" dataDxfId="35" totalsRowDxfId="34">
      <calculatedColumnFormula array="1">_xlfn._xlws.FILTER(emrCPU选项表[cpu列表],(emrCPU选项表[地域]=报价地域)  * (emrCPU选项表[机型]=price[[#This Row],[规格]]))</calculatedColumnFormula>
    </tableColumn>
    <tableColumn id="4" xr3:uid="{F3B31963-BC35-4E8D-B403-CF4225581F78}" name="CVM内存列表" dataDxfId="33" totalsRowDxfId="32">
      <calculatedColumnFormula array="1">_xlfn._xlws.FILTER(emr内存选项表[内存列表],(emr内存选项表[地域]=报价地域)  * (emr内存选项表[机型]=price[[#This Row],[规格]])  * (emr内存选项表[CPU]=price[[#This Row],[CVMCPU]]))</calculatedColumnFormula>
    </tableColumn>
    <tableColumn id="1" xr3:uid="{922CFB39-6610-42B8-B2F7-EEB146FAE3B3}" name="cvmcpu汇总" dataDxfId="31" totalsRowDxfId="30">
      <calculatedColumnFormula>price[[#This Row],[CVMCPU]]*price[[#This Row],[数量]]</calculatedColumnFormula>
    </tableColumn>
    <tableColumn id="9" xr3:uid="{CDF36D42-F2EC-47DE-B535-9CE96272BCE8}" name="cvm内存汇总" dataDxfId="29" totalsRowDxfId="28">
      <calculatedColumnFormula>price[[#This Row],[CVM内存]]*price[[#This Row],[数量]]</calculatedColumnFormula>
    </tableColumn>
    <tableColumn id="19" xr3:uid="{303A2CED-5A50-4ACF-9AA7-F7AB4CDE1CF3}" name="cvm云硬盘HDD汇总" dataDxfId="27" totalsRowDxfId="26">
      <calculatedColumnFormula>(price[[#This Row],[CVM系统盘HDD]]+price[[#This Row],[CVM数据盘HDD]])*price[[#This Row],[数量]]</calculatedColumnFormula>
    </tableColumn>
    <tableColumn id="21" xr3:uid="{08918904-C2E3-4AEF-9BC0-FFDEA136F5F0}" name="cvm云硬盘SDD汇总" dataDxfId="25" totalsRowDxfId="24">
      <calculatedColumnFormula>(price[[#This Row],[CVM系统盘SSD]]+price[[#This Row],[CVM系统盘SSD]])*price[[#This Row],[数量]]</calculatedColumnFormula>
    </tableColumn>
    <tableColumn id="2" xr3:uid="{7D39F205-28D5-45F1-942A-D9CEA5ECA8E7}" name="产品规格列表" dataDxfId="23" totalsRowDxfId="22">
      <calculatedColumnFormula array="1">_xlfn._xlws.FILTER(emr机型选项表[机型列表],(emr机型选项表[地域]=报价地域))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785396-1A1B-4483-8DAD-4CC910FB4736}" name="报价工具属性表19" displayName="报价工具属性表19" ref="A1:B4" totalsRowShown="0" dataDxfId="19">
  <autoFilter ref="A1:B4" xr:uid="{C34ADEC8-D3E4-49A1-8866-98E4FC46E4DB}">
    <filterColumn colId="0" hiddenButton="1"/>
    <filterColumn colId="1" hiddenButton="1"/>
  </autoFilter>
  <tableColumns count="2">
    <tableColumn id="1" xr3:uid="{02945AA4-1910-4E85-8E96-53A2905FDD76}" name="报价工具属性" dataDxfId="18"/>
    <tableColumn id="2" xr3:uid="{230E9CBA-AAA7-4281-A756-A0C597935D77}" name="值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205EC50-212A-4EDD-99B9-B3AFF5367C91}" name="bug自检表" displayName="bug自检表" ref="L1:M4" totalsRowShown="0">
  <autoFilter ref="L1:M4" xr:uid="{5205EC50-212A-4EDD-99B9-B3AFF5367C91}">
    <filterColumn colId="0" hiddenButton="1"/>
    <filterColumn colId="1" hiddenButton="1"/>
  </autoFilter>
  <tableColumns count="2">
    <tableColumn id="1" xr3:uid="{79C9680C-EA0F-42BF-89E3-AAB84468ACEE}" name="自检项"/>
    <tableColumn id="2" xr3:uid="{230F757C-0F61-4E37-AF39-F7F23113CFCB}" name="自检结果(如果有红色错误可联系工具作者)" dataDxfId="16">
      <calculatedColumnFormula array="1">_xlfn.LET(_xlpm.x,_xlfn.SINGLE(_xlfn._xlws.FILTER(#REF!,#REF!&lt;&gt;"ok","ok")),_xlpm.x)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143F01-48B3-44AB-B06D-63F08668CD8B}" name="地域表" displayName="地域表" ref="A1:B4" tableType="queryTable" totalsRowShown="0">
  <autoFilter ref="A1:B4" xr:uid="{CA143F01-48B3-44AB-B06D-63F08668CD8B}">
    <filterColumn colId="0" hiddenButton="1"/>
    <filterColumn colId="1" hiddenButton="1"/>
  </autoFilter>
  <tableColumns count="2">
    <tableColumn id="1" xr3:uid="{D3DE1EA5-B232-451E-8DE9-BD2374D1C551}" uniqueName="1" name="地域" queryTableFieldId="1" dataDxfId="15"/>
    <tableColumn id="2" xr3:uid="{9D40524D-3EBF-4076-BF5F-9981552430F3}" uniqueName="2" name="地域标识" queryTableFieldId="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96E15-80B0-493D-BF75-4FF646858F3C}" name="emr表" displayName="emr表" ref="A1:G211" tableType="queryTable" totalsRowShown="0">
  <autoFilter ref="A1:G211" xr:uid="{3B396E15-80B0-493D-BF75-4FF646858F3C}"/>
  <tableColumns count="7">
    <tableColumn id="4" xr3:uid="{E2B33FD0-32B4-42E6-804E-9815A9075900}" uniqueName="4" name="地域" queryTableFieldId="4" dataDxfId="13"/>
    <tableColumn id="1" xr3:uid="{FB5A3BAF-821A-48D8-A9AB-758CF5CBAB91}" uniqueName="1" name="机型" queryTableFieldId="1" dataDxfId="12"/>
    <tableColumn id="2" xr3:uid="{3FCD74A5-0D6C-4B86-A6EB-05FE6BC77B9B}" uniqueName="2" name="CPU" queryTableFieldId="2"/>
    <tableColumn id="3" xr3:uid="{548458AF-882A-452C-9875-EBD4DD5A9326}" uniqueName="3" name="内存（GB）" queryTableFieldId="3"/>
    <tableColumn id="5" xr3:uid="{4B906AF2-EF1A-4D65-B191-AEA4ACBA28B2}" uniqueName="5" name="月单价" queryTableFieldId="5"/>
    <tableColumn id="6" xr3:uid="{36A469C7-65EE-421C-8EF8-D7BD7341227C}" uniqueName="6" name="配置" queryTableFieldId="6" dataDxfId="11"/>
    <tableColumn id="7" xr3:uid="{AD23966B-0620-43F6-BCD9-B4BB1ECCFCCC}" uniqueName="7" name="机型_配置" queryTableFieldId="7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62DDE0-5369-434C-9736-AC3595716AEA}" name="emr机型选项表" displayName="emr机型选项表" ref="J1:M4" tableType="queryTable" totalsRowShown="0">
  <autoFilter ref="J1:M4" xr:uid="{9662DDE0-5369-434C-9736-AC3595716AEA}"/>
  <tableColumns count="4">
    <tableColumn id="1" xr3:uid="{EE60DF71-5C14-481A-8461-6C8E7CBE7BEF}" uniqueName="1" name="地域" queryTableFieldId="1"/>
    <tableColumn id="2" xr3:uid="{8CA94ADB-AF2A-45BC-A97C-D3F93745D5D6}" uniqueName="2" name="地域标识" queryTableFieldId="2"/>
    <tableColumn id="4" xr3:uid="{2AB0C1BF-25A0-405E-8FDB-0C3F10874F44}" uniqueName="4" name="机型列表" queryTableFieldId="4" dataDxfId="9">
      <calculatedColumnFormula>"emr!"&amp;ADDRESS(ROW(P2),COLUMN(P2)) &amp; "#"</calculatedColumnFormula>
    </tableColumn>
    <tableColumn id="3" xr3:uid="{D58CA436-DA6B-4209-B33B-5A97059F2B43}" uniqueName="3" name="自检" queryTableFieldId="3" dataDxfId="8">
      <calculatedColumnFormula array="1">_xlfn.LET(_xlpm.x, P2,
         _xlpm.cellAddress, "【 emr!" &amp; ADDRESS(ROW(emr机型选项表[[#This Row],[自检]]),COLUMN(emr机型选项表[[#This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334945-0AEA-4CCC-9442-8296121D8821}" name="emrCPU选项表" displayName="emrCPU选项表" ref="AA1:AD19" tableType="queryTable" totalsRowShown="0">
  <autoFilter ref="AA1:AD19" xr:uid="{3E334945-0AEA-4CCC-9442-8296121D8821}"/>
  <tableColumns count="4">
    <tableColumn id="1" xr3:uid="{44FE1BC3-69C4-4230-9740-732A24FA0F9B}" uniqueName="1" name="地域" queryTableFieldId="1" dataDxfId="7"/>
    <tableColumn id="2" xr3:uid="{C067FC64-AC92-4057-8BFD-A3F51FC9C793}" uniqueName="2" name="机型" queryTableFieldId="2" dataDxfId="6"/>
    <tableColumn id="4" xr3:uid="{2980B428-9C62-4D43-ADBF-63A0BA6A521C}" uniqueName="4" name="cpu列表" queryTableFieldId="4" dataDxfId="5">
      <calculatedColumnFormula>"emr!"&amp;ADDRESS(ROW(AF2),COLUMN(AF2)) &amp; "#"</calculatedColumnFormula>
    </tableColumn>
    <tableColumn id="3" xr3:uid="{9E3BBD00-C160-4A06-8D39-33FB8D7948D5}" uniqueName="3" name="自检" queryTableFieldId="3" dataDxfId="4">
      <calculatedColumnFormula array="1">_xlfn.LET(_xlpm.x, AF2,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552D81-AFF2-4DF1-8547-5CB0BBAC8EE8}" name="emr内存选项表" displayName="emr内存选项表" ref="BK1:BO133" tableType="queryTable" totalsRowShown="0">
  <autoFilter ref="BK1:BO133" xr:uid="{6E552D81-AFF2-4DF1-8547-5CB0BBAC8EE8}"/>
  <tableColumns count="5">
    <tableColumn id="1" xr3:uid="{507728E4-FB1E-49AC-841A-E1E8854A81AF}" uniqueName="1" name="地域" queryTableFieldId="1" dataDxfId="3"/>
    <tableColumn id="2" xr3:uid="{AD4CD232-6E1E-4ABC-AC0A-F748BD32E654}" uniqueName="2" name="机型" queryTableFieldId="2" dataDxfId="2"/>
    <tableColumn id="5" xr3:uid="{E1DBE353-4F44-4A5B-B10F-2A6B7F96D5B6}" uniqueName="5" name="CPU" queryTableFieldId="5"/>
    <tableColumn id="3" xr3:uid="{81078158-5D0D-4C4B-BB90-F0DEA93FFB83}" uniqueName="3" name="内存列表" queryTableFieldId="3" dataDxfId="1">
      <calculatedColumnFormula>"emr!"&amp;ADDRESS(ROW(BR2),COLUMN(BR2)) &amp; "#"</calculatedColumnFormula>
    </tableColumn>
    <tableColumn id="4" xr3:uid="{28EB6791-DE22-42F8-AE82-C10C6B249066}" uniqueName="4" name="自检" queryTableFieldId="4" dataDxfId="0">
      <calculatedColumnFormula array="1">_xlfn.LET(_xlpm.x, BR2,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  <wetp:taskpane dockstate="right" visibility="0" width="700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569BDC2-9866-405A-B624-14AEC9CC3312}">
  <we:reference id="wa104379279" version="2.1.0.0" store="zh-CN" storeType="OMEX"/>
  <we:alternateReferences>
    <we:reference id="WA104379279" version="2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uf.coding.net/public/qcloud/qcloud-price/git/files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showGridLines="0" zoomScale="70" zoomScaleNormal="70" workbookViewId="0">
      <selection activeCell="M17" sqref="M17"/>
    </sheetView>
  </sheetViews>
  <sheetFormatPr defaultColWidth="9.33203125" defaultRowHeight="13.9" outlineLevelCol="1" x14ac:dyDescent="0.4"/>
  <cols>
    <col min="1" max="1" width="19.6640625" customWidth="1"/>
    <col min="2" max="2" width="16.06640625" bestFit="1" customWidth="1"/>
    <col min="3" max="3" width="8.73046875" customWidth="1" outlineLevel="1"/>
    <col min="4" max="4" width="9.86328125" customWidth="1" outlineLevel="1"/>
    <col min="5" max="5" width="5.9296875" customWidth="1" outlineLevel="1"/>
    <col min="6" max="6" width="9.86328125" customWidth="1" outlineLevel="1"/>
    <col min="7" max="7" width="8.796875" customWidth="1" outlineLevel="1"/>
    <col min="8" max="8" width="9.86328125" customWidth="1" outlineLevel="1"/>
    <col min="9" max="9" width="5.53125" customWidth="1" outlineLevel="1"/>
    <col min="10" max="11" width="5.53125" bestFit="1" customWidth="1"/>
    <col min="12" max="12" width="12.1328125" customWidth="1"/>
    <col min="13" max="13" width="11.59765625" bestFit="1" customWidth="1"/>
    <col min="14" max="15" width="15.265625" customWidth="1" outlineLevel="1"/>
    <col min="16" max="16" width="15.59765625" customWidth="1" outlineLevel="1"/>
    <col min="17" max="17" width="12.73046875" customWidth="1" outlineLevel="1"/>
    <col min="18" max="19" width="11.265625" customWidth="1" outlineLevel="1"/>
    <col min="20" max="20" width="12.59765625" customWidth="1" outlineLevel="1"/>
    <col min="21" max="21" width="7" customWidth="1" outlineLevel="1"/>
    <col min="22" max="22" width="7.06640625" customWidth="1" outlineLevel="1"/>
  </cols>
  <sheetData>
    <row r="1" spans="1:20" x14ac:dyDescent="0.4">
      <c r="A1" s="30" t="s">
        <v>0</v>
      </c>
      <c r="B1" s="31" t="s">
        <v>1</v>
      </c>
    </row>
    <row r="2" spans="1:20" ht="15.85" customHeight="1" x14ac:dyDescent="0.4"/>
    <row r="3" spans="1:20" x14ac:dyDescent="0.4">
      <c r="A3" s="40" t="s">
        <v>3</v>
      </c>
      <c r="B3" s="23"/>
      <c r="C3" s="44" t="s">
        <v>2</v>
      </c>
      <c r="D3" s="44"/>
      <c r="E3" s="44"/>
      <c r="F3" s="44"/>
      <c r="G3" s="44"/>
      <c r="H3" s="44"/>
      <c r="I3" s="43" t="s">
        <v>35</v>
      </c>
      <c r="J3" s="43"/>
      <c r="K3" s="34"/>
      <c r="L3" s="45" t="s">
        <v>43</v>
      </c>
      <c r="M3" s="45"/>
      <c r="N3" s="42"/>
      <c r="O3" s="42"/>
      <c r="P3" s="42"/>
      <c r="Q3" s="42"/>
      <c r="R3" s="42"/>
      <c r="S3" s="42"/>
      <c r="T3" s="19"/>
    </row>
    <row r="4" spans="1:20" s="11" customFormat="1" ht="14.1" customHeight="1" x14ac:dyDescent="0.35">
      <c r="A4" s="13"/>
      <c r="B4" s="16"/>
      <c r="C4" s="16" t="s">
        <v>2</v>
      </c>
      <c r="D4" s="16" t="s">
        <v>2</v>
      </c>
      <c r="E4" s="16" t="s">
        <v>2</v>
      </c>
      <c r="F4" s="16" t="s">
        <v>2</v>
      </c>
      <c r="G4" s="16" t="s">
        <v>2</v>
      </c>
      <c r="H4" s="16" t="s">
        <v>2</v>
      </c>
      <c r="I4" s="18"/>
      <c r="J4" s="18"/>
      <c r="K4" s="18"/>
      <c r="L4" s="17"/>
      <c r="M4" s="17"/>
      <c r="N4" s="14" t="s">
        <v>2</v>
      </c>
      <c r="O4" s="14"/>
      <c r="P4" s="14" t="s">
        <v>2</v>
      </c>
      <c r="Q4" s="14" t="s">
        <v>2</v>
      </c>
      <c r="R4" s="14" t="s">
        <v>2</v>
      </c>
      <c r="S4" s="14" t="s">
        <v>2</v>
      </c>
      <c r="T4" s="20"/>
    </row>
    <row r="5" spans="1:20" ht="14.1" customHeight="1" x14ac:dyDescent="0.4">
      <c r="A5" s="7"/>
      <c r="B5" s="8"/>
      <c r="C5" s="2" t="s">
        <v>4</v>
      </c>
      <c r="D5" s="2" t="s">
        <v>5</v>
      </c>
      <c r="E5" s="2" t="s">
        <v>5</v>
      </c>
      <c r="F5" s="2" t="s">
        <v>6</v>
      </c>
      <c r="G5" s="2" t="s">
        <v>5</v>
      </c>
      <c r="H5" s="2" t="s">
        <v>5</v>
      </c>
      <c r="I5" s="15"/>
      <c r="J5" s="15"/>
      <c r="K5" s="15"/>
      <c r="L5" s="4"/>
      <c r="M5" s="22"/>
      <c r="N5" s="29" t="s">
        <v>34</v>
      </c>
      <c r="O5" s="29"/>
      <c r="P5" s="29"/>
      <c r="Q5" s="29"/>
      <c r="R5" s="29"/>
      <c r="S5" s="29"/>
      <c r="T5" s="19"/>
    </row>
    <row r="6" spans="1:20" ht="41.1" customHeight="1" x14ac:dyDescent="0.4">
      <c r="A6" s="5" t="s">
        <v>7</v>
      </c>
      <c r="B6" s="9" t="s">
        <v>37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6" t="s">
        <v>8</v>
      </c>
      <c r="J6" s="6" t="s">
        <v>9</v>
      </c>
      <c r="K6" s="6" t="s">
        <v>173</v>
      </c>
      <c r="L6" s="5" t="s">
        <v>10</v>
      </c>
      <c r="M6" s="5" t="s">
        <v>36</v>
      </c>
      <c r="N6" s="10" t="s">
        <v>179</v>
      </c>
      <c r="O6" s="10" t="s">
        <v>180</v>
      </c>
      <c r="P6" s="10" t="s">
        <v>39</v>
      </c>
      <c r="Q6" s="10" t="s">
        <v>40</v>
      </c>
      <c r="R6" s="10" t="s">
        <v>41</v>
      </c>
      <c r="S6" s="10" t="s">
        <v>42</v>
      </c>
      <c r="T6" s="10" t="s">
        <v>178</v>
      </c>
    </row>
    <row r="7" spans="1:20" x14ac:dyDescent="0.4">
      <c r="A7" s="3" t="s">
        <v>48</v>
      </c>
      <c r="B7" s="3" t="s">
        <v>154</v>
      </c>
      <c r="C7" s="3">
        <v>8</v>
      </c>
      <c r="D7" s="3">
        <v>64</v>
      </c>
      <c r="E7" s="12">
        <v>100</v>
      </c>
      <c r="F7" s="3"/>
      <c r="G7" s="3"/>
      <c r="H7" s="3">
        <v>300</v>
      </c>
      <c r="I7" s="33">
        <v>1</v>
      </c>
      <c r="J7" s="33">
        <v>1</v>
      </c>
      <c r="K7" s="33">
        <v>12</v>
      </c>
      <c r="L7" s="35" cm="1">
        <f t="array" ref="L7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f>
        <v>1468.44</v>
      </c>
      <c r="M7" s="35">
        <f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f>
        <v>17621.28</v>
      </c>
      <c r="N7" s="26" t="str" cm="1">
        <f t="array" ref="N7">_xlfn._xlws.FILTER(emrCPU选项表[cpu列表],(emrCPU选项表[地域]=报价地域)  * (emrCPU选项表[机型]=price[[#This Row],[规格]]))</f>
        <v>emr!$AF$15#</v>
      </c>
      <c r="O7" s="26" t="str" cm="1">
        <f t="array" ref="O7">_xlfn._xlws.FILTER(emr内存选项表[内存列表],(emr内存选项表[地域]=报价地域)  * (emr内存选项表[机型]=price[[#This Row],[规格]])  * (emr内存选项表[CPU]=price[[#This Row],[CVMCPU]]))</f>
        <v>emr!$BR$108#</v>
      </c>
      <c r="P7" s="26">
        <f>price[[#This Row],[CVMCPU]]*price[[#This Row],[数量]]</f>
        <v>8</v>
      </c>
      <c r="Q7" s="26">
        <f>price[[#This Row],[CVM内存]]*price[[#This Row],[数量]]</f>
        <v>64</v>
      </c>
      <c r="R7" s="26">
        <f>(price[[#This Row],[CVM系统盘HDD]]+price[[#This Row],[CVM数据盘HDD]])*price[[#This Row],[数量]]</f>
        <v>100</v>
      </c>
      <c r="S7" s="26">
        <f>(price[[#This Row],[CVM系统盘SSD]]+price[[#This Row],[CVM系统盘SSD]])*price[[#This Row],[数量]]</f>
        <v>0</v>
      </c>
      <c r="T7" s="41" t="str" cm="1">
        <f t="array" ref="T7">_xlfn._xlws.FILTER(emr机型选项表[机型列表],(emr机型选项表[地域]=报价地域))</f>
        <v>emr!$P$3#</v>
      </c>
    </row>
    <row r="8" spans="1:20" x14ac:dyDescent="0.4">
      <c r="A8" s="3" t="s">
        <v>49</v>
      </c>
      <c r="B8" s="3" t="s">
        <v>57</v>
      </c>
      <c r="C8" s="3">
        <v>2</v>
      </c>
      <c r="D8" s="3">
        <v>8</v>
      </c>
      <c r="E8" s="12">
        <v>100</v>
      </c>
      <c r="F8" s="3"/>
      <c r="G8" s="3"/>
      <c r="H8" s="3">
        <v>100</v>
      </c>
      <c r="I8" s="33">
        <v>1</v>
      </c>
      <c r="J8" s="33">
        <v>1</v>
      </c>
      <c r="K8" s="33">
        <v>12</v>
      </c>
      <c r="L8" s="35" cm="1">
        <f t="array" ref="L8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f>
        <v>452.4</v>
      </c>
      <c r="M8" s="35">
        <f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f>
        <v>5428.7999999999993</v>
      </c>
      <c r="N8" s="26" t="str" cm="1">
        <f t="array" ref="N8">_xlfn._xlws.FILTER(emrCPU选项表[cpu列表],(emrCPU选项表[地域]=报价地域)  * (emrCPU选项表[机型]=price[[#This Row],[规格]]))</f>
        <v>emr!$AF$3#</v>
      </c>
      <c r="O8" s="26" t="str" cm="1">
        <f t="array" ref="O8">_xlfn._xlws.FILTER(emr内存选项表[内存列表],(emr内存选项表[地域]=报价地域)  * (emr内存选项表[机型]=price[[#This Row],[规格]])  * (emr内存选项表[CPU]=price[[#This Row],[CVMCPU]]))</f>
        <v>emr!$BR$3#</v>
      </c>
      <c r="P8" s="26">
        <f>price[[#This Row],[CVMCPU]]*price[[#This Row],[数量]]</f>
        <v>2</v>
      </c>
      <c r="Q8" s="26">
        <f>price[[#This Row],[CVM内存]]*price[[#This Row],[数量]]</f>
        <v>8</v>
      </c>
      <c r="R8" s="26">
        <f>(price[[#This Row],[CVM系统盘HDD]]+price[[#This Row],[CVM数据盘HDD]])*price[[#This Row],[数量]]</f>
        <v>100</v>
      </c>
      <c r="S8" s="26">
        <f>(price[[#This Row],[CVM系统盘SSD]]+price[[#This Row],[CVM系统盘SSD]])*price[[#This Row],[数量]]</f>
        <v>0</v>
      </c>
      <c r="T8" s="41" t="str" cm="1">
        <f t="array" ref="T8">_xlfn._xlws.FILTER(emr机型选项表[机型列表],(emr机型选项表[地域]=报价地域))</f>
        <v>emr!$P$3#</v>
      </c>
    </row>
    <row r="9" spans="1:20" x14ac:dyDescent="0.4">
      <c r="A9" s="3" t="s">
        <v>46</v>
      </c>
      <c r="B9" s="3" t="s">
        <v>94</v>
      </c>
      <c r="C9" s="3">
        <v>16</v>
      </c>
      <c r="D9" s="3">
        <v>64</v>
      </c>
      <c r="E9" s="12">
        <v>100</v>
      </c>
      <c r="F9" s="3"/>
      <c r="G9" s="3"/>
      <c r="H9" s="3">
        <v>1000</v>
      </c>
      <c r="I9" s="33">
        <v>1</v>
      </c>
      <c r="J9" s="33">
        <v>1</v>
      </c>
      <c r="K9" s="33">
        <v>12</v>
      </c>
      <c r="L9" s="35" cm="1">
        <f t="array" ref="L9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f>
        <v>2978.04</v>
      </c>
      <c r="M9" s="35">
        <f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f>
        <v>35736.479999999996</v>
      </c>
      <c r="N9" s="26" t="str" cm="1">
        <f t="array" ref="N9">_xlfn._xlws.FILTER(emrCPU选项表[cpu列表],(emrCPU选项表[地域]=报价地域)  * (emrCPU选项表[机型]=price[[#This Row],[规格]]))</f>
        <v>emr!$AF$6#</v>
      </c>
      <c r="O9" s="26" t="str" cm="1">
        <f t="array" ref="O9">_xlfn._xlws.FILTER(emr内存选项表[内存列表],(emr内存选项表[地域]=报价地域)  * (emr内存选项表[机型]=price[[#This Row],[规格]])  * (emr内存选项表[CPU]=price[[#This Row],[CVMCPU]]))</f>
        <v>emr!$BR$39#</v>
      </c>
      <c r="P9" s="26">
        <f>price[[#This Row],[CVMCPU]]*price[[#This Row],[数量]]</f>
        <v>16</v>
      </c>
      <c r="Q9" s="26">
        <f>price[[#This Row],[CVM内存]]*price[[#This Row],[数量]]</f>
        <v>64</v>
      </c>
      <c r="R9" s="26">
        <f>(price[[#This Row],[CVM系统盘HDD]]+price[[#This Row],[CVM数据盘HDD]])*price[[#This Row],[数量]]</f>
        <v>100</v>
      </c>
      <c r="S9" s="26">
        <f>(price[[#This Row],[CVM系统盘SSD]]+price[[#This Row],[CVM系统盘SSD]])*price[[#This Row],[数量]]</f>
        <v>0</v>
      </c>
      <c r="T9" s="41" t="str" cm="1">
        <f t="array" ref="T9">_xlfn._xlws.FILTER(emr机型选项表[机型列表],(emr机型选项表[地域]=报价地域))</f>
        <v>emr!$P$3#</v>
      </c>
    </row>
    <row r="10" spans="1:20" x14ac:dyDescent="0.4">
      <c r="A10" s="3" t="s">
        <v>47</v>
      </c>
      <c r="B10" s="3" t="s">
        <v>94</v>
      </c>
      <c r="C10" s="3">
        <v>16</v>
      </c>
      <c r="D10" s="24">
        <v>64</v>
      </c>
      <c r="E10" s="12">
        <v>100</v>
      </c>
      <c r="F10" s="24"/>
      <c r="G10" s="25"/>
      <c r="H10" s="24">
        <v>500</v>
      </c>
      <c r="I10" s="33">
        <v>1</v>
      </c>
      <c r="J10" s="33">
        <v>1</v>
      </c>
      <c r="K10" s="33">
        <v>12</v>
      </c>
      <c r="L10" s="35" cm="1">
        <f t="array" ref="L10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f>
        <v>2478.04</v>
      </c>
      <c r="M10" s="36">
        <f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f>
        <v>29736.48</v>
      </c>
      <c r="N10" s="26" t="str" cm="1">
        <f t="array" ref="N10">_xlfn._xlws.FILTER(emrCPU选项表[cpu列表],(emrCPU选项表[地域]=报价地域)  * (emrCPU选项表[机型]=price[[#This Row],[规格]]))</f>
        <v>emr!$AF$6#</v>
      </c>
      <c r="O10" s="26" t="str" cm="1">
        <f t="array" ref="O10">_xlfn._xlws.FILTER(emr内存选项表[内存列表],(emr内存选项表[地域]=报价地域)  * (emr内存选项表[机型]=price[[#This Row],[规格]])  * (emr内存选项表[CPU]=price[[#This Row],[CVMCPU]]))</f>
        <v>emr!$BR$39#</v>
      </c>
      <c r="P10" s="27">
        <f>price[[#This Row],[CVMCPU]]*price[[#This Row],[数量]]</f>
        <v>16</v>
      </c>
      <c r="Q10" s="27">
        <f>price[[#This Row],[CVM内存]]*price[[#This Row],[数量]]</f>
        <v>64</v>
      </c>
      <c r="R10" s="27">
        <f>(price[[#This Row],[CVM系统盘HDD]]+price[[#This Row],[CVM数据盘HDD]])*price[[#This Row],[数量]]</f>
        <v>100</v>
      </c>
      <c r="S10" s="27">
        <f>(price[[#This Row],[CVM系统盘SSD]]+price[[#This Row],[CVM系统盘SSD]])*price[[#This Row],[数量]]</f>
        <v>0</v>
      </c>
      <c r="T10" s="41" t="str" cm="1">
        <f t="array" ref="T10">_xlfn._xlws.FILTER(emr机型选项表[机型列表],(emr机型选项表[地域]=报价地域))</f>
        <v>emr!$P$3#</v>
      </c>
    </row>
    <row r="11" spans="1:20" x14ac:dyDescent="0.4">
      <c r="A11" s="3" t="s">
        <v>50</v>
      </c>
      <c r="B11" s="3" t="s">
        <v>57</v>
      </c>
      <c r="C11" s="3">
        <v>8</v>
      </c>
      <c r="D11" s="24">
        <v>32</v>
      </c>
      <c r="E11" s="12">
        <v>100</v>
      </c>
      <c r="F11" s="24"/>
      <c r="G11" s="25"/>
      <c r="H11" s="24">
        <v>200</v>
      </c>
      <c r="I11" s="33">
        <v>1</v>
      </c>
      <c r="J11" s="33">
        <v>1</v>
      </c>
      <c r="K11" s="33">
        <v>12</v>
      </c>
      <c r="L11" s="35" cm="1">
        <f t="array" ref="L11">IFERROR(_xlfn.LET(
                _xlpm.机型单价,  _xlfn.SINGLE(_xlfn._xlws.FILTER(emr表[月单价],(emr表[地域]=报价地域)*(emr表[机型]=price[[#This Row],[规格]])*(emr表[CPU]=price[[#This Row],[CVMCPU]])*(emr表[内存（GB）]=price[[#This Row],[CVM内存]]))),
                _xlpm.机型单价+0.35*(price[[#This Row],[CVM系统盘HDD]]+price[[#This Row],[CVM数据盘HDD]])+1*(price[[#This Row],[CVM系统盘SSD]]+price[[#This Row],[CVM数据盘SSD]])
            ), 0
)</f>
        <v>1504.6</v>
      </c>
      <c r="M11" s="36">
        <f>IFERROR(
    IF(
        price[[#This Row],[按月]]="一次性",#REF! * price[[#This Row],[数量]] * price[[#This Row],[折扣率]],
        price[[#This Row],[折前月单价]] * price[[#This Row],[按月]]* price[[#This Row],[数量]] * price[[#This Row],[折扣率]]
    ),
    0
)</f>
        <v>18055.199999999997</v>
      </c>
      <c r="N11" s="26" t="str" cm="1">
        <f t="array" ref="N11">_xlfn._xlws.FILTER(emrCPU选项表[cpu列表],(emrCPU选项表[地域]=报价地域)  * (emrCPU选项表[机型]=price[[#This Row],[规格]]))</f>
        <v>emr!$AF$3#</v>
      </c>
      <c r="O11" s="26" t="str" cm="1">
        <f t="array" ref="O11">_xlfn._xlws.FILTER(emr内存选项表[内存列表],(emr内存选项表[地域]=报价地域)  * (emr内存选项表[机型]=price[[#This Row],[规格]])  * (emr内存选项表[CPU]=price[[#This Row],[CVMCPU]]))</f>
        <v>emr!$BR$9#</v>
      </c>
      <c r="P11" s="27">
        <f>price[[#This Row],[CVMCPU]]*price[[#This Row],[数量]]</f>
        <v>8</v>
      </c>
      <c r="Q11" s="27">
        <f>price[[#This Row],[CVM内存]]*price[[#This Row],[数量]]</f>
        <v>32</v>
      </c>
      <c r="R11" s="27">
        <f>(price[[#This Row],[CVM系统盘HDD]]+price[[#This Row],[CVM数据盘HDD]])*price[[#This Row],[数量]]</f>
        <v>100</v>
      </c>
      <c r="S11" s="27">
        <f>(price[[#This Row],[CVM系统盘SSD]]+price[[#This Row],[CVM系统盘SSD]])*price[[#This Row],[数量]]</f>
        <v>0</v>
      </c>
      <c r="T11" s="41" t="str" cm="1">
        <f t="array" ref="T11">_xlfn._xlws.FILTER(emr机型选项表[机型列表],(emr机型选项表[地域]=报价地域))</f>
        <v>emr!$P$3#</v>
      </c>
    </row>
  </sheetData>
  <mergeCells count="4">
    <mergeCell ref="N3:S3"/>
    <mergeCell ref="I3:J3"/>
    <mergeCell ref="C3:H3"/>
    <mergeCell ref="L3:M3"/>
  </mergeCells>
  <phoneticPr fontId="1" type="noConversion"/>
  <conditionalFormatting sqref="C7:S11">
    <cfRule type="expression" dxfId="56" priority="158">
      <formula>AND(OR(#REF!="-",C$4&lt;&gt;#REF!),C$4&lt;&gt;"")</formula>
    </cfRule>
  </conditionalFormatting>
  <dataValidations count="7">
    <dataValidation type="list" allowBlank="1" showInputMessage="1" showErrorMessage="1" sqref="B1" xr:uid="{DB860F60-18A9-D747-B443-CABC2D494D1D}">
      <formula1>region列表</formula1>
    </dataValidation>
    <dataValidation allowBlank="1" showInputMessage="1" showErrorMessage="1" sqref="M7:M9 L7:L11" xr:uid="{899B3EE3-4F04-D348-953D-1B2D96D33083}"/>
    <dataValidation type="list" allowBlank="1" showInputMessage="1" showErrorMessage="1" sqref="M7:M9 L7:L11" xr:uid="{525DD923-8D5F-6E40-8C9A-663DEF2DD040}">
      <formula1>dc_cas带宽列表</formula1>
    </dataValidation>
    <dataValidation allowBlank="1" showInputMessage="1" sqref="E7:E11" xr:uid="{3C2EB20B-17F5-5C42-B622-515E899E28D9}"/>
    <dataValidation type="list" allowBlank="1" showInputMessage="1" sqref="K7:K11" xr:uid="{9CA84631-8BE9-4D12-9E2C-4CA53A6A227C}">
      <formula1>"一次性"</formula1>
    </dataValidation>
    <dataValidation type="list" allowBlank="1" showInputMessage="1" sqref="C7:D11" xr:uid="{6BD70C3E-EB5C-7C49-8099-F3808CA02132}">
      <formula1>INDIRECT(N7)</formula1>
    </dataValidation>
    <dataValidation type="list" allowBlank="1" showInputMessage="1" sqref="B7:B11" xr:uid="{E91B4AE4-EFE6-4B42-AAB3-C4E9C7927E7A}">
      <formula1>INDIRECT(T7)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K7:K9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6945-5384-4CD9-8335-129F42C1CC9C}">
  <dimension ref="A1:M4"/>
  <sheetViews>
    <sheetView showGridLines="0" tabSelected="1" zoomScale="85" zoomScaleNormal="85" workbookViewId="0">
      <selection activeCell="L20" sqref="L20"/>
    </sheetView>
  </sheetViews>
  <sheetFormatPr defaultColWidth="8.796875" defaultRowHeight="13.9" x14ac:dyDescent="0.4"/>
  <cols>
    <col min="1" max="1" width="19.3984375" customWidth="1"/>
    <col min="2" max="2" width="32.73046875" customWidth="1"/>
    <col min="12" max="12" width="21.796875" customWidth="1"/>
    <col min="13" max="13" width="39.73046875" customWidth="1"/>
  </cols>
  <sheetData>
    <row r="1" spans="1:13" x14ac:dyDescent="0.4">
      <c r="A1" t="s">
        <v>17</v>
      </c>
      <c r="B1" t="s">
        <v>18</v>
      </c>
      <c r="L1" t="s">
        <v>38</v>
      </c>
      <c r="M1" t="s">
        <v>22</v>
      </c>
    </row>
    <row r="2" spans="1:13" x14ac:dyDescent="0.4">
      <c r="A2" t="s">
        <v>19</v>
      </c>
      <c r="B2" s="37" t="s">
        <v>45</v>
      </c>
      <c r="L2" t="s">
        <v>31</v>
      </c>
      <c r="M2" t="str" cm="1">
        <f t="array" ref="M2">_xlfn.LET(_xlpm.x,_xlfn.SINGLE(_xlfn._xlws.FILTER(emr机型选项表[自检],emr机型选项表[自检]&lt;&gt;"ok","ok")),_xlpm.x)</f>
        <v>ok</v>
      </c>
    </row>
    <row r="3" spans="1:13" x14ac:dyDescent="0.4">
      <c r="A3" t="s">
        <v>20</v>
      </c>
      <c r="B3" s="38" t="s">
        <v>21</v>
      </c>
      <c r="L3" t="s">
        <v>32</v>
      </c>
      <c r="M3" t="str" cm="1">
        <f t="array" ref="M3">_xlfn.LET(_xlpm.x,_xlfn.SINGLE(_xlfn._xlws.FILTER(emrCPU选项表[自检],emrCPU选项表[自检]&lt;&gt;"ok","ok")),_xlpm.x)</f>
        <v>ok</v>
      </c>
    </row>
    <row r="4" spans="1:13" x14ac:dyDescent="0.4">
      <c r="A4" s="28" t="s">
        <v>44</v>
      </c>
      <c r="B4" s="39">
        <v>44579</v>
      </c>
      <c r="L4" t="s">
        <v>33</v>
      </c>
      <c r="M4" t="str" cm="1">
        <f t="array" ref="M4">_xlfn.LET(_xlpm.x,_xlfn.SINGLE(_xlfn._xlws.FILTER(emr内存选项表[自检],emr内存选项表[自检]&lt;&gt;"ok","ok")),_xlpm.x)</f>
        <v>ok</v>
      </c>
    </row>
  </sheetData>
  <phoneticPr fontId="1" type="noConversion"/>
  <conditionalFormatting sqref="M2:M4">
    <cfRule type="cellIs" dxfId="21" priority="1" operator="equal">
      <formula>"ok"</formula>
    </cfRule>
    <cfRule type="cellIs" dxfId="20" priority="2" operator="notEqual">
      <formula>"ok"</formula>
    </cfRule>
  </conditionalFormatting>
  <hyperlinks>
    <hyperlink ref="B3" r:id="rId1" xr:uid="{9DA98056-ABA5-44FA-8710-E88A26BFEC90}"/>
  </hyperlinks>
  <pageMargins left="0.7" right="0.7" top="0.75" bottom="0.75" header="0.3" footer="0.3"/>
  <pageSetup paperSize="9" orientation="portrait" horizontalDpi="0" verticalDpi="0" r:id="rId2"/>
  <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E340-C6AF-41B5-BE9A-4B484621D482}">
  <dimension ref="A1:L4"/>
  <sheetViews>
    <sheetView zoomScale="70" zoomScaleNormal="70" workbookViewId="0">
      <selection activeCell="G2" sqref="G2"/>
    </sheetView>
  </sheetViews>
  <sheetFormatPr defaultColWidth="8.796875" defaultRowHeight="13.9" x14ac:dyDescent="0.4"/>
  <cols>
    <col min="1" max="1" width="8.46484375" bestFit="1" customWidth="1"/>
    <col min="2" max="2" width="14.9296875" bestFit="1" customWidth="1"/>
    <col min="3" max="3" width="19.6640625" bestFit="1" customWidth="1"/>
    <col min="4" max="4" width="19.6640625" customWidth="1"/>
    <col min="5" max="5" width="8.59765625" customWidth="1"/>
    <col min="12" max="12" width="17" customWidth="1"/>
  </cols>
  <sheetData>
    <row r="1" spans="1:12" x14ac:dyDescent="0.4">
      <c r="A1" t="s">
        <v>23</v>
      </c>
      <c r="B1" t="s">
        <v>24</v>
      </c>
      <c r="G1" s="32" t="str">
        <f>"region!"&amp;ADDRESS(ROW(G2),COLUMN(G2)) &amp; "#"</f>
        <v>region!$G$2#</v>
      </c>
      <c r="L1" s="32" t="str">
        <f>"region!"&amp;ADDRESS(ROW(L2),COLUMN(L2)) &amp; "#"</f>
        <v>region!$L$2#</v>
      </c>
    </row>
    <row r="2" spans="1:12" x14ac:dyDescent="0.4">
      <c r="A2" t="s">
        <v>25</v>
      </c>
      <c r="B2" t="s">
        <v>26</v>
      </c>
      <c r="G2" t="str" cm="1">
        <f t="array" ref="G2">{"可手工输入"}</f>
        <v>可手工输入</v>
      </c>
      <c r="L2" t="str" cm="1">
        <f t="array" ref="L2">{"请先选择产品"}</f>
        <v>请先选择产品</v>
      </c>
    </row>
    <row r="3" spans="1:12" x14ac:dyDescent="0.4">
      <c r="A3" t="s">
        <v>1</v>
      </c>
      <c r="B3" t="s">
        <v>27</v>
      </c>
    </row>
    <row r="4" spans="1:12" x14ac:dyDescent="0.4">
      <c r="A4" t="s">
        <v>28</v>
      </c>
      <c r="B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BD9-54DD-482A-97FA-6BFE15A4023C}">
  <dimension ref="A1"/>
  <sheetViews>
    <sheetView workbookViewId="0">
      <selection activeCell="G2" sqref="G2"/>
    </sheetView>
  </sheetViews>
  <sheetFormatPr defaultColWidth="8.796875" defaultRowHeight="13.9" x14ac:dyDescent="0.4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EAA4-6A33-4152-BAA4-DB8B579525C4}">
  <dimension ref="A1:BT211"/>
  <sheetViews>
    <sheetView workbookViewId="0">
      <selection activeCell="G2" sqref="G2"/>
    </sheetView>
  </sheetViews>
  <sheetFormatPr defaultRowHeight="13.9" x14ac:dyDescent="0.4"/>
  <cols>
    <col min="1" max="1" width="7.1328125" bestFit="1" customWidth="1"/>
    <col min="2" max="2" width="11.3984375" bestFit="1" customWidth="1"/>
    <col min="3" max="3" width="6.9296875" bestFit="1" customWidth="1"/>
    <col min="4" max="4" width="13.59765625" bestFit="1" customWidth="1"/>
    <col min="5" max="5" width="9.1328125" bestFit="1" customWidth="1"/>
    <col min="6" max="6" width="11" bestFit="1" customWidth="1"/>
    <col min="7" max="7" width="23.265625" bestFit="1" customWidth="1"/>
    <col min="10" max="10" width="7.1328125" bestFit="1" customWidth="1"/>
    <col min="11" max="11" width="14.06640625" bestFit="1" customWidth="1"/>
    <col min="12" max="12" width="11" bestFit="1" customWidth="1"/>
    <col min="13" max="13" width="7.1328125" bestFit="1" customWidth="1"/>
    <col min="16" max="16" width="12.3984375" customWidth="1"/>
    <col min="17" max="17" width="12.796875" customWidth="1"/>
    <col min="18" max="18" width="13.53125" customWidth="1"/>
    <col min="19" max="19" width="14.73046875" customWidth="1"/>
    <col min="27" max="27" width="7.1328125" bestFit="1" customWidth="1"/>
    <col min="28" max="28" width="11.3984375" bestFit="1" customWidth="1"/>
    <col min="29" max="29" width="12.33203125" bestFit="1" customWidth="1"/>
    <col min="30" max="30" width="7.1328125" bestFit="1" customWidth="1"/>
    <col min="63" max="63" width="7.1328125" bestFit="1" customWidth="1"/>
    <col min="64" max="64" width="11.3984375" bestFit="1" customWidth="1"/>
    <col min="65" max="65" width="6.9296875" bestFit="1" customWidth="1"/>
    <col min="66" max="66" width="13.46484375" bestFit="1" customWidth="1"/>
    <col min="67" max="67" width="7.1328125" bestFit="1" customWidth="1"/>
  </cols>
  <sheetData>
    <row r="1" spans="1:72" x14ac:dyDescent="0.4">
      <c r="A1" t="s">
        <v>23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J1" t="s">
        <v>23</v>
      </c>
      <c r="K1" t="s">
        <v>24</v>
      </c>
      <c r="L1" t="s">
        <v>174</v>
      </c>
      <c r="M1" t="s">
        <v>30</v>
      </c>
      <c r="P1" s="32" t="s">
        <v>175</v>
      </c>
      <c r="AA1" t="s">
        <v>23</v>
      </c>
      <c r="AB1" t="s">
        <v>51</v>
      </c>
      <c r="AC1" t="s">
        <v>177</v>
      </c>
      <c r="AD1" t="s">
        <v>30</v>
      </c>
      <c r="BK1" t="s">
        <v>23</v>
      </c>
      <c r="BL1" t="s">
        <v>51</v>
      </c>
      <c r="BM1" t="s">
        <v>52</v>
      </c>
      <c r="BN1" t="s">
        <v>176</v>
      </c>
      <c r="BO1" t="s">
        <v>30</v>
      </c>
    </row>
    <row r="2" spans="1:72" x14ac:dyDescent="0.4">
      <c r="A2" s="21" t="s">
        <v>28</v>
      </c>
      <c r="B2" s="21" t="s">
        <v>57</v>
      </c>
      <c r="C2">
        <v>2</v>
      </c>
      <c r="D2">
        <v>4</v>
      </c>
      <c r="E2">
        <v>211.6</v>
      </c>
      <c r="F2" s="21" t="s">
        <v>58</v>
      </c>
      <c r="G2" s="21" t="s">
        <v>59</v>
      </c>
      <c r="J2" t="s">
        <v>25</v>
      </c>
      <c r="K2" t="s">
        <v>26</v>
      </c>
      <c r="L2" t="str">
        <f t="shared" ref="L2:L4" si="0">"emr!"&amp;ADDRESS(ROW(P2),COLUMN(P2)) &amp; "#"</f>
        <v>emr!$P$2#</v>
      </c>
      <c r="M2" t="str" cm="1">
        <f t="array" ref="M2">_xlfn.LET(_xlpm.x, P2,
         _xlpm.cellAddress, "【 emr!" &amp; ADDRESS(ROW(emr机型选项表[[#This Row],[自检]]),COLUMN(emr机型选项表[[#This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P2" t="str" cm="1">
        <f t="array" ref="P2:U2">TRANSPOSE(
_xlfn.UNIQUE(
_xlfn._xlws.FILTER(emr表[机型],(emr表[地域]=emr机型选项表[[#This Row],[地域]]))
))</f>
        <v>标准型 S5</v>
      </c>
      <c r="Q2" t="str">
        <v>标准型 SA3</v>
      </c>
      <c r="R2" t="str">
        <v>标准型 SA2</v>
      </c>
      <c r="S2" t="str">
        <v>高 IO 型 IT5</v>
      </c>
      <c r="T2" t="str">
        <v>内存型 MA2</v>
      </c>
      <c r="U2" t="str">
        <v>内存型 M5</v>
      </c>
      <c r="AA2" s="21" t="s">
        <v>28</v>
      </c>
      <c r="AB2" s="21" t="s">
        <v>57</v>
      </c>
      <c r="AC2" s="21" t="str">
        <f t="shared" ref="AC2:AC19" si="1">"emr!"&amp;ADDRESS(ROW(AF2),COLUMN(AF2)) &amp; "#"</f>
        <v>emr!$AF$2#</v>
      </c>
      <c r="AD2" s="21" t="str" cm="1">
        <f t="array" ref="AD2">_xlfn.LET(_xlpm.x, AF2,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2" cm="1">
        <f t="array" ref="AF2:AN2">TRANSPOSE(
_xlfn.UNIQUE(
_xlfn._xlws.FILTER(emr表[CPU],(emr表[地域]=emrCPU选项表[[#This Row],[地域]]) * (emr表[机型]=emrCPU选项表[[#This Row],[机型]]))
))</f>
        <v>2</v>
      </c>
      <c r="AG2">
        <v>4</v>
      </c>
      <c r="AH2">
        <v>8</v>
      </c>
      <c r="AI2">
        <v>16</v>
      </c>
      <c r="AJ2">
        <v>24</v>
      </c>
      <c r="AK2">
        <v>32</v>
      </c>
      <c r="AL2">
        <v>48</v>
      </c>
      <c r="AM2">
        <v>64</v>
      </c>
      <c r="AN2">
        <v>76</v>
      </c>
      <c r="BK2" s="21" t="s">
        <v>28</v>
      </c>
      <c r="BL2" s="21" t="s">
        <v>57</v>
      </c>
      <c r="BM2">
        <v>2</v>
      </c>
      <c r="BN2" s="21" t="str">
        <f t="shared" ref="BN2:BN33" si="2">"emr!"&amp;ADDRESS(ROW(BR2),COLUMN(BR2)) &amp; "#"</f>
        <v>emr!$BR$2#</v>
      </c>
      <c r="BO2" s="21" t="str" cm="1">
        <f t="array" ref="BO2">_xlfn.LET(_xlpm.x, BR2,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" cm="1">
        <f t="array" ref="BR2:BS2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2">
        <v>8</v>
      </c>
    </row>
    <row r="3" spans="1:72" x14ac:dyDescent="0.4">
      <c r="A3" s="21" t="s">
        <v>1</v>
      </c>
      <c r="B3" s="21" t="s">
        <v>57</v>
      </c>
      <c r="C3">
        <v>2</v>
      </c>
      <c r="D3">
        <v>4</v>
      </c>
      <c r="E3">
        <v>211.6</v>
      </c>
      <c r="F3" s="21" t="s">
        <v>58</v>
      </c>
      <c r="G3" s="21" t="s">
        <v>59</v>
      </c>
      <c r="J3" t="s">
        <v>1</v>
      </c>
      <c r="K3" t="s">
        <v>27</v>
      </c>
      <c r="L3" t="str">
        <f t="shared" si="0"/>
        <v>emr!$P$3#</v>
      </c>
      <c r="M3" t="str" cm="1">
        <f t="array" ref="M3">_xlfn.LET(_xlpm.x, P3,
         _xlpm.cellAddress, "【 emr!" &amp; ADDRESS(ROW(emr机型选项表[[#This Row],[自检]]),COLUMN(emr机型选项表[[#This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P3" t="str" cm="1">
        <f t="array" ref="P3:U3">TRANSPOSE(
_xlfn.UNIQUE(
_xlfn._xlws.FILTER(emr表[机型],(emr表[地域]=emr机型选项表[[#This Row],[地域]]))
))</f>
        <v>标准型 S5</v>
      </c>
      <c r="Q3" t="str">
        <v>标准型 SA3</v>
      </c>
      <c r="R3" t="str">
        <v>标准型 SA2</v>
      </c>
      <c r="S3" t="str">
        <v>高 IO 型 IT5</v>
      </c>
      <c r="T3" t="str">
        <v>内存型 MA2</v>
      </c>
      <c r="U3" t="str">
        <v>内存型 M5</v>
      </c>
      <c r="AA3" s="21" t="s">
        <v>1</v>
      </c>
      <c r="AB3" s="21" t="s">
        <v>57</v>
      </c>
      <c r="AC3" s="21" t="str">
        <f t="shared" si="1"/>
        <v>emr!$AF$3#</v>
      </c>
      <c r="AD3" s="21" t="str" cm="1">
        <f t="array" ref="AD3">_xlfn.LET(_xlpm.x, AF3,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3" cm="1">
        <f t="array" ref="AF3:AN3">TRANSPOSE(
_xlfn.UNIQUE(
_xlfn._xlws.FILTER(emr表[CPU],(emr表[地域]=emrCPU选项表[[#This Row],[地域]]) * (emr表[机型]=emrCPU选项表[[#This Row],[机型]]))
))</f>
        <v>2</v>
      </c>
      <c r="AG3">
        <v>4</v>
      </c>
      <c r="AH3">
        <v>8</v>
      </c>
      <c r="AI3">
        <v>16</v>
      </c>
      <c r="AJ3">
        <v>24</v>
      </c>
      <c r="AK3">
        <v>32</v>
      </c>
      <c r="AL3">
        <v>48</v>
      </c>
      <c r="AM3">
        <v>64</v>
      </c>
      <c r="AN3">
        <v>76</v>
      </c>
      <c r="BK3" s="21" t="s">
        <v>1</v>
      </c>
      <c r="BL3" s="21" t="s">
        <v>57</v>
      </c>
      <c r="BM3">
        <v>2</v>
      </c>
      <c r="BN3" s="21" t="str">
        <f t="shared" si="2"/>
        <v>emr!$BR$3#</v>
      </c>
      <c r="BO3" s="21" t="str" cm="1">
        <f t="array" ref="BO3">_xlfn.LET(_xlpm.x, BR3,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" cm="1">
        <f t="array" ref="BR3:BS3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3">
        <v>8</v>
      </c>
    </row>
    <row r="4" spans="1:72" x14ac:dyDescent="0.4">
      <c r="A4" s="21" t="s">
        <v>25</v>
      </c>
      <c r="B4" s="21" t="s">
        <v>57</v>
      </c>
      <c r="C4">
        <v>2</v>
      </c>
      <c r="D4">
        <v>4</v>
      </c>
      <c r="E4">
        <v>211.6</v>
      </c>
      <c r="F4" s="21" t="s">
        <v>58</v>
      </c>
      <c r="G4" s="21" t="s">
        <v>59</v>
      </c>
      <c r="J4" t="s">
        <v>28</v>
      </c>
      <c r="K4" t="s">
        <v>29</v>
      </c>
      <c r="L4" t="str">
        <f t="shared" si="0"/>
        <v>emr!$P$4#</v>
      </c>
      <c r="M4" t="str" cm="1">
        <f t="array" ref="M4">_xlfn.LET(_xlpm.x, P4,
         _xlpm.cellAddress, "【 emr!" &amp; ADDRESS(ROW(emr机型选项表[[#This Row],[自检]]),COLUMN(emr机型选项表[[#This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P4" t="str" cm="1">
        <f t="array" ref="P4:U4">TRANSPOSE(
_xlfn.UNIQUE(
_xlfn._xlws.FILTER(emr表[机型],(emr表[地域]=emr机型选项表[[#This Row],[地域]]))
))</f>
        <v>标准型 S5</v>
      </c>
      <c r="Q4" t="str">
        <v>标准型 SA3</v>
      </c>
      <c r="R4" t="str">
        <v>标准型 SA2</v>
      </c>
      <c r="S4" t="str">
        <v>高 IO 型 IT5</v>
      </c>
      <c r="T4" t="str">
        <v>内存型 MA2</v>
      </c>
      <c r="U4" t="str">
        <v>内存型 M5</v>
      </c>
      <c r="AA4" s="21" t="s">
        <v>25</v>
      </c>
      <c r="AB4" s="21" t="s">
        <v>57</v>
      </c>
      <c r="AC4" s="21" t="str">
        <f t="shared" si="1"/>
        <v>emr!$AF$4#</v>
      </c>
      <c r="AD4" s="21" t="str" cm="1">
        <f t="array" ref="AD4">_xlfn.LET(_xlpm.x, AF4,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4" cm="1">
        <f t="array" ref="AF4:AN4">TRANSPOSE(
_xlfn.UNIQUE(
_xlfn._xlws.FILTER(emr表[CPU],(emr表[地域]=emrCPU选项表[[#This Row],[地域]]) * (emr表[机型]=emrCPU选项表[[#This Row],[机型]]))
))</f>
        <v>2</v>
      </c>
      <c r="AG4">
        <v>4</v>
      </c>
      <c r="AH4">
        <v>8</v>
      </c>
      <c r="AI4">
        <v>16</v>
      </c>
      <c r="AJ4">
        <v>24</v>
      </c>
      <c r="AK4">
        <v>32</v>
      </c>
      <c r="AL4">
        <v>48</v>
      </c>
      <c r="AM4">
        <v>64</v>
      </c>
      <c r="AN4">
        <v>76</v>
      </c>
      <c r="BK4" s="21" t="s">
        <v>25</v>
      </c>
      <c r="BL4" s="21" t="s">
        <v>57</v>
      </c>
      <c r="BM4">
        <v>2</v>
      </c>
      <c r="BN4" s="21" t="str">
        <f t="shared" si="2"/>
        <v>emr!$BR$4#</v>
      </c>
      <c r="BO4" s="21" t="str" cm="1">
        <f t="array" ref="BO4">_xlfn.LET(_xlpm.x, BR4,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" cm="1">
        <f t="array" ref="BR4:BS4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4">
        <v>8</v>
      </c>
    </row>
    <row r="5" spans="1:72" x14ac:dyDescent="0.4">
      <c r="A5" s="21" t="s">
        <v>28</v>
      </c>
      <c r="B5" s="21" t="s">
        <v>57</v>
      </c>
      <c r="C5">
        <v>2</v>
      </c>
      <c r="D5">
        <v>8</v>
      </c>
      <c r="E5">
        <v>317.39999999999998</v>
      </c>
      <c r="F5" s="21" t="s">
        <v>60</v>
      </c>
      <c r="G5" s="21" t="s">
        <v>61</v>
      </c>
      <c r="AA5" s="21" t="s">
        <v>28</v>
      </c>
      <c r="AB5" s="21" t="s">
        <v>94</v>
      </c>
      <c r="AC5" s="21" t="str">
        <f t="shared" si="1"/>
        <v>emr!$AF$5#</v>
      </c>
      <c r="AD5" s="21" t="str" cm="1">
        <f t="array" ref="AD5">_xlfn.LET(_xlpm.x, AF5,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5" cm="1">
        <f t="array" ref="AF5:AR5">TRANSPOSE(
_xlfn.UNIQUE(
_xlfn._xlws.FILTER(emr表[CPU],(emr表[地域]=emrCPU选项表[[#This Row],[地域]]) * (emr表[机型]=emrCPU选项表[[#This Row],[机型]]))
))</f>
        <v>2</v>
      </c>
      <c r="AG5">
        <v>4</v>
      </c>
      <c r="AH5">
        <v>8</v>
      </c>
      <c r="AI5">
        <v>16</v>
      </c>
      <c r="AJ5">
        <v>32</v>
      </c>
      <c r="AK5">
        <v>48</v>
      </c>
      <c r="AL5">
        <v>64</v>
      </c>
      <c r="AM5">
        <v>80</v>
      </c>
      <c r="AN5">
        <v>96</v>
      </c>
      <c r="AO5">
        <v>116</v>
      </c>
      <c r="AP5">
        <v>128</v>
      </c>
      <c r="AQ5">
        <v>160</v>
      </c>
      <c r="AR5">
        <v>232</v>
      </c>
      <c r="BK5" s="21" t="s">
        <v>28</v>
      </c>
      <c r="BL5" s="21" t="s">
        <v>57</v>
      </c>
      <c r="BM5">
        <v>4</v>
      </c>
      <c r="BN5" s="21" t="str">
        <f t="shared" si="2"/>
        <v>emr!$BR$5#</v>
      </c>
      <c r="BO5" s="21" t="str" cm="1">
        <f t="array" ref="BO5">_xlfn.LET(_xlpm.x, BR5,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" cm="1">
        <f t="array" ref="BR5:BS5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5">
        <v>16</v>
      </c>
    </row>
    <row r="6" spans="1:72" x14ac:dyDescent="0.4">
      <c r="A6" s="21" t="s">
        <v>1</v>
      </c>
      <c r="B6" s="21" t="s">
        <v>57</v>
      </c>
      <c r="C6">
        <v>2</v>
      </c>
      <c r="D6">
        <v>8</v>
      </c>
      <c r="E6">
        <v>317.39999999999998</v>
      </c>
      <c r="F6" s="21" t="s">
        <v>60</v>
      </c>
      <c r="G6" s="21" t="s">
        <v>61</v>
      </c>
      <c r="AA6" s="21" t="s">
        <v>1</v>
      </c>
      <c r="AB6" s="21" t="s">
        <v>94</v>
      </c>
      <c r="AC6" s="21" t="str">
        <f t="shared" si="1"/>
        <v>emr!$AF$6#</v>
      </c>
      <c r="AD6" s="21" t="str" cm="1">
        <f t="array" ref="AD6">_xlfn.LET(_xlpm.x, AF6,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6" cm="1">
        <f t="array" ref="AF6:AR6">TRANSPOSE(
_xlfn.UNIQUE(
_xlfn._xlws.FILTER(emr表[CPU],(emr表[地域]=emrCPU选项表[[#This Row],[地域]]) * (emr表[机型]=emrCPU选项表[[#This Row],[机型]]))
))</f>
        <v>2</v>
      </c>
      <c r="AG6">
        <v>4</v>
      </c>
      <c r="AH6">
        <v>8</v>
      </c>
      <c r="AI6">
        <v>16</v>
      </c>
      <c r="AJ6">
        <v>32</v>
      </c>
      <c r="AK6">
        <v>48</v>
      </c>
      <c r="AL6">
        <v>64</v>
      </c>
      <c r="AM6">
        <v>80</v>
      </c>
      <c r="AN6">
        <v>96</v>
      </c>
      <c r="AO6">
        <v>116</v>
      </c>
      <c r="AP6">
        <v>128</v>
      </c>
      <c r="AQ6">
        <v>160</v>
      </c>
      <c r="AR6">
        <v>232</v>
      </c>
      <c r="BK6" s="21" t="s">
        <v>1</v>
      </c>
      <c r="BL6" s="21" t="s">
        <v>57</v>
      </c>
      <c r="BM6">
        <v>4</v>
      </c>
      <c r="BN6" s="21" t="str">
        <f t="shared" si="2"/>
        <v>emr!$BR$6#</v>
      </c>
      <c r="BO6" s="21" t="str" cm="1">
        <f t="array" ref="BO6">_xlfn.LET(_xlpm.x, BR6,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" cm="1">
        <f t="array" ref="BR6:BS6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6">
        <v>16</v>
      </c>
    </row>
    <row r="7" spans="1:72" x14ac:dyDescent="0.4">
      <c r="A7" s="21" t="s">
        <v>25</v>
      </c>
      <c r="B7" s="21" t="s">
        <v>57</v>
      </c>
      <c r="C7">
        <v>2</v>
      </c>
      <c r="D7">
        <v>8</v>
      </c>
      <c r="E7">
        <v>317.39999999999998</v>
      </c>
      <c r="F7" s="21" t="s">
        <v>60</v>
      </c>
      <c r="G7" s="21" t="s">
        <v>61</v>
      </c>
      <c r="AA7" s="21" t="s">
        <v>25</v>
      </c>
      <c r="AB7" s="21" t="s">
        <v>94</v>
      </c>
      <c r="AC7" s="21" t="str">
        <f t="shared" si="1"/>
        <v>emr!$AF$7#</v>
      </c>
      <c r="AD7" s="21" t="str" cm="1">
        <f t="array" ref="AD7">_xlfn.LET(_xlpm.x, AF7,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7" cm="1">
        <f t="array" ref="AF7:AR7">TRANSPOSE(
_xlfn.UNIQUE(
_xlfn._xlws.FILTER(emr表[CPU],(emr表[地域]=emrCPU选项表[[#This Row],[地域]]) * (emr表[机型]=emrCPU选项表[[#This Row],[机型]]))
))</f>
        <v>2</v>
      </c>
      <c r="AG7">
        <v>4</v>
      </c>
      <c r="AH7">
        <v>8</v>
      </c>
      <c r="AI7">
        <v>16</v>
      </c>
      <c r="AJ7">
        <v>32</v>
      </c>
      <c r="AK7">
        <v>48</v>
      </c>
      <c r="AL7">
        <v>64</v>
      </c>
      <c r="AM7">
        <v>80</v>
      </c>
      <c r="AN7">
        <v>96</v>
      </c>
      <c r="AO7">
        <v>116</v>
      </c>
      <c r="AP7">
        <v>128</v>
      </c>
      <c r="AQ7">
        <v>160</v>
      </c>
      <c r="AR7">
        <v>232</v>
      </c>
      <c r="BK7" s="21" t="s">
        <v>25</v>
      </c>
      <c r="BL7" s="21" t="s">
        <v>57</v>
      </c>
      <c r="BM7">
        <v>4</v>
      </c>
      <c r="BN7" s="21" t="str">
        <f t="shared" si="2"/>
        <v>emr!$BR$7#</v>
      </c>
      <c r="BO7" s="21" t="str" cm="1">
        <f t="array" ref="BO7">_xlfn.LET(_xlpm.x, BR7,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" cm="1">
        <f t="array" ref="BR7:BS7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7">
        <v>16</v>
      </c>
    </row>
    <row r="8" spans="1:72" x14ac:dyDescent="0.4">
      <c r="A8" s="21" t="s">
        <v>28</v>
      </c>
      <c r="B8" s="21" t="s">
        <v>57</v>
      </c>
      <c r="C8">
        <v>4</v>
      </c>
      <c r="D8">
        <v>8</v>
      </c>
      <c r="E8">
        <v>423.2</v>
      </c>
      <c r="F8" s="21" t="s">
        <v>62</v>
      </c>
      <c r="G8" s="21" t="s">
        <v>63</v>
      </c>
      <c r="AA8" s="21" t="s">
        <v>28</v>
      </c>
      <c r="AB8" s="21" t="s">
        <v>134</v>
      </c>
      <c r="AC8" s="21" t="str">
        <f t="shared" si="1"/>
        <v>emr!$AF$8#</v>
      </c>
      <c r="AD8" s="21" t="str" cm="1">
        <f t="array" ref="AD8">_xlfn.LET(_xlpm.x, AF8,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8" cm="1">
        <f t="array" ref="AF8:AN8">TRANSPOSE(
_xlfn.UNIQUE(
_xlfn._xlws.FILTER(emr表[CPU],(emr表[地域]=emrCPU选项表[[#This Row],[地域]]) * (emr表[机型]=emrCPU选项表[[#This Row],[机型]]))
))</f>
        <v>2</v>
      </c>
      <c r="AG8">
        <v>4</v>
      </c>
      <c r="AH8">
        <v>8</v>
      </c>
      <c r="AI8">
        <v>16</v>
      </c>
      <c r="AJ8">
        <v>32</v>
      </c>
      <c r="AK8">
        <v>64</v>
      </c>
      <c r="AL8">
        <v>80</v>
      </c>
      <c r="AM8">
        <v>128</v>
      </c>
      <c r="AN8">
        <v>160</v>
      </c>
      <c r="BK8" s="21" t="s">
        <v>28</v>
      </c>
      <c r="BL8" s="21" t="s">
        <v>57</v>
      </c>
      <c r="BM8">
        <v>8</v>
      </c>
      <c r="BN8" s="21" t="str">
        <f t="shared" si="2"/>
        <v>emr!$BR$8#</v>
      </c>
      <c r="BO8" s="21" t="str" cm="1">
        <f t="array" ref="BO8">_xlfn.LET(_xlpm.x, BR8,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" cm="1">
        <f t="array" ref="BR8:BS8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8">
        <v>32</v>
      </c>
    </row>
    <row r="9" spans="1:72" x14ac:dyDescent="0.4">
      <c r="A9" s="21" t="s">
        <v>1</v>
      </c>
      <c r="B9" s="21" t="s">
        <v>57</v>
      </c>
      <c r="C9">
        <v>4</v>
      </c>
      <c r="D9">
        <v>8</v>
      </c>
      <c r="E9">
        <v>423.2</v>
      </c>
      <c r="F9" s="21" t="s">
        <v>62</v>
      </c>
      <c r="G9" s="21" t="s">
        <v>63</v>
      </c>
      <c r="AA9" s="21" t="s">
        <v>1</v>
      </c>
      <c r="AB9" s="21" t="s">
        <v>134</v>
      </c>
      <c r="AC9" s="21" t="str">
        <f t="shared" si="1"/>
        <v>emr!$AF$9#</v>
      </c>
      <c r="AD9" s="21" t="str" cm="1">
        <f t="array" ref="AD9">_xlfn.LET(_xlpm.x, AF9,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9" cm="1">
        <f t="array" ref="AF9:AN9">TRANSPOSE(
_xlfn.UNIQUE(
_xlfn._xlws.FILTER(emr表[CPU],(emr表[地域]=emrCPU选项表[[#This Row],[地域]]) * (emr表[机型]=emrCPU选项表[[#This Row],[机型]]))
))</f>
        <v>2</v>
      </c>
      <c r="AG9">
        <v>4</v>
      </c>
      <c r="AH9">
        <v>8</v>
      </c>
      <c r="AI9">
        <v>16</v>
      </c>
      <c r="AJ9">
        <v>32</v>
      </c>
      <c r="AK9">
        <v>64</v>
      </c>
      <c r="AL9">
        <v>80</v>
      </c>
      <c r="AM9">
        <v>128</v>
      </c>
      <c r="AN9">
        <v>160</v>
      </c>
      <c r="BK9" s="21" t="s">
        <v>1</v>
      </c>
      <c r="BL9" s="21" t="s">
        <v>57</v>
      </c>
      <c r="BM9">
        <v>8</v>
      </c>
      <c r="BN9" s="21" t="str">
        <f t="shared" si="2"/>
        <v>emr!$BR$9#</v>
      </c>
      <c r="BO9" s="21" t="str" cm="1">
        <f t="array" ref="BO9">_xlfn.LET(_xlpm.x, BR9,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" cm="1">
        <f t="array" ref="BR9:BS9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9">
        <v>32</v>
      </c>
    </row>
    <row r="10" spans="1:72" x14ac:dyDescent="0.4">
      <c r="A10" s="21" t="s">
        <v>25</v>
      </c>
      <c r="B10" s="21" t="s">
        <v>57</v>
      </c>
      <c r="C10">
        <v>4</v>
      </c>
      <c r="D10">
        <v>8</v>
      </c>
      <c r="E10">
        <v>423.2</v>
      </c>
      <c r="F10" s="21" t="s">
        <v>62</v>
      </c>
      <c r="G10" s="21" t="s">
        <v>63</v>
      </c>
      <c r="AA10" s="21" t="s">
        <v>25</v>
      </c>
      <c r="AB10" s="21" t="s">
        <v>134</v>
      </c>
      <c r="AC10" s="21" t="str">
        <f t="shared" si="1"/>
        <v>emr!$AF$10#</v>
      </c>
      <c r="AD10" s="21" t="str" cm="1">
        <f t="array" ref="AD10">_xlfn.LET(_xlpm.x, AF10,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0" cm="1">
        <f t="array" ref="AF10:AN10">TRANSPOSE(
_xlfn.UNIQUE(
_xlfn._xlws.FILTER(emr表[CPU],(emr表[地域]=emrCPU选项表[[#This Row],[地域]]) * (emr表[机型]=emrCPU选项表[[#This Row],[机型]]))
))</f>
        <v>2</v>
      </c>
      <c r="AG10">
        <v>4</v>
      </c>
      <c r="AH10">
        <v>8</v>
      </c>
      <c r="AI10">
        <v>16</v>
      </c>
      <c r="AJ10">
        <v>32</v>
      </c>
      <c r="AK10">
        <v>64</v>
      </c>
      <c r="AL10">
        <v>80</v>
      </c>
      <c r="AM10">
        <v>128</v>
      </c>
      <c r="AN10">
        <v>160</v>
      </c>
      <c r="BK10" s="21" t="s">
        <v>25</v>
      </c>
      <c r="BL10" s="21" t="s">
        <v>57</v>
      </c>
      <c r="BM10">
        <v>8</v>
      </c>
      <c r="BN10" s="21" t="str">
        <f t="shared" si="2"/>
        <v>emr!$BR$10#</v>
      </c>
      <c r="BO10" s="21" t="str" cm="1">
        <f t="array" ref="BO10">_xlfn.LET(_xlpm.x, BR10,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" cm="1">
        <f t="array" ref="BR10:BS10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10">
        <v>32</v>
      </c>
    </row>
    <row r="11" spans="1:72" x14ac:dyDescent="0.4">
      <c r="A11" s="21" t="s">
        <v>28</v>
      </c>
      <c r="B11" s="21" t="s">
        <v>57</v>
      </c>
      <c r="C11">
        <v>4</v>
      </c>
      <c r="D11">
        <v>16</v>
      </c>
      <c r="E11">
        <v>634.79999999999995</v>
      </c>
      <c r="F11" s="21" t="s">
        <v>64</v>
      </c>
      <c r="G11" s="21" t="s">
        <v>65</v>
      </c>
      <c r="AA11" s="21" t="s">
        <v>28</v>
      </c>
      <c r="AB11" s="21" t="s">
        <v>150</v>
      </c>
      <c r="AC11" s="21" t="str">
        <f t="shared" si="1"/>
        <v>emr!$AF$11#</v>
      </c>
      <c r="AD11" s="21" t="str" cm="1">
        <f t="array" ref="AD11">_xlfn.LET(_xlpm.x, AF11,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1" cm="1">
        <f t="array" ref="AF11:AH11">TRANSPOSE(
_xlfn.UNIQUE(
_xlfn._xlws.FILTER(emr表[CPU],(emr表[地域]=emrCPU选项表[[#This Row],[地域]]) * (emr表[机型]=emrCPU选项表[[#This Row],[机型]]))
))</f>
        <v>16</v>
      </c>
      <c r="AG11">
        <v>32</v>
      </c>
      <c r="AH11">
        <v>64</v>
      </c>
      <c r="BK11" s="21" t="s">
        <v>28</v>
      </c>
      <c r="BL11" s="21" t="s">
        <v>57</v>
      </c>
      <c r="BM11">
        <v>16</v>
      </c>
      <c r="BN11" s="21" t="str">
        <f t="shared" si="2"/>
        <v>emr!$BR$11#</v>
      </c>
      <c r="BO11" s="21" t="str" cm="1">
        <f t="array" ref="BO11">_xlfn.LET(_xlpm.x, BR11,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" cm="1">
        <f t="array" ref="BR11:BS11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11">
        <v>64</v>
      </c>
    </row>
    <row r="12" spans="1:72" x14ac:dyDescent="0.4">
      <c r="A12" s="21" t="s">
        <v>1</v>
      </c>
      <c r="B12" s="21" t="s">
        <v>57</v>
      </c>
      <c r="C12">
        <v>4</v>
      </c>
      <c r="D12">
        <v>16</v>
      </c>
      <c r="E12">
        <v>634.79999999999995</v>
      </c>
      <c r="F12" s="21" t="s">
        <v>64</v>
      </c>
      <c r="G12" s="21" t="s">
        <v>65</v>
      </c>
      <c r="AA12" s="21" t="s">
        <v>1</v>
      </c>
      <c r="AB12" s="21" t="s">
        <v>150</v>
      </c>
      <c r="AC12" s="21" t="str">
        <f t="shared" si="1"/>
        <v>emr!$AF$12#</v>
      </c>
      <c r="AD12" s="21" t="str" cm="1">
        <f t="array" ref="AD12">_xlfn.LET(_xlpm.x, AF12,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2" cm="1">
        <f t="array" ref="AF12:AH12">TRANSPOSE(
_xlfn.UNIQUE(
_xlfn._xlws.FILTER(emr表[CPU],(emr表[地域]=emrCPU选项表[[#This Row],[地域]]) * (emr表[机型]=emrCPU选项表[[#This Row],[机型]]))
))</f>
        <v>16</v>
      </c>
      <c r="AG12">
        <v>32</v>
      </c>
      <c r="AH12">
        <v>64</v>
      </c>
      <c r="BK12" s="21" t="s">
        <v>1</v>
      </c>
      <c r="BL12" s="21" t="s">
        <v>57</v>
      </c>
      <c r="BM12">
        <v>16</v>
      </c>
      <c r="BN12" s="21" t="str">
        <f t="shared" si="2"/>
        <v>emr!$BR$12#</v>
      </c>
      <c r="BO12" s="21" t="str" cm="1">
        <f t="array" ref="BO12">_xlfn.LET(_xlpm.x, BR12,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" cm="1">
        <f t="array" ref="BR12:BS12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12">
        <v>64</v>
      </c>
    </row>
    <row r="13" spans="1:72" x14ac:dyDescent="0.4">
      <c r="A13" s="21" t="s">
        <v>25</v>
      </c>
      <c r="B13" s="21" t="s">
        <v>57</v>
      </c>
      <c r="C13">
        <v>4</v>
      </c>
      <c r="D13">
        <v>16</v>
      </c>
      <c r="E13">
        <v>634.79999999999995</v>
      </c>
      <c r="F13" s="21" t="s">
        <v>64</v>
      </c>
      <c r="G13" s="21" t="s">
        <v>65</v>
      </c>
      <c r="AA13" s="21" t="s">
        <v>25</v>
      </c>
      <c r="AB13" s="21" t="s">
        <v>150</v>
      </c>
      <c r="AC13" s="21" t="str">
        <f t="shared" si="1"/>
        <v>emr!$AF$13#</v>
      </c>
      <c r="AD13" s="21" t="str" cm="1">
        <f t="array" ref="AD13">_xlfn.LET(_xlpm.x, AF13,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3" cm="1">
        <f t="array" ref="AF13:AH13">TRANSPOSE(
_xlfn.UNIQUE(
_xlfn._xlws.FILTER(emr表[CPU],(emr表[地域]=emrCPU选项表[[#This Row],[地域]]) * (emr表[机型]=emrCPU选项表[[#This Row],[机型]]))
))</f>
        <v>16</v>
      </c>
      <c r="AG13">
        <v>32</v>
      </c>
      <c r="AH13">
        <v>64</v>
      </c>
      <c r="BK13" s="21" t="s">
        <v>25</v>
      </c>
      <c r="BL13" s="21" t="s">
        <v>57</v>
      </c>
      <c r="BM13">
        <v>16</v>
      </c>
      <c r="BN13" s="21" t="str">
        <f t="shared" si="2"/>
        <v>emr!$BR$13#</v>
      </c>
      <c r="BO13" s="21" t="str" cm="1">
        <f t="array" ref="BO13">_xlfn.LET(_xlpm.x, BR13,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3" cm="1">
        <f t="array" ref="BR13:BS13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13">
        <v>64</v>
      </c>
    </row>
    <row r="14" spans="1:72" x14ac:dyDescent="0.4">
      <c r="A14" s="21" t="s">
        <v>28</v>
      </c>
      <c r="B14" s="21" t="s">
        <v>57</v>
      </c>
      <c r="C14">
        <v>8</v>
      </c>
      <c r="D14">
        <v>16</v>
      </c>
      <c r="E14">
        <v>846.4</v>
      </c>
      <c r="F14" s="21" t="s">
        <v>66</v>
      </c>
      <c r="G14" s="21" t="s">
        <v>67</v>
      </c>
      <c r="AA14" s="21" t="s">
        <v>28</v>
      </c>
      <c r="AB14" s="21" t="s">
        <v>154</v>
      </c>
      <c r="AC14" s="21" t="str">
        <f t="shared" si="1"/>
        <v>emr!$AF$14#</v>
      </c>
      <c r="AD14" s="21" t="str" cm="1">
        <f t="array" ref="AD14">_xlfn.LET(_xlpm.x, AF14,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4" cm="1">
        <f t="array" ref="AF14:AJ14">TRANSPOSE(
_xlfn.UNIQUE(
_xlfn._xlws.FILTER(emr表[CPU],(emr表[地域]=emrCPU选项表[[#This Row],[地域]]) * (emr表[机型]=emrCPU选项表[[#This Row],[机型]]))
))</f>
        <v>4</v>
      </c>
      <c r="AG14">
        <v>8</v>
      </c>
      <c r="AH14">
        <v>16</v>
      </c>
      <c r="AI14">
        <v>32</v>
      </c>
      <c r="AJ14">
        <v>48</v>
      </c>
      <c r="BK14" s="21" t="s">
        <v>28</v>
      </c>
      <c r="BL14" s="21" t="s">
        <v>57</v>
      </c>
      <c r="BM14">
        <v>24</v>
      </c>
      <c r="BN14" s="21" t="str">
        <f t="shared" si="2"/>
        <v>emr!$BR$14#</v>
      </c>
      <c r="BO14" s="21" t="str" cm="1">
        <f t="array" ref="BO14">_xlfn.LET(_xlpm.x, BR14,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4" cm="1">
        <f t="array" ref="BR14:BT14">TRANSPOSE(
_xlfn.UNIQUE(
_xlfn._xlws.FILTER(emr表[内存（GB）],(emr表[地域]=emr内存选项表[[#This Row],[地域]]) * (emr表[机型]=emr内存选项表[[#This Row],[机型]])* (emr表[CPU]=emr内存选项表[[#This Row],[CPU]]))
))</f>
        <v>48</v>
      </c>
      <c r="BS14">
        <v>64</v>
      </c>
      <c r="BT14">
        <v>96</v>
      </c>
    </row>
    <row r="15" spans="1:72" x14ac:dyDescent="0.4">
      <c r="A15" s="21" t="s">
        <v>1</v>
      </c>
      <c r="B15" s="21" t="s">
        <v>57</v>
      </c>
      <c r="C15">
        <v>8</v>
      </c>
      <c r="D15">
        <v>16</v>
      </c>
      <c r="E15">
        <v>846.4</v>
      </c>
      <c r="F15" s="21" t="s">
        <v>66</v>
      </c>
      <c r="G15" s="21" t="s">
        <v>67</v>
      </c>
      <c r="AA15" s="21" t="s">
        <v>1</v>
      </c>
      <c r="AB15" s="21" t="s">
        <v>154</v>
      </c>
      <c r="AC15" s="21" t="str">
        <f t="shared" si="1"/>
        <v>emr!$AF$15#</v>
      </c>
      <c r="AD15" s="21" t="str" cm="1">
        <f t="array" ref="AD15">_xlfn.LET(_xlpm.x, AF15,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5" cm="1">
        <f t="array" ref="AF15:AJ15">TRANSPOSE(
_xlfn.UNIQUE(
_xlfn._xlws.FILTER(emr表[CPU],(emr表[地域]=emrCPU选项表[[#This Row],[地域]]) * (emr表[机型]=emrCPU选项表[[#This Row],[机型]]))
))</f>
        <v>4</v>
      </c>
      <c r="AG15">
        <v>8</v>
      </c>
      <c r="AH15">
        <v>16</v>
      </c>
      <c r="AI15">
        <v>32</v>
      </c>
      <c r="AJ15">
        <v>48</v>
      </c>
      <c r="BK15" s="21" t="s">
        <v>1</v>
      </c>
      <c r="BL15" s="21" t="s">
        <v>57</v>
      </c>
      <c r="BM15">
        <v>24</v>
      </c>
      <c r="BN15" s="21" t="str">
        <f t="shared" si="2"/>
        <v>emr!$BR$15#</v>
      </c>
      <c r="BO15" s="21" t="str" cm="1">
        <f t="array" ref="BO15">_xlfn.LET(_xlpm.x, BR15,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5" cm="1">
        <f t="array" ref="BR15:BT15">TRANSPOSE(
_xlfn.UNIQUE(
_xlfn._xlws.FILTER(emr表[内存（GB）],(emr表[地域]=emr内存选项表[[#This Row],[地域]]) * (emr表[机型]=emr内存选项表[[#This Row],[机型]])* (emr表[CPU]=emr内存选项表[[#This Row],[CPU]]))
))</f>
        <v>48</v>
      </c>
      <c r="BS15">
        <v>64</v>
      </c>
      <c r="BT15">
        <v>96</v>
      </c>
    </row>
    <row r="16" spans="1:72" x14ac:dyDescent="0.4">
      <c r="A16" s="21" t="s">
        <v>25</v>
      </c>
      <c r="B16" s="21" t="s">
        <v>57</v>
      </c>
      <c r="C16">
        <v>8</v>
      </c>
      <c r="D16">
        <v>16</v>
      </c>
      <c r="E16">
        <v>846.4</v>
      </c>
      <c r="F16" s="21" t="s">
        <v>66</v>
      </c>
      <c r="G16" s="21" t="s">
        <v>67</v>
      </c>
      <c r="AA16" s="21" t="s">
        <v>25</v>
      </c>
      <c r="AB16" s="21" t="s">
        <v>154</v>
      </c>
      <c r="AC16" s="21" t="str">
        <f t="shared" si="1"/>
        <v>emr!$AF$16#</v>
      </c>
      <c r="AD16" s="21" t="str" cm="1">
        <f t="array" ref="AD16">_xlfn.LET(_xlpm.x, AF16,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6" cm="1">
        <f t="array" ref="AF16:AJ16">TRANSPOSE(
_xlfn.UNIQUE(
_xlfn._xlws.FILTER(emr表[CPU],(emr表[地域]=emrCPU选项表[[#This Row],[地域]]) * (emr表[机型]=emrCPU选项表[[#This Row],[机型]]))
))</f>
        <v>4</v>
      </c>
      <c r="AG16">
        <v>8</v>
      </c>
      <c r="AH16">
        <v>16</v>
      </c>
      <c r="AI16">
        <v>32</v>
      </c>
      <c r="AJ16">
        <v>48</v>
      </c>
      <c r="BK16" s="21" t="s">
        <v>25</v>
      </c>
      <c r="BL16" s="21" t="s">
        <v>57</v>
      </c>
      <c r="BM16">
        <v>24</v>
      </c>
      <c r="BN16" s="21" t="str">
        <f t="shared" si="2"/>
        <v>emr!$BR$16#</v>
      </c>
      <c r="BO16" s="21" t="str" cm="1">
        <f t="array" ref="BO16">_xlfn.LET(_xlpm.x, BR16,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6" cm="1">
        <f t="array" ref="BR16:BT16">TRANSPOSE(
_xlfn.UNIQUE(
_xlfn._xlws.FILTER(emr表[内存（GB）],(emr表[地域]=emr内存选项表[[#This Row],[地域]]) * (emr表[机型]=emr内存选项表[[#This Row],[机型]])* (emr表[CPU]=emr内存选项表[[#This Row],[CPU]]))
))</f>
        <v>48</v>
      </c>
      <c r="BS16">
        <v>64</v>
      </c>
      <c r="BT16">
        <v>96</v>
      </c>
    </row>
    <row r="17" spans="1:71" x14ac:dyDescent="0.4">
      <c r="A17" s="21" t="s">
        <v>28</v>
      </c>
      <c r="B17" s="21" t="s">
        <v>57</v>
      </c>
      <c r="C17">
        <v>8</v>
      </c>
      <c r="D17">
        <v>32</v>
      </c>
      <c r="E17">
        <v>1269.5999999999999</v>
      </c>
      <c r="F17" s="21" t="s">
        <v>68</v>
      </c>
      <c r="G17" s="21" t="s">
        <v>69</v>
      </c>
      <c r="AA17" s="21" t="s">
        <v>28</v>
      </c>
      <c r="AB17" s="21" t="s">
        <v>165</v>
      </c>
      <c r="AC17" s="21" t="str">
        <f t="shared" si="1"/>
        <v>emr!$AF$17#</v>
      </c>
      <c r="AD17" s="21" t="str" cm="1">
        <f t="array" ref="AD17">_xlfn.LET(_xlpm.x, AF17,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7" cm="1">
        <f t="array" ref="AF17:AJ17">TRANSPOSE(
_xlfn.UNIQUE(
_xlfn._xlws.FILTER(emr表[CPU],(emr表[地域]=emrCPU选项表[[#This Row],[地域]]) * (emr表[机型]=emrCPU选项表[[#This Row],[机型]]))
))</f>
        <v>2</v>
      </c>
      <c r="AG17">
        <v>4</v>
      </c>
      <c r="AH17">
        <v>8</v>
      </c>
      <c r="AI17">
        <v>12</v>
      </c>
      <c r="AJ17">
        <v>32</v>
      </c>
      <c r="BK17" s="21" t="s">
        <v>28</v>
      </c>
      <c r="BL17" s="21" t="s">
        <v>57</v>
      </c>
      <c r="BM17">
        <v>32</v>
      </c>
      <c r="BN17" s="21" t="str">
        <f t="shared" si="2"/>
        <v>emr!$BR$17#</v>
      </c>
      <c r="BO17" s="21" t="str" cm="1">
        <f t="array" ref="BO17">_xlfn.LET(_xlpm.x, BR17,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7" cm="1">
        <f t="array" ref="BR17:BS17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17">
        <v>128</v>
      </c>
    </row>
    <row r="18" spans="1:71" x14ac:dyDescent="0.4">
      <c r="A18" s="21" t="s">
        <v>1</v>
      </c>
      <c r="B18" s="21" t="s">
        <v>57</v>
      </c>
      <c r="C18">
        <v>8</v>
      </c>
      <c r="D18">
        <v>32</v>
      </c>
      <c r="E18">
        <v>1269.5999999999999</v>
      </c>
      <c r="F18" s="21" t="s">
        <v>68</v>
      </c>
      <c r="G18" s="21" t="s">
        <v>69</v>
      </c>
      <c r="AA18" s="21" t="s">
        <v>1</v>
      </c>
      <c r="AB18" s="21" t="s">
        <v>165</v>
      </c>
      <c r="AC18" s="21" t="str">
        <f t="shared" si="1"/>
        <v>emr!$AF$18#</v>
      </c>
      <c r="AD18" s="21" t="str" cm="1">
        <f t="array" ref="AD18">_xlfn.LET(_xlpm.x, AF18,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8" cm="1">
        <f t="array" ref="AF18:AJ18">TRANSPOSE(
_xlfn.UNIQUE(
_xlfn._xlws.FILTER(emr表[CPU],(emr表[地域]=emrCPU选项表[[#This Row],[地域]]) * (emr表[机型]=emrCPU选项表[[#This Row],[机型]]))
))</f>
        <v>2</v>
      </c>
      <c r="AG18">
        <v>4</v>
      </c>
      <c r="AH18">
        <v>8</v>
      </c>
      <c r="AI18">
        <v>12</v>
      </c>
      <c r="AJ18">
        <v>32</v>
      </c>
      <c r="BK18" s="21" t="s">
        <v>1</v>
      </c>
      <c r="BL18" s="21" t="s">
        <v>57</v>
      </c>
      <c r="BM18">
        <v>32</v>
      </c>
      <c r="BN18" s="21" t="str">
        <f t="shared" si="2"/>
        <v>emr!$BR$18#</v>
      </c>
      <c r="BO18" s="21" t="str" cm="1">
        <f t="array" ref="BO18">_xlfn.LET(_xlpm.x, BR18,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8" cm="1">
        <f t="array" ref="BR18:BS18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18">
        <v>128</v>
      </c>
    </row>
    <row r="19" spans="1:71" x14ac:dyDescent="0.4">
      <c r="A19" s="21" t="s">
        <v>25</v>
      </c>
      <c r="B19" s="21" t="s">
        <v>57</v>
      </c>
      <c r="C19">
        <v>8</v>
      </c>
      <c r="D19">
        <v>32</v>
      </c>
      <c r="E19">
        <v>1269.5999999999999</v>
      </c>
      <c r="F19" s="21" t="s">
        <v>68</v>
      </c>
      <c r="G19" s="21" t="s">
        <v>69</v>
      </c>
      <c r="AA19" s="21" t="s">
        <v>25</v>
      </c>
      <c r="AB19" s="21" t="s">
        <v>165</v>
      </c>
      <c r="AC19" s="21" t="str">
        <f t="shared" si="1"/>
        <v>emr!$AF$19#</v>
      </c>
      <c r="AD19" s="21" t="str" cm="1">
        <f t="array" ref="AD19">_xlfn.LET(_xlpm.x, AF19,
         _xlpm.cellAddress, "【 emr!" &amp; ADDRESS(ROW(emrCPU选项表[[#This Row],[自检]]),COLUMN(emrCPU选项表[[#This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AF19" cm="1">
        <f t="array" ref="AF19:AJ19">TRANSPOSE(
_xlfn.UNIQUE(
_xlfn._xlws.FILTER(emr表[CPU],(emr表[地域]=emrCPU选项表[[#This Row],[地域]]) * (emr表[机型]=emrCPU选项表[[#This Row],[机型]]))
))</f>
        <v>2</v>
      </c>
      <c r="AG19">
        <v>4</v>
      </c>
      <c r="AH19">
        <v>8</v>
      </c>
      <c r="AI19">
        <v>12</v>
      </c>
      <c r="AJ19">
        <v>32</v>
      </c>
      <c r="BK19" s="21" t="s">
        <v>25</v>
      </c>
      <c r="BL19" s="21" t="s">
        <v>57</v>
      </c>
      <c r="BM19">
        <v>32</v>
      </c>
      <c r="BN19" s="21" t="str">
        <f t="shared" si="2"/>
        <v>emr!$BR$19#</v>
      </c>
      <c r="BO19" s="21" t="str" cm="1">
        <f t="array" ref="BO19">_xlfn.LET(_xlpm.x, BR19,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9" cm="1">
        <f t="array" ref="BR19:BS19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19">
        <v>128</v>
      </c>
    </row>
    <row r="20" spans="1:71" x14ac:dyDescent="0.4">
      <c r="A20" s="21" t="s">
        <v>28</v>
      </c>
      <c r="B20" s="21" t="s">
        <v>57</v>
      </c>
      <c r="C20">
        <v>16</v>
      </c>
      <c r="D20">
        <v>32</v>
      </c>
      <c r="E20">
        <v>1692.8</v>
      </c>
      <c r="F20" s="21" t="s">
        <v>70</v>
      </c>
      <c r="G20" s="21" t="s">
        <v>71</v>
      </c>
      <c r="BK20" s="21" t="s">
        <v>28</v>
      </c>
      <c r="BL20" s="21" t="s">
        <v>57</v>
      </c>
      <c r="BM20">
        <v>48</v>
      </c>
      <c r="BN20" s="21" t="str">
        <f t="shared" si="2"/>
        <v>emr!$BR$20#</v>
      </c>
      <c r="BO20" s="21" t="str" cm="1">
        <f t="array" ref="BO20">_xlfn.LET(_xlpm.x, BR20,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0" cm="1">
        <f t="array" ref="BR20:BS20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20">
        <v>192</v>
      </c>
    </row>
    <row r="21" spans="1:71" x14ac:dyDescent="0.4">
      <c r="A21" s="21" t="s">
        <v>1</v>
      </c>
      <c r="B21" s="21" t="s">
        <v>57</v>
      </c>
      <c r="C21">
        <v>16</v>
      </c>
      <c r="D21">
        <v>32</v>
      </c>
      <c r="E21">
        <v>1692.8</v>
      </c>
      <c r="F21" s="21" t="s">
        <v>70</v>
      </c>
      <c r="G21" s="21" t="s">
        <v>71</v>
      </c>
      <c r="BK21" s="21" t="s">
        <v>1</v>
      </c>
      <c r="BL21" s="21" t="s">
        <v>57</v>
      </c>
      <c r="BM21">
        <v>48</v>
      </c>
      <c r="BN21" s="21" t="str">
        <f t="shared" si="2"/>
        <v>emr!$BR$21#</v>
      </c>
      <c r="BO21" s="21" t="str" cm="1">
        <f t="array" ref="BO21">_xlfn.LET(_xlpm.x, BR21,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1" cm="1">
        <f t="array" ref="BR21:BS21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21">
        <v>192</v>
      </c>
    </row>
    <row r="22" spans="1:71" x14ac:dyDescent="0.4">
      <c r="A22" s="21" t="s">
        <v>25</v>
      </c>
      <c r="B22" s="21" t="s">
        <v>57</v>
      </c>
      <c r="C22">
        <v>16</v>
      </c>
      <c r="D22">
        <v>32</v>
      </c>
      <c r="E22">
        <v>1692.8</v>
      </c>
      <c r="F22" s="21" t="s">
        <v>70</v>
      </c>
      <c r="G22" s="21" t="s">
        <v>71</v>
      </c>
      <c r="BK22" s="21" t="s">
        <v>25</v>
      </c>
      <c r="BL22" s="21" t="s">
        <v>57</v>
      </c>
      <c r="BM22">
        <v>48</v>
      </c>
      <c r="BN22" s="21" t="str">
        <f t="shared" si="2"/>
        <v>emr!$BR$22#</v>
      </c>
      <c r="BO22" s="21" t="str" cm="1">
        <f t="array" ref="BO22">_xlfn.LET(_xlpm.x, BR22,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2" cm="1">
        <f t="array" ref="BR22:BS22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22">
        <v>192</v>
      </c>
    </row>
    <row r="23" spans="1:71" x14ac:dyDescent="0.4">
      <c r="A23" s="21" t="s">
        <v>28</v>
      </c>
      <c r="B23" s="21" t="s">
        <v>57</v>
      </c>
      <c r="C23">
        <v>16</v>
      </c>
      <c r="D23">
        <v>64</v>
      </c>
      <c r="E23">
        <v>2539.1999999999998</v>
      </c>
      <c r="F23" s="21" t="s">
        <v>72</v>
      </c>
      <c r="G23" s="21" t="s">
        <v>73</v>
      </c>
      <c r="BK23" s="21" t="s">
        <v>28</v>
      </c>
      <c r="BL23" s="21" t="s">
        <v>57</v>
      </c>
      <c r="BM23">
        <v>64</v>
      </c>
      <c r="BN23" s="21" t="str">
        <f t="shared" si="2"/>
        <v>emr!$BR$23#</v>
      </c>
      <c r="BO23" s="21" t="str" cm="1">
        <f t="array" ref="BO23">_xlfn.LET(_xlpm.x, BR23,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3" cm="1">
        <f t="array" ref="BR23:BS23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23">
        <v>256</v>
      </c>
    </row>
    <row r="24" spans="1:71" x14ac:dyDescent="0.4">
      <c r="A24" s="21" t="s">
        <v>1</v>
      </c>
      <c r="B24" s="21" t="s">
        <v>57</v>
      </c>
      <c r="C24">
        <v>16</v>
      </c>
      <c r="D24">
        <v>64</v>
      </c>
      <c r="E24">
        <v>2539.1999999999998</v>
      </c>
      <c r="F24" s="21" t="s">
        <v>72</v>
      </c>
      <c r="G24" s="21" t="s">
        <v>73</v>
      </c>
      <c r="BK24" s="21" t="s">
        <v>1</v>
      </c>
      <c r="BL24" s="21" t="s">
        <v>57</v>
      </c>
      <c r="BM24">
        <v>64</v>
      </c>
      <c r="BN24" s="21" t="str">
        <f t="shared" si="2"/>
        <v>emr!$BR$24#</v>
      </c>
      <c r="BO24" s="21" t="str" cm="1">
        <f t="array" ref="BO24">_xlfn.LET(_xlpm.x, BR24,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4" cm="1">
        <f t="array" ref="BR24:BS24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24">
        <v>256</v>
      </c>
    </row>
    <row r="25" spans="1:71" x14ac:dyDescent="0.4">
      <c r="A25" s="21" t="s">
        <v>25</v>
      </c>
      <c r="B25" s="21" t="s">
        <v>57</v>
      </c>
      <c r="C25">
        <v>16</v>
      </c>
      <c r="D25">
        <v>64</v>
      </c>
      <c r="E25">
        <v>2539.1999999999998</v>
      </c>
      <c r="F25" s="21" t="s">
        <v>72</v>
      </c>
      <c r="G25" s="21" t="s">
        <v>73</v>
      </c>
      <c r="BK25" s="21" t="s">
        <v>25</v>
      </c>
      <c r="BL25" s="21" t="s">
        <v>57</v>
      </c>
      <c r="BM25">
        <v>64</v>
      </c>
      <c r="BN25" s="21" t="str">
        <f t="shared" si="2"/>
        <v>emr!$BR$25#</v>
      </c>
      <c r="BO25" s="21" t="str" cm="1">
        <f t="array" ref="BO25">_xlfn.LET(_xlpm.x, BR25,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5" cm="1">
        <f t="array" ref="BR25:BS25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25">
        <v>256</v>
      </c>
    </row>
    <row r="26" spans="1:71" x14ac:dyDescent="0.4">
      <c r="A26" s="21" t="s">
        <v>28</v>
      </c>
      <c r="B26" s="21" t="s">
        <v>57</v>
      </c>
      <c r="C26">
        <v>24</v>
      </c>
      <c r="D26">
        <v>48</v>
      </c>
      <c r="E26">
        <v>2539.1999999999998</v>
      </c>
      <c r="F26" s="21" t="s">
        <v>74</v>
      </c>
      <c r="G26" s="21" t="s">
        <v>75</v>
      </c>
      <c r="BK26" s="21" t="s">
        <v>28</v>
      </c>
      <c r="BL26" s="21" t="s">
        <v>57</v>
      </c>
      <c r="BM26">
        <v>76</v>
      </c>
      <c r="BN26" s="21" t="str">
        <f t="shared" si="2"/>
        <v>emr!$BR$26#</v>
      </c>
      <c r="BO26" s="21" t="str" cm="1">
        <f t="array" ref="BO26">_xlfn.LET(_xlpm.x, BR26,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6" cm="1">
        <f t="array" ref="BR26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27" spans="1:71" x14ac:dyDescent="0.4">
      <c r="A27" s="21" t="s">
        <v>1</v>
      </c>
      <c r="B27" s="21" t="s">
        <v>57</v>
      </c>
      <c r="C27">
        <v>24</v>
      </c>
      <c r="D27">
        <v>48</v>
      </c>
      <c r="E27">
        <v>2539.1999999999998</v>
      </c>
      <c r="F27" s="21" t="s">
        <v>74</v>
      </c>
      <c r="G27" s="21" t="s">
        <v>75</v>
      </c>
      <c r="BK27" s="21" t="s">
        <v>1</v>
      </c>
      <c r="BL27" s="21" t="s">
        <v>57</v>
      </c>
      <c r="BM27">
        <v>76</v>
      </c>
      <c r="BN27" s="21" t="str">
        <f t="shared" si="2"/>
        <v>emr!$BR$27#</v>
      </c>
      <c r="BO27" s="21" t="str" cm="1">
        <f t="array" ref="BO27">_xlfn.LET(_xlpm.x, BR27,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7" cm="1">
        <f t="array" ref="BR27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28" spans="1:71" x14ac:dyDescent="0.4">
      <c r="A28" s="21" t="s">
        <v>25</v>
      </c>
      <c r="B28" s="21" t="s">
        <v>57</v>
      </c>
      <c r="C28">
        <v>24</v>
      </c>
      <c r="D28">
        <v>48</v>
      </c>
      <c r="E28">
        <v>2539.1999999999998</v>
      </c>
      <c r="F28" s="21" t="s">
        <v>74</v>
      </c>
      <c r="G28" s="21" t="s">
        <v>75</v>
      </c>
      <c r="BK28" s="21" t="s">
        <v>25</v>
      </c>
      <c r="BL28" s="21" t="s">
        <v>57</v>
      </c>
      <c r="BM28">
        <v>76</v>
      </c>
      <c r="BN28" s="21" t="str">
        <f t="shared" si="2"/>
        <v>emr!$BR$28#</v>
      </c>
      <c r="BO28" s="21" t="str" cm="1">
        <f t="array" ref="BO28">_xlfn.LET(_xlpm.x, BR28,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8" cm="1">
        <f t="array" ref="BR28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29" spans="1:71" x14ac:dyDescent="0.4">
      <c r="A29" s="21" t="s">
        <v>28</v>
      </c>
      <c r="B29" s="21" t="s">
        <v>57</v>
      </c>
      <c r="C29">
        <v>24</v>
      </c>
      <c r="D29">
        <v>64</v>
      </c>
      <c r="E29">
        <v>2962.4</v>
      </c>
      <c r="F29" s="21" t="s">
        <v>76</v>
      </c>
      <c r="G29" s="21" t="s">
        <v>77</v>
      </c>
      <c r="BK29" s="21" t="s">
        <v>28</v>
      </c>
      <c r="BL29" s="21" t="s">
        <v>94</v>
      </c>
      <c r="BM29">
        <v>2</v>
      </c>
      <c r="BN29" s="21" t="str">
        <f t="shared" si="2"/>
        <v>emr!$BR$29#</v>
      </c>
      <c r="BO29" s="21" t="str" cm="1">
        <f t="array" ref="BO29">_xlfn.LET(_xlpm.x, BR29,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29" cm="1">
        <f t="array" ref="BR29:BS29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29">
        <v>8</v>
      </c>
    </row>
    <row r="30" spans="1:71" x14ac:dyDescent="0.4">
      <c r="A30" s="21" t="s">
        <v>1</v>
      </c>
      <c r="B30" s="21" t="s">
        <v>57</v>
      </c>
      <c r="C30">
        <v>24</v>
      </c>
      <c r="D30">
        <v>64</v>
      </c>
      <c r="E30">
        <v>2962.4</v>
      </c>
      <c r="F30" s="21" t="s">
        <v>76</v>
      </c>
      <c r="G30" s="21" t="s">
        <v>77</v>
      </c>
      <c r="BK30" s="21" t="s">
        <v>1</v>
      </c>
      <c r="BL30" s="21" t="s">
        <v>94</v>
      </c>
      <c r="BM30">
        <v>2</v>
      </c>
      <c r="BN30" s="21" t="str">
        <f t="shared" si="2"/>
        <v>emr!$BR$30#</v>
      </c>
      <c r="BO30" s="21" t="str" cm="1">
        <f t="array" ref="BO30">_xlfn.LET(_xlpm.x, BR30,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0" cm="1">
        <f t="array" ref="BR30:BS30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30">
        <v>8</v>
      </c>
    </row>
    <row r="31" spans="1:71" x14ac:dyDescent="0.4">
      <c r="A31" s="21" t="s">
        <v>25</v>
      </c>
      <c r="B31" s="21" t="s">
        <v>57</v>
      </c>
      <c r="C31">
        <v>24</v>
      </c>
      <c r="D31">
        <v>64</v>
      </c>
      <c r="E31">
        <v>2962.4</v>
      </c>
      <c r="F31" s="21" t="s">
        <v>76</v>
      </c>
      <c r="G31" s="21" t="s">
        <v>77</v>
      </c>
      <c r="BK31" s="21" t="s">
        <v>25</v>
      </c>
      <c r="BL31" s="21" t="s">
        <v>94</v>
      </c>
      <c r="BM31">
        <v>2</v>
      </c>
      <c r="BN31" s="21" t="str">
        <f t="shared" si="2"/>
        <v>emr!$BR$31#</v>
      </c>
      <c r="BO31" s="21" t="str" cm="1">
        <f t="array" ref="BO31">_xlfn.LET(_xlpm.x, BR31,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1" cm="1">
        <f t="array" ref="BR31:BS31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31">
        <v>8</v>
      </c>
    </row>
    <row r="32" spans="1:71" x14ac:dyDescent="0.4">
      <c r="A32" s="21" t="s">
        <v>28</v>
      </c>
      <c r="B32" s="21" t="s">
        <v>57</v>
      </c>
      <c r="C32">
        <v>24</v>
      </c>
      <c r="D32">
        <v>96</v>
      </c>
      <c r="E32">
        <v>3808.8</v>
      </c>
      <c r="F32" s="21" t="s">
        <v>78</v>
      </c>
      <c r="G32" s="21" t="s">
        <v>79</v>
      </c>
      <c r="BK32" s="21" t="s">
        <v>28</v>
      </c>
      <c r="BL32" s="21" t="s">
        <v>94</v>
      </c>
      <c r="BM32">
        <v>4</v>
      </c>
      <c r="BN32" s="21" t="str">
        <f t="shared" si="2"/>
        <v>emr!$BR$32#</v>
      </c>
      <c r="BO32" s="21" t="str" cm="1">
        <f t="array" ref="BO32">_xlfn.LET(_xlpm.x, BR32,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2" cm="1">
        <f t="array" ref="BR32:BS32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32">
        <v>16</v>
      </c>
    </row>
    <row r="33" spans="1:71" x14ac:dyDescent="0.4">
      <c r="A33" s="21" t="s">
        <v>1</v>
      </c>
      <c r="B33" s="21" t="s">
        <v>57</v>
      </c>
      <c r="C33">
        <v>24</v>
      </c>
      <c r="D33">
        <v>96</v>
      </c>
      <c r="E33">
        <v>3808.8</v>
      </c>
      <c r="F33" s="21" t="s">
        <v>78</v>
      </c>
      <c r="G33" s="21" t="s">
        <v>79</v>
      </c>
      <c r="BK33" s="21" t="s">
        <v>1</v>
      </c>
      <c r="BL33" s="21" t="s">
        <v>94</v>
      </c>
      <c r="BM33">
        <v>4</v>
      </c>
      <c r="BN33" s="21" t="str">
        <f t="shared" si="2"/>
        <v>emr!$BR$33#</v>
      </c>
      <c r="BO33" s="21" t="str" cm="1">
        <f t="array" ref="BO33">_xlfn.LET(_xlpm.x, BR33,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3" cm="1">
        <f t="array" ref="BR33:BS33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33">
        <v>16</v>
      </c>
    </row>
    <row r="34" spans="1:71" x14ac:dyDescent="0.4">
      <c r="A34" s="21" t="s">
        <v>25</v>
      </c>
      <c r="B34" s="21" t="s">
        <v>57</v>
      </c>
      <c r="C34">
        <v>24</v>
      </c>
      <c r="D34">
        <v>96</v>
      </c>
      <c r="E34">
        <v>3808.8</v>
      </c>
      <c r="F34" s="21" t="s">
        <v>78</v>
      </c>
      <c r="G34" s="21" t="s">
        <v>79</v>
      </c>
      <c r="BK34" s="21" t="s">
        <v>25</v>
      </c>
      <c r="BL34" s="21" t="s">
        <v>94</v>
      </c>
      <c r="BM34">
        <v>4</v>
      </c>
      <c r="BN34" s="21" t="str">
        <f t="shared" ref="BN34:BN65" si="3">"emr!"&amp;ADDRESS(ROW(BR34),COLUMN(BR34)) &amp; "#"</f>
        <v>emr!$BR$34#</v>
      </c>
      <c r="BO34" s="21" t="str" cm="1">
        <f t="array" ref="BO34">_xlfn.LET(_xlpm.x, BR34,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4" cm="1">
        <f t="array" ref="BR34:BS34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34">
        <v>16</v>
      </c>
    </row>
    <row r="35" spans="1:71" x14ac:dyDescent="0.4">
      <c r="A35" s="21" t="s">
        <v>28</v>
      </c>
      <c r="B35" s="21" t="s">
        <v>57</v>
      </c>
      <c r="C35">
        <v>32</v>
      </c>
      <c r="D35">
        <v>64</v>
      </c>
      <c r="E35">
        <v>3385.6</v>
      </c>
      <c r="F35" s="21" t="s">
        <v>80</v>
      </c>
      <c r="G35" s="21" t="s">
        <v>81</v>
      </c>
      <c r="BK35" s="21" t="s">
        <v>28</v>
      </c>
      <c r="BL35" s="21" t="s">
        <v>94</v>
      </c>
      <c r="BM35">
        <v>8</v>
      </c>
      <c r="BN35" s="21" t="str">
        <f t="shared" si="3"/>
        <v>emr!$BR$35#</v>
      </c>
      <c r="BO35" s="21" t="str" cm="1">
        <f t="array" ref="BO35">_xlfn.LET(_xlpm.x, BR35,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5" cm="1">
        <f t="array" ref="BR35:BS35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35">
        <v>32</v>
      </c>
    </row>
    <row r="36" spans="1:71" x14ac:dyDescent="0.4">
      <c r="A36" s="21" t="s">
        <v>1</v>
      </c>
      <c r="B36" s="21" t="s">
        <v>57</v>
      </c>
      <c r="C36">
        <v>32</v>
      </c>
      <c r="D36">
        <v>64</v>
      </c>
      <c r="E36">
        <v>3385.6</v>
      </c>
      <c r="F36" s="21" t="s">
        <v>80</v>
      </c>
      <c r="G36" s="21" t="s">
        <v>81</v>
      </c>
      <c r="BK36" s="21" t="s">
        <v>1</v>
      </c>
      <c r="BL36" s="21" t="s">
        <v>94</v>
      </c>
      <c r="BM36">
        <v>8</v>
      </c>
      <c r="BN36" s="21" t="str">
        <f t="shared" si="3"/>
        <v>emr!$BR$36#</v>
      </c>
      <c r="BO36" s="21" t="str" cm="1">
        <f t="array" ref="BO36">_xlfn.LET(_xlpm.x, BR36,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6" cm="1">
        <f t="array" ref="BR36:BS36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36">
        <v>32</v>
      </c>
    </row>
    <row r="37" spans="1:71" x14ac:dyDescent="0.4">
      <c r="A37" s="21" t="s">
        <v>25</v>
      </c>
      <c r="B37" s="21" t="s">
        <v>57</v>
      </c>
      <c r="C37">
        <v>32</v>
      </c>
      <c r="D37">
        <v>64</v>
      </c>
      <c r="E37">
        <v>3385.6</v>
      </c>
      <c r="F37" s="21" t="s">
        <v>80</v>
      </c>
      <c r="G37" s="21" t="s">
        <v>81</v>
      </c>
      <c r="BK37" s="21" t="s">
        <v>25</v>
      </c>
      <c r="BL37" s="21" t="s">
        <v>94</v>
      </c>
      <c r="BM37">
        <v>8</v>
      </c>
      <c r="BN37" s="21" t="str">
        <f t="shared" si="3"/>
        <v>emr!$BR$37#</v>
      </c>
      <c r="BO37" s="21" t="str" cm="1">
        <f t="array" ref="BO37">_xlfn.LET(_xlpm.x, BR37,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7" cm="1">
        <f t="array" ref="BR37:BS37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  <c r="BS37">
        <v>32</v>
      </c>
    </row>
    <row r="38" spans="1:71" x14ac:dyDescent="0.4">
      <c r="A38" s="21" t="s">
        <v>28</v>
      </c>
      <c r="B38" s="21" t="s">
        <v>57</v>
      </c>
      <c r="C38">
        <v>32</v>
      </c>
      <c r="D38">
        <v>128</v>
      </c>
      <c r="E38">
        <v>5078.3999999999996</v>
      </c>
      <c r="F38" s="21" t="s">
        <v>82</v>
      </c>
      <c r="G38" s="21" t="s">
        <v>83</v>
      </c>
      <c r="BK38" s="21" t="s">
        <v>28</v>
      </c>
      <c r="BL38" s="21" t="s">
        <v>94</v>
      </c>
      <c r="BM38">
        <v>16</v>
      </c>
      <c r="BN38" s="21" t="str">
        <f t="shared" si="3"/>
        <v>emr!$BR$38#</v>
      </c>
      <c r="BO38" s="21" t="str" cm="1">
        <f t="array" ref="BO38">_xlfn.LET(_xlpm.x, BR38,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8" cm="1">
        <f t="array" ref="BR38:BS38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38">
        <v>64</v>
      </c>
    </row>
    <row r="39" spans="1:71" x14ac:dyDescent="0.4">
      <c r="A39" s="21" t="s">
        <v>1</v>
      </c>
      <c r="B39" s="21" t="s">
        <v>57</v>
      </c>
      <c r="C39">
        <v>32</v>
      </c>
      <c r="D39">
        <v>128</v>
      </c>
      <c r="E39">
        <v>5078.3999999999996</v>
      </c>
      <c r="F39" s="21" t="s">
        <v>82</v>
      </c>
      <c r="G39" s="21" t="s">
        <v>83</v>
      </c>
      <c r="BK39" s="21" t="s">
        <v>1</v>
      </c>
      <c r="BL39" s="21" t="s">
        <v>94</v>
      </c>
      <c r="BM39">
        <v>16</v>
      </c>
      <c r="BN39" s="21" t="str">
        <f t="shared" si="3"/>
        <v>emr!$BR$39#</v>
      </c>
      <c r="BO39" s="21" t="str" cm="1">
        <f t="array" ref="BO39">_xlfn.LET(_xlpm.x, BR39,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39" cm="1">
        <f t="array" ref="BR39:BS39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39">
        <v>64</v>
      </c>
    </row>
    <row r="40" spans="1:71" x14ac:dyDescent="0.4">
      <c r="A40" s="21" t="s">
        <v>25</v>
      </c>
      <c r="B40" s="21" t="s">
        <v>57</v>
      </c>
      <c r="C40">
        <v>32</v>
      </c>
      <c r="D40">
        <v>128</v>
      </c>
      <c r="E40">
        <v>5078.3999999999996</v>
      </c>
      <c r="F40" s="21" t="s">
        <v>82</v>
      </c>
      <c r="G40" s="21" t="s">
        <v>83</v>
      </c>
      <c r="BK40" s="21" t="s">
        <v>25</v>
      </c>
      <c r="BL40" s="21" t="s">
        <v>94</v>
      </c>
      <c r="BM40">
        <v>16</v>
      </c>
      <c r="BN40" s="21" t="str">
        <f t="shared" si="3"/>
        <v>emr!$BR$40#</v>
      </c>
      <c r="BO40" s="21" t="str" cm="1">
        <f t="array" ref="BO40">_xlfn.LET(_xlpm.x, BR40,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0" cm="1">
        <f t="array" ref="BR40:BS40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40">
        <v>64</v>
      </c>
    </row>
    <row r="41" spans="1:71" x14ac:dyDescent="0.4">
      <c r="A41" s="21" t="s">
        <v>28</v>
      </c>
      <c r="B41" s="21" t="s">
        <v>57</v>
      </c>
      <c r="C41">
        <v>48</v>
      </c>
      <c r="D41">
        <v>96</v>
      </c>
      <c r="E41">
        <v>5078.3999999999996</v>
      </c>
      <c r="F41" s="21" t="s">
        <v>84</v>
      </c>
      <c r="G41" s="21" t="s">
        <v>85</v>
      </c>
      <c r="BK41" s="21" t="s">
        <v>28</v>
      </c>
      <c r="BL41" s="21" t="s">
        <v>94</v>
      </c>
      <c r="BM41">
        <v>32</v>
      </c>
      <c r="BN41" s="21" t="str">
        <f t="shared" si="3"/>
        <v>emr!$BR$41#</v>
      </c>
      <c r="BO41" s="21" t="str" cm="1">
        <f t="array" ref="BO41">_xlfn.LET(_xlpm.x, BR41,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1" cm="1">
        <f t="array" ref="BR41:BS41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41">
        <v>128</v>
      </c>
    </row>
    <row r="42" spans="1:71" x14ac:dyDescent="0.4">
      <c r="A42" s="21" t="s">
        <v>1</v>
      </c>
      <c r="B42" s="21" t="s">
        <v>57</v>
      </c>
      <c r="C42">
        <v>48</v>
      </c>
      <c r="D42">
        <v>96</v>
      </c>
      <c r="E42">
        <v>5078.3999999999996</v>
      </c>
      <c r="F42" s="21" t="s">
        <v>84</v>
      </c>
      <c r="G42" s="21" t="s">
        <v>85</v>
      </c>
      <c r="BK42" s="21" t="s">
        <v>1</v>
      </c>
      <c r="BL42" s="21" t="s">
        <v>94</v>
      </c>
      <c r="BM42">
        <v>32</v>
      </c>
      <c r="BN42" s="21" t="str">
        <f t="shared" si="3"/>
        <v>emr!$BR$42#</v>
      </c>
      <c r="BO42" s="21" t="str" cm="1">
        <f t="array" ref="BO42">_xlfn.LET(_xlpm.x, BR42,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2" cm="1">
        <f t="array" ref="BR42:BS42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42">
        <v>128</v>
      </c>
    </row>
    <row r="43" spans="1:71" x14ac:dyDescent="0.4">
      <c r="A43" s="21" t="s">
        <v>25</v>
      </c>
      <c r="B43" s="21" t="s">
        <v>57</v>
      </c>
      <c r="C43">
        <v>48</v>
      </c>
      <c r="D43">
        <v>96</v>
      </c>
      <c r="E43">
        <v>5078.3999999999996</v>
      </c>
      <c r="F43" s="21" t="s">
        <v>84</v>
      </c>
      <c r="G43" s="21" t="s">
        <v>85</v>
      </c>
      <c r="BK43" s="21" t="s">
        <v>25</v>
      </c>
      <c r="BL43" s="21" t="s">
        <v>94</v>
      </c>
      <c r="BM43">
        <v>32</v>
      </c>
      <c r="BN43" s="21" t="str">
        <f t="shared" si="3"/>
        <v>emr!$BR$43#</v>
      </c>
      <c r="BO43" s="21" t="str" cm="1">
        <f t="array" ref="BO43">_xlfn.LET(_xlpm.x, BR43,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3" cm="1">
        <f t="array" ref="BR43:BS43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  <c r="BS43">
        <v>128</v>
      </c>
    </row>
    <row r="44" spans="1:71" x14ac:dyDescent="0.4">
      <c r="A44" s="21" t="s">
        <v>28</v>
      </c>
      <c r="B44" s="21" t="s">
        <v>57</v>
      </c>
      <c r="C44">
        <v>48</v>
      </c>
      <c r="D44">
        <v>192</v>
      </c>
      <c r="E44">
        <v>7617.6</v>
      </c>
      <c r="F44" s="21" t="s">
        <v>86</v>
      </c>
      <c r="G44" s="21" t="s">
        <v>87</v>
      </c>
      <c r="BK44" s="21" t="s">
        <v>28</v>
      </c>
      <c r="BL44" s="21" t="s">
        <v>94</v>
      </c>
      <c r="BM44">
        <v>48</v>
      </c>
      <c r="BN44" s="21" t="str">
        <f t="shared" si="3"/>
        <v>emr!$BR$44#</v>
      </c>
      <c r="BO44" s="21" t="str" cm="1">
        <f t="array" ref="BO44">_xlfn.LET(_xlpm.x, BR44,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4" cm="1">
        <f t="array" ref="BR44:BS44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44">
        <v>192</v>
      </c>
    </row>
    <row r="45" spans="1:71" x14ac:dyDescent="0.4">
      <c r="A45" s="21" t="s">
        <v>1</v>
      </c>
      <c r="B45" s="21" t="s">
        <v>57</v>
      </c>
      <c r="C45">
        <v>48</v>
      </c>
      <c r="D45">
        <v>192</v>
      </c>
      <c r="E45">
        <v>7617.6</v>
      </c>
      <c r="F45" s="21" t="s">
        <v>86</v>
      </c>
      <c r="G45" s="21" t="s">
        <v>87</v>
      </c>
      <c r="BK45" s="21" t="s">
        <v>1</v>
      </c>
      <c r="BL45" s="21" t="s">
        <v>94</v>
      </c>
      <c r="BM45">
        <v>48</v>
      </c>
      <c r="BN45" s="21" t="str">
        <f t="shared" si="3"/>
        <v>emr!$BR$45#</v>
      </c>
      <c r="BO45" s="21" t="str" cm="1">
        <f t="array" ref="BO45">_xlfn.LET(_xlpm.x, BR45,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5" cm="1">
        <f t="array" ref="BR45:BS45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45">
        <v>192</v>
      </c>
    </row>
    <row r="46" spans="1:71" x14ac:dyDescent="0.4">
      <c r="A46" s="21" t="s">
        <v>25</v>
      </c>
      <c r="B46" s="21" t="s">
        <v>57</v>
      </c>
      <c r="C46">
        <v>48</v>
      </c>
      <c r="D46">
        <v>192</v>
      </c>
      <c r="E46">
        <v>7617.6</v>
      </c>
      <c r="F46" s="21" t="s">
        <v>86</v>
      </c>
      <c r="G46" s="21" t="s">
        <v>87</v>
      </c>
      <c r="BK46" s="21" t="s">
        <v>25</v>
      </c>
      <c r="BL46" s="21" t="s">
        <v>94</v>
      </c>
      <c r="BM46">
        <v>48</v>
      </c>
      <c r="BN46" s="21" t="str">
        <f t="shared" si="3"/>
        <v>emr!$BR$46#</v>
      </c>
      <c r="BO46" s="21" t="str" cm="1">
        <f t="array" ref="BO46">_xlfn.LET(_xlpm.x, BR46,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6" cm="1">
        <f t="array" ref="BR46:BS46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  <c r="BS46">
        <v>192</v>
      </c>
    </row>
    <row r="47" spans="1:71" x14ac:dyDescent="0.4">
      <c r="A47" s="21" t="s">
        <v>28</v>
      </c>
      <c r="B47" s="21" t="s">
        <v>57</v>
      </c>
      <c r="C47">
        <v>64</v>
      </c>
      <c r="D47">
        <v>192</v>
      </c>
      <c r="E47">
        <v>8464</v>
      </c>
      <c r="F47" s="21" t="s">
        <v>88</v>
      </c>
      <c r="G47" s="21" t="s">
        <v>89</v>
      </c>
      <c r="BK47" s="21" t="s">
        <v>28</v>
      </c>
      <c r="BL47" s="21" t="s">
        <v>94</v>
      </c>
      <c r="BM47">
        <v>64</v>
      </c>
      <c r="BN47" s="21" t="str">
        <f t="shared" si="3"/>
        <v>emr!$BR$47#</v>
      </c>
      <c r="BO47" s="21" t="str" cm="1">
        <f t="array" ref="BO47">_xlfn.LET(_xlpm.x, BR47,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7" cm="1">
        <f t="array" ref="BR47:BS47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47">
        <v>256</v>
      </c>
    </row>
    <row r="48" spans="1:71" x14ac:dyDescent="0.4">
      <c r="A48" s="21" t="s">
        <v>1</v>
      </c>
      <c r="B48" s="21" t="s">
        <v>57</v>
      </c>
      <c r="C48">
        <v>64</v>
      </c>
      <c r="D48">
        <v>192</v>
      </c>
      <c r="E48">
        <v>8464</v>
      </c>
      <c r="F48" s="21" t="s">
        <v>88</v>
      </c>
      <c r="G48" s="21" t="s">
        <v>89</v>
      </c>
      <c r="BK48" s="21" t="s">
        <v>1</v>
      </c>
      <c r="BL48" s="21" t="s">
        <v>94</v>
      </c>
      <c r="BM48">
        <v>64</v>
      </c>
      <c r="BN48" s="21" t="str">
        <f t="shared" si="3"/>
        <v>emr!$BR$48#</v>
      </c>
      <c r="BO48" s="21" t="str" cm="1">
        <f t="array" ref="BO48">_xlfn.LET(_xlpm.x, BR48,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8" cm="1">
        <f t="array" ref="BR48:BS48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48">
        <v>256</v>
      </c>
    </row>
    <row r="49" spans="1:71" x14ac:dyDescent="0.4">
      <c r="A49" s="21" t="s">
        <v>25</v>
      </c>
      <c r="B49" s="21" t="s">
        <v>57</v>
      </c>
      <c r="C49">
        <v>64</v>
      </c>
      <c r="D49">
        <v>192</v>
      </c>
      <c r="E49">
        <v>8464</v>
      </c>
      <c r="F49" s="21" t="s">
        <v>88</v>
      </c>
      <c r="G49" s="21" t="s">
        <v>89</v>
      </c>
      <c r="BK49" s="21" t="s">
        <v>25</v>
      </c>
      <c r="BL49" s="21" t="s">
        <v>94</v>
      </c>
      <c r="BM49">
        <v>64</v>
      </c>
      <c r="BN49" s="21" t="str">
        <f t="shared" si="3"/>
        <v>emr!$BR$49#</v>
      </c>
      <c r="BO49" s="21" t="str" cm="1">
        <f t="array" ref="BO49">_xlfn.LET(_xlpm.x, BR49,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49" cm="1">
        <f t="array" ref="BR49:BS49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49">
        <v>256</v>
      </c>
    </row>
    <row r="50" spans="1:71" x14ac:dyDescent="0.4">
      <c r="A50" s="21" t="s">
        <v>28</v>
      </c>
      <c r="B50" s="21" t="s">
        <v>57</v>
      </c>
      <c r="C50">
        <v>64</v>
      </c>
      <c r="D50">
        <v>256</v>
      </c>
      <c r="E50">
        <v>10156.799999999999</v>
      </c>
      <c r="F50" s="21" t="s">
        <v>90</v>
      </c>
      <c r="G50" s="21" t="s">
        <v>91</v>
      </c>
      <c r="BK50" s="21" t="s">
        <v>28</v>
      </c>
      <c r="BL50" s="21" t="s">
        <v>94</v>
      </c>
      <c r="BM50">
        <v>80</v>
      </c>
      <c r="BN50" s="21" t="str">
        <f t="shared" si="3"/>
        <v>emr!$BR$50#</v>
      </c>
      <c r="BO50" s="21" t="str" cm="1">
        <f t="array" ref="BO50">_xlfn.LET(_xlpm.x, BR50,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0" cm="1">
        <f t="array" ref="BR50:BS50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  <c r="BS50">
        <v>320</v>
      </c>
    </row>
    <row r="51" spans="1:71" x14ac:dyDescent="0.4">
      <c r="A51" s="21" t="s">
        <v>1</v>
      </c>
      <c r="B51" s="21" t="s">
        <v>57</v>
      </c>
      <c r="C51">
        <v>64</v>
      </c>
      <c r="D51">
        <v>256</v>
      </c>
      <c r="E51">
        <v>10156.799999999999</v>
      </c>
      <c r="F51" s="21" t="s">
        <v>90</v>
      </c>
      <c r="G51" s="21" t="s">
        <v>91</v>
      </c>
      <c r="BK51" s="21" t="s">
        <v>1</v>
      </c>
      <c r="BL51" s="21" t="s">
        <v>94</v>
      </c>
      <c r="BM51">
        <v>80</v>
      </c>
      <c r="BN51" s="21" t="str">
        <f t="shared" si="3"/>
        <v>emr!$BR$51#</v>
      </c>
      <c r="BO51" s="21" t="str" cm="1">
        <f t="array" ref="BO51">_xlfn.LET(_xlpm.x, BR51,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1" cm="1">
        <f t="array" ref="BR51:BS51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  <c r="BS51">
        <v>320</v>
      </c>
    </row>
    <row r="52" spans="1:71" x14ac:dyDescent="0.4">
      <c r="A52" s="21" t="s">
        <v>25</v>
      </c>
      <c r="B52" s="21" t="s">
        <v>57</v>
      </c>
      <c r="C52">
        <v>64</v>
      </c>
      <c r="D52">
        <v>256</v>
      </c>
      <c r="E52">
        <v>10156.799999999999</v>
      </c>
      <c r="F52" s="21" t="s">
        <v>90</v>
      </c>
      <c r="G52" s="21" t="s">
        <v>91</v>
      </c>
      <c r="BK52" s="21" t="s">
        <v>25</v>
      </c>
      <c r="BL52" s="21" t="s">
        <v>94</v>
      </c>
      <c r="BM52">
        <v>80</v>
      </c>
      <c r="BN52" s="21" t="str">
        <f t="shared" si="3"/>
        <v>emr!$BR$52#</v>
      </c>
      <c r="BO52" s="21" t="str" cm="1">
        <f t="array" ref="BO52">_xlfn.LET(_xlpm.x, BR52,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2" cm="1">
        <f t="array" ref="BR52:BS52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  <c r="BS52">
        <v>320</v>
      </c>
    </row>
    <row r="53" spans="1:71" x14ac:dyDescent="0.4">
      <c r="A53" s="21" t="s">
        <v>28</v>
      </c>
      <c r="B53" s="21" t="s">
        <v>57</v>
      </c>
      <c r="C53">
        <v>76</v>
      </c>
      <c r="D53">
        <v>256</v>
      </c>
      <c r="E53">
        <v>10791.6</v>
      </c>
      <c r="F53" s="21" t="s">
        <v>92</v>
      </c>
      <c r="G53" s="21" t="s">
        <v>93</v>
      </c>
      <c r="BK53" s="21" t="s">
        <v>28</v>
      </c>
      <c r="BL53" s="21" t="s">
        <v>94</v>
      </c>
      <c r="BM53">
        <v>96</v>
      </c>
      <c r="BN53" s="21" t="str">
        <f t="shared" si="3"/>
        <v>emr!$BR$53#</v>
      </c>
      <c r="BO53" s="21" t="str" cm="1">
        <f t="array" ref="BO53">_xlfn.LET(_xlpm.x, BR53,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3" cm="1">
        <f t="array" ref="BR53:BS53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53">
        <v>384</v>
      </c>
    </row>
    <row r="54" spans="1:71" x14ac:dyDescent="0.4">
      <c r="A54" s="21" t="s">
        <v>1</v>
      </c>
      <c r="B54" s="21" t="s">
        <v>57</v>
      </c>
      <c r="C54">
        <v>76</v>
      </c>
      <c r="D54">
        <v>256</v>
      </c>
      <c r="E54">
        <v>10791.6</v>
      </c>
      <c r="F54" s="21" t="s">
        <v>92</v>
      </c>
      <c r="G54" s="21" t="s">
        <v>93</v>
      </c>
      <c r="BK54" s="21" t="s">
        <v>1</v>
      </c>
      <c r="BL54" s="21" t="s">
        <v>94</v>
      </c>
      <c r="BM54">
        <v>96</v>
      </c>
      <c r="BN54" s="21" t="str">
        <f t="shared" si="3"/>
        <v>emr!$BR$54#</v>
      </c>
      <c r="BO54" s="21" t="str" cm="1">
        <f t="array" ref="BO54">_xlfn.LET(_xlpm.x, BR54,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4" cm="1">
        <f t="array" ref="BR54:BS54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54">
        <v>384</v>
      </c>
    </row>
    <row r="55" spans="1:71" x14ac:dyDescent="0.4">
      <c r="A55" s="21" t="s">
        <v>25</v>
      </c>
      <c r="B55" s="21" t="s">
        <v>57</v>
      </c>
      <c r="C55">
        <v>76</v>
      </c>
      <c r="D55">
        <v>256</v>
      </c>
      <c r="E55">
        <v>10791.6</v>
      </c>
      <c r="F55" s="21" t="s">
        <v>92</v>
      </c>
      <c r="G55" s="21" t="s">
        <v>93</v>
      </c>
      <c r="BK55" s="21" t="s">
        <v>25</v>
      </c>
      <c r="BL55" s="21" t="s">
        <v>94</v>
      </c>
      <c r="BM55">
        <v>96</v>
      </c>
      <c r="BN55" s="21" t="str">
        <f t="shared" si="3"/>
        <v>emr!$BR$55#</v>
      </c>
      <c r="BO55" s="21" t="str" cm="1">
        <f t="array" ref="BO55">_xlfn.LET(_xlpm.x, BR55,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5" cm="1">
        <f t="array" ref="BR55:BS55">TRANSPOSE(
_xlfn.UNIQUE(
_xlfn._xlws.FILTER(emr表[内存（GB）],(emr表[地域]=emr内存选项表[[#This Row],[地域]]) * (emr表[机型]=emr内存选项表[[#This Row],[机型]])* (emr表[CPU]=emr内存选项表[[#This Row],[CPU]]))
))</f>
        <v>192</v>
      </c>
      <c r="BS55">
        <v>384</v>
      </c>
    </row>
    <row r="56" spans="1:71" x14ac:dyDescent="0.4">
      <c r="A56" s="21" t="s">
        <v>28</v>
      </c>
      <c r="B56" s="21" t="s">
        <v>94</v>
      </c>
      <c r="C56">
        <v>2</v>
      </c>
      <c r="D56">
        <v>4</v>
      </c>
      <c r="E56">
        <v>161.91999999999999</v>
      </c>
      <c r="F56" s="21" t="s">
        <v>58</v>
      </c>
      <c r="G56" s="21" t="s">
        <v>95</v>
      </c>
      <c r="BK56" s="21" t="s">
        <v>28</v>
      </c>
      <c r="BL56" s="21" t="s">
        <v>94</v>
      </c>
      <c r="BM56">
        <v>116</v>
      </c>
      <c r="BN56" s="21" t="str">
        <f t="shared" si="3"/>
        <v>emr!$BR$56#</v>
      </c>
      <c r="BO56" s="21" t="str" cm="1">
        <f t="array" ref="BO56">_xlfn.LET(_xlpm.x, BR56,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6" cm="1">
        <f t="array" ref="BR56:BS56">TRANSPOSE(
_xlfn.UNIQUE(
_xlfn._xlws.FILTER(emr表[内存（GB）],(emr表[地域]=emr内存选项表[[#This Row],[地域]]) * (emr表[机型]=emr内存选项表[[#This Row],[机型]])* (emr表[CPU]=emr内存选项表[[#This Row],[CPU]]))
))</f>
        <v>216</v>
      </c>
      <c r="BS56">
        <v>470</v>
      </c>
    </row>
    <row r="57" spans="1:71" x14ac:dyDescent="0.4">
      <c r="A57" s="21" t="s">
        <v>1</v>
      </c>
      <c r="B57" s="21" t="s">
        <v>94</v>
      </c>
      <c r="C57">
        <v>2</v>
      </c>
      <c r="D57">
        <v>4</v>
      </c>
      <c r="E57">
        <v>161.91999999999999</v>
      </c>
      <c r="F57" s="21" t="s">
        <v>58</v>
      </c>
      <c r="G57" s="21" t="s">
        <v>95</v>
      </c>
      <c r="BK57" s="21" t="s">
        <v>1</v>
      </c>
      <c r="BL57" s="21" t="s">
        <v>94</v>
      </c>
      <c r="BM57">
        <v>116</v>
      </c>
      <c r="BN57" s="21" t="str">
        <f t="shared" si="3"/>
        <v>emr!$BR$57#</v>
      </c>
      <c r="BO57" s="21" t="str" cm="1">
        <f t="array" ref="BO57">_xlfn.LET(_xlpm.x, BR57,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7" cm="1">
        <f t="array" ref="BR57:BS57">TRANSPOSE(
_xlfn.UNIQUE(
_xlfn._xlws.FILTER(emr表[内存（GB）],(emr表[地域]=emr内存选项表[[#This Row],[地域]]) * (emr表[机型]=emr内存选项表[[#This Row],[机型]])* (emr表[CPU]=emr内存选项表[[#This Row],[CPU]]))
))</f>
        <v>216</v>
      </c>
      <c r="BS57">
        <v>470</v>
      </c>
    </row>
    <row r="58" spans="1:71" x14ac:dyDescent="0.4">
      <c r="A58" s="21" t="s">
        <v>25</v>
      </c>
      <c r="B58" s="21" t="s">
        <v>94</v>
      </c>
      <c r="C58">
        <v>2</v>
      </c>
      <c r="D58">
        <v>4</v>
      </c>
      <c r="E58">
        <v>161.91999999999999</v>
      </c>
      <c r="F58" s="21" t="s">
        <v>58</v>
      </c>
      <c r="G58" s="21" t="s">
        <v>95</v>
      </c>
      <c r="BK58" s="21" t="s">
        <v>25</v>
      </c>
      <c r="BL58" s="21" t="s">
        <v>94</v>
      </c>
      <c r="BM58">
        <v>116</v>
      </c>
      <c r="BN58" s="21" t="str">
        <f t="shared" si="3"/>
        <v>emr!$BR$58#</v>
      </c>
      <c r="BO58" s="21" t="str" cm="1">
        <f t="array" ref="BO58">_xlfn.LET(_xlpm.x, BR58,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8" cm="1">
        <f t="array" ref="BR58:BS58">TRANSPOSE(
_xlfn.UNIQUE(
_xlfn._xlws.FILTER(emr表[内存（GB）],(emr表[地域]=emr内存选项表[[#This Row],[地域]]) * (emr表[机型]=emr内存选项表[[#This Row],[机型]])* (emr表[CPU]=emr内存选项表[[#This Row],[CPU]]))
))</f>
        <v>216</v>
      </c>
      <c r="BS58">
        <v>470</v>
      </c>
    </row>
    <row r="59" spans="1:71" x14ac:dyDescent="0.4">
      <c r="A59" s="21" t="s">
        <v>28</v>
      </c>
      <c r="B59" s="21" t="s">
        <v>94</v>
      </c>
      <c r="C59">
        <v>2</v>
      </c>
      <c r="D59">
        <v>8</v>
      </c>
      <c r="E59">
        <v>242.88</v>
      </c>
      <c r="F59" s="21" t="s">
        <v>60</v>
      </c>
      <c r="G59" s="21" t="s">
        <v>96</v>
      </c>
      <c r="BK59" s="21" t="s">
        <v>28</v>
      </c>
      <c r="BL59" s="21" t="s">
        <v>94</v>
      </c>
      <c r="BM59">
        <v>128</v>
      </c>
      <c r="BN59" s="21" t="str">
        <f t="shared" si="3"/>
        <v>emr!$BR$59#</v>
      </c>
      <c r="BO59" s="21" t="str" cm="1">
        <f t="array" ref="BO59">_xlfn.LET(_xlpm.x, BR59,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59" cm="1">
        <f t="array" ref="BR59:BS59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  <c r="BS59">
        <v>512</v>
      </c>
    </row>
    <row r="60" spans="1:71" x14ac:dyDescent="0.4">
      <c r="A60" s="21" t="s">
        <v>1</v>
      </c>
      <c r="B60" s="21" t="s">
        <v>94</v>
      </c>
      <c r="C60">
        <v>2</v>
      </c>
      <c r="D60">
        <v>8</v>
      </c>
      <c r="E60">
        <v>242.88</v>
      </c>
      <c r="F60" s="21" t="s">
        <v>60</v>
      </c>
      <c r="G60" s="21" t="s">
        <v>96</v>
      </c>
      <c r="BK60" s="21" t="s">
        <v>1</v>
      </c>
      <c r="BL60" s="21" t="s">
        <v>94</v>
      </c>
      <c r="BM60">
        <v>128</v>
      </c>
      <c r="BN60" s="21" t="str">
        <f t="shared" si="3"/>
        <v>emr!$BR$60#</v>
      </c>
      <c r="BO60" s="21" t="str" cm="1">
        <f t="array" ref="BO60">_xlfn.LET(_xlpm.x, BR60,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0" cm="1">
        <f t="array" ref="BR60:BS60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  <c r="BS60">
        <v>512</v>
      </c>
    </row>
    <row r="61" spans="1:71" x14ac:dyDescent="0.4">
      <c r="A61" s="21" t="s">
        <v>25</v>
      </c>
      <c r="B61" s="21" t="s">
        <v>94</v>
      </c>
      <c r="C61">
        <v>2</v>
      </c>
      <c r="D61">
        <v>8</v>
      </c>
      <c r="E61">
        <v>242.88</v>
      </c>
      <c r="F61" s="21" t="s">
        <v>60</v>
      </c>
      <c r="G61" s="21" t="s">
        <v>96</v>
      </c>
      <c r="BK61" s="21" t="s">
        <v>25</v>
      </c>
      <c r="BL61" s="21" t="s">
        <v>94</v>
      </c>
      <c r="BM61">
        <v>128</v>
      </c>
      <c r="BN61" s="21" t="str">
        <f t="shared" si="3"/>
        <v>emr!$BR$61#</v>
      </c>
      <c r="BO61" s="21" t="str" cm="1">
        <f t="array" ref="BO61">_xlfn.LET(_xlpm.x, BR61,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1" cm="1">
        <f t="array" ref="BR61:BS61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  <c r="BS61">
        <v>512</v>
      </c>
    </row>
    <row r="62" spans="1:71" x14ac:dyDescent="0.4">
      <c r="A62" s="21" t="s">
        <v>28</v>
      </c>
      <c r="B62" s="21" t="s">
        <v>94</v>
      </c>
      <c r="C62">
        <v>4</v>
      </c>
      <c r="D62">
        <v>8</v>
      </c>
      <c r="E62">
        <v>323.83999999999997</v>
      </c>
      <c r="F62" s="21" t="s">
        <v>62</v>
      </c>
      <c r="G62" s="21" t="s">
        <v>97</v>
      </c>
      <c r="BK62" s="21" t="s">
        <v>28</v>
      </c>
      <c r="BL62" s="21" t="s">
        <v>94</v>
      </c>
      <c r="BM62">
        <v>160</v>
      </c>
      <c r="BN62" s="21" t="str">
        <f t="shared" si="3"/>
        <v>emr!$BR$62#</v>
      </c>
      <c r="BO62" s="21" t="str" cm="1">
        <f t="array" ref="BO62">_xlfn.LET(_xlpm.x, BR62,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2" cm="1">
        <f t="array" ref="BR62:BS62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  <c r="BS62">
        <v>640</v>
      </c>
    </row>
    <row r="63" spans="1:71" x14ac:dyDescent="0.4">
      <c r="A63" s="21" t="s">
        <v>1</v>
      </c>
      <c r="B63" s="21" t="s">
        <v>94</v>
      </c>
      <c r="C63">
        <v>4</v>
      </c>
      <c r="D63">
        <v>8</v>
      </c>
      <c r="E63">
        <v>323.83999999999997</v>
      </c>
      <c r="F63" s="21" t="s">
        <v>62</v>
      </c>
      <c r="G63" s="21" t="s">
        <v>97</v>
      </c>
      <c r="BK63" s="21" t="s">
        <v>1</v>
      </c>
      <c r="BL63" s="21" t="s">
        <v>94</v>
      </c>
      <c r="BM63">
        <v>160</v>
      </c>
      <c r="BN63" s="21" t="str">
        <f t="shared" si="3"/>
        <v>emr!$BR$63#</v>
      </c>
      <c r="BO63" s="21" t="str" cm="1">
        <f t="array" ref="BO63">_xlfn.LET(_xlpm.x, BR63,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3" cm="1">
        <f t="array" ref="BR63:BS63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  <c r="BS63">
        <v>640</v>
      </c>
    </row>
    <row r="64" spans="1:71" x14ac:dyDescent="0.4">
      <c r="A64" s="21" t="s">
        <v>25</v>
      </c>
      <c r="B64" s="21" t="s">
        <v>94</v>
      </c>
      <c r="C64">
        <v>4</v>
      </c>
      <c r="D64">
        <v>8</v>
      </c>
      <c r="E64">
        <v>323.83999999999997</v>
      </c>
      <c r="F64" s="21" t="s">
        <v>62</v>
      </c>
      <c r="G64" s="21" t="s">
        <v>97</v>
      </c>
      <c r="BK64" s="21" t="s">
        <v>25</v>
      </c>
      <c r="BL64" s="21" t="s">
        <v>94</v>
      </c>
      <c r="BM64">
        <v>160</v>
      </c>
      <c r="BN64" s="21" t="str">
        <f t="shared" si="3"/>
        <v>emr!$BR$64#</v>
      </c>
      <c r="BO64" s="21" t="str" cm="1">
        <f t="array" ref="BO64">_xlfn.LET(_xlpm.x, BR64,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4" cm="1">
        <f t="array" ref="BR64:BS64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  <c r="BS64">
        <v>640</v>
      </c>
    </row>
    <row r="65" spans="1:71" x14ac:dyDescent="0.4">
      <c r="A65" s="21" t="s">
        <v>28</v>
      </c>
      <c r="B65" s="21" t="s">
        <v>94</v>
      </c>
      <c r="C65">
        <v>4</v>
      </c>
      <c r="D65">
        <v>16</v>
      </c>
      <c r="E65">
        <v>485.76</v>
      </c>
      <c r="F65" s="21" t="s">
        <v>64</v>
      </c>
      <c r="G65" s="21" t="s">
        <v>98</v>
      </c>
      <c r="BK65" s="21" t="s">
        <v>28</v>
      </c>
      <c r="BL65" s="21" t="s">
        <v>94</v>
      </c>
      <c r="BM65">
        <v>232</v>
      </c>
      <c r="BN65" s="21" t="str">
        <f t="shared" si="3"/>
        <v>emr!$BR$65#</v>
      </c>
      <c r="BO65" s="21" t="str" cm="1">
        <f t="array" ref="BO65">_xlfn.LET(_xlpm.x, BR65,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5" cm="1">
        <f t="array" ref="BR65:BS65">TRANSPOSE(
_xlfn.UNIQUE(
_xlfn._xlws.FILTER(emr表[内存（GB）],(emr表[地域]=emr内存选项表[[#This Row],[地域]]) * (emr表[机型]=emr内存选项表[[#This Row],[机型]])* (emr表[CPU]=emr内存选项表[[#This Row],[CPU]]))
))</f>
        <v>432</v>
      </c>
      <c r="BS65">
        <v>940</v>
      </c>
    </row>
    <row r="66" spans="1:71" x14ac:dyDescent="0.4">
      <c r="A66" s="21" t="s">
        <v>1</v>
      </c>
      <c r="B66" s="21" t="s">
        <v>94</v>
      </c>
      <c r="C66">
        <v>4</v>
      </c>
      <c r="D66">
        <v>16</v>
      </c>
      <c r="E66">
        <v>485.76</v>
      </c>
      <c r="F66" s="21" t="s">
        <v>64</v>
      </c>
      <c r="G66" s="21" t="s">
        <v>98</v>
      </c>
      <c r="BK66" s="21" t="s">
        <v>1</v>
      </c>
      <c r="BL66" s="21" t="s">
        <v>94</v>
      </c>
      <c r="BM66">
        <v>232</v>
      </c>
      <c r="BN66" s="21" t="str">
        <f t="shared" ref="BN66:BN97" si="4">"emr!"&amp;ADDRESS(ROW(BR66),COLUMN(BR66)) &amp; "#"</f>
        <v>emr!$BR$66#</v>
      </c>
      <c r="BO66" s="21" t="str" cm="1">
        <f t="array" ref="BO66">_xlfn.LET(_xlpm.x, BR66,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6" cm="1">
        <f t="array" ref="BR66:BS66">TRANSPOSE(
_xlfn.UNIQUE(
_xlfn._xlws.FILTER(emr表[内存（GB）],(emr表[地域]=emr内存选项表[[#This Row],[地域]]) * (emr表[机型]=emr内存选项表[[#This Row],[机型]])* (emr表[CPU]=emr内存选项表[[#This Row],[CPU]]))
))</f>
        <v>432</v>
      </c>
      <c r="BS66">
        <v>940</v>
      </c>
    </row>
    <row r="67" spans="1:71" x14ac:dyDescent="0.4">
      <c r="A67" s="21" t="s">
        <v>25</v>
      </c>
      <c r="B67" s="21" t="s">
        <v>94</v>
      </c>
      <c r="C67">
        <v>4</v>
      </c>
      <c r="D67">
        <v>16</v>
      </c>
      <c r="E67">
        <v>485.76</v>
      </c>
      <c r="F67" s="21" t="s">
        <v>64</v>
      </c>
      <c r="G67" s="21" t="s">
        <v>98</v>
      </c>
      <c r="BK67" s="21" t="s">
        <v>25</v>
      </c>
      <c r="BL67" s="21" t="s">
        <v>94</v>
      </c>
      <c r="BM67">
        <v>232</v>
      </c>
      <c r="BN67" s="21" t="str">
        <f t="shared" si="4"/>
        <v>emr!$BR$67#</v>
      </c>
      <c r="BO67" s="21" t="str" cm="1">
        <f t="array" ref="BO67">_xlfn.LET(_xlpm.x, BR67,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7" cm="1">
        <f t="array" ref="BR67:BS67">TRANSPOSE(
_xlfn.UNIQUE(
_xlfn._xlws.FILTER(emr表[内存（GB）],(emr表[地域]=emr内存选项表[[#This Row],[地域]]) * (emr表[机型]=emr内存选项表[[#This Row],[机型]])* (emr表[CPU]=emr内存选项表[[#This Row],[CPU]]))
))</f>
        <v>432</v>
      </c>
      <c r="BS67">
        <v>940</v>
      </c>
    </row>
    <row r="68" spans="1:71" x14ac:dyDescent="0.4">
      <c r="A68" s="21" t="s">
        <v>28</v>
      </c>
      <c r="B68" s="21" t="s">
        <v>94</v>
      </c>
      <c r="C68">
        <v>8</v>
      </c>
      <c r="D68">
        <v>16</v>
      </c>
      <c r="E68">
        <v>647.67999999999995</v>
      </c>
      <c r="F68" s="21" t="s">
        <v>66</v>
      </c>
      <c r="G68" s="21" t="s">
        <v>99</v>
      </c>
      <c r="BK68" s="21" t="s">
        <v>28</v>
      </c>
      <c r="BL68" s="21" t="s">
        <v>134</v>
      </c>
      <c r="BM68">
        <v>2</v>
      </c>
      <c r="BN68" s="21" t="str">
        <f t="shared" si="4"/>
        <v>emr!$BR$68#</v>
      </c>
      <c r="BO68" s="21" t="str" cm="1">
        <f t="array" ref="BO68">_xlfn.LET(_xlpm.x, BR68,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8" cm="1">
        <f t="array" ref="BR68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</row>
    <row r="69" spans="1:71" x14ac:dyDescent="0.4">
      <c r="A69" s="21" t="s">
        <v>1</v>
      </c>
      <c r="B69" s="21" t="s">
        <v>94</v>
      </c>
      <c r="C69">
        <v>8</v>
      </c>
      <c r="D69">
        <v>16</v>
      </c>
      <c r="E69">
        <v>647.67999999999995</v>
      </c>
      <c r="F69" s="21" t="s">
        <v>66</v>
      </c>
      <c r="G69" s="21" t="s">
        <v>99</v>
      </c>
      <c r="BK69" s="21" t="s">
        <v>1</v>
      </c>
      <c r="BL69" s="21" t="s">
        <v>134</v>
      </c>
      <c r="BM69">
        <v>2</v>
      </c>
      <c r="BN69" s="21" t="str">
        <f t="shared" si="4"/>
        <v>emr!$BR$69#</v>
      </c>
      <c r="BO69" s="21" t="str" cm="1">
        <f t="array" ref="BO69">_xlfn.LET(_xlpm.x, BR69,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69" cm="1">
        <f t="array" ref="BR69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</row>
    <row r="70" spans="1:71" x14ac:dyDescent="0.4">
      <c r="A70" s="21" t="s">
        <v>25</v>
      </c>
      <c r="B70" s="21" t="s">
        <v>94</v>
      </c>
      <c r="C70">
        <v>8</v>
      </c>
      <c r="D70">
        <v>16</v>
      </c>
      <c r="E70">
        <v>647.67999999999995</v>
      </c>
      <c r="F70" s="21" t="s">
        <v>66</v>
      </c>
      <c r="G70" s="21" t="s">
        <v>99</v>
      </c>
      <c r="BK70" s="21" t="s">
        <v>25</v>
      </c>
      <c r="BL70" s="21" t="s">
        <v>134</v>
      </c>
      <c r="BM70">
        <v>2</v>
      </c>
      <c r="BN70" s="21" t="str">
        <f t="shared" si="4"/>
        <v>emr!$BR$70#</v>
      </c>
      <c r="BO70" s="21" t="str" cm="1">
        <f t="array" ref="BO70">_xlfn.LET(_xlpm.x, BR70,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0" cm="1">
        <f t="array" ref="BR70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</row>
    <row r="71" spans="1:71" x14ac:dyDescent="0.4">
      <c r="A71" s="21" t="s">
        <v>28</v>
      </c>
      <c r="B71" s="21" t="s">
        <v>94</v>
      </c>
      <c r="C71">
        <v>8</v>
      </c>
      <c r="D71">
        <v>32</v>
      </c>
      <c r="E71">
        <v>971.52</v>
      </c>
      <c r="F71" s="21" t="s">
        <v>68</v>
      </c>
      <c r="G71" s="21" t="s">
        <v>100</v>
      </c>
      <c r="BK71" s="21" t="s">
        <v>28</v>
      </c>
      <c r="BL71" s="21" t="s">
        <v>134</v>
      </c>
      <c r="BM71">
        <v>4</v>
      </c>
      <c r="BN71" s="21" t="str">
        <f t="shared" si="4"/>
        <v>emr!$BR$71#</v>
      </c>
      <c r="BO71" s="21" t="str" cm="1">
        <f t="array" ref="BO71">_xlfn.LET(_xlpm.x, BR71,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1" cm="1">
        <f t="array" ref="BR71:BS71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71">
        <v>8</v>
      </c>
    </row>
    <row r="72" spans="1:71" x14ac:dyDescent="0.4">
      <c r="A72" s="21" t="s">
        <v>1</v>
      </c>
      <c r="B72" s="21" t="s">
        <v>94</v>
      </c>
      <c r="C72">
        <v>8</v>
      </c>
      <c r="D72">
        <v>32</v>
      </c>
      <c r="E72">
        <v>971.52</v>
      </c>
      <c r="F72" s="21" t="s">
        <v>68</v>
      </c>
      <c r="G72" s="21" t="s">
        <v>100</v>
      </c>
      <c r="BK72" s="21" t="s">
        <v>1</v>
      </c>
      <c r="BL72" s="21" t="s">
        <v>134</v>
      </c>
      <c r="BM72">
        <v>4</v>
      </c>
      <c r="BN72" s="21" t="str">
        <f t="shared" si="4"/>
        <v>emr!$BR$72#</v>
      </c>
      <c r="BO72" s="21" t="str" cm="1">
        <f t="array" ref="BO72">_xlfn.LET(_xlpm.x, BR72,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2" cm="1">
        <f t="array" ref="BR72:BS72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72">
        <v>8</v>
      </c>
    </row>
    <row r="73" spans="1:71" x14ac:dyDescent="0.4">
      <c r="A73" s="21" t="s">
        <v>25</v>
      </c>
      <c r="B73" s="21" t="s">
        <v>94</v>
      </c>
      <c r="C73">
        <v>8</v>
      </c>
      <c r="D73">
        <v>32</v>
      </c>
      <c r="E73">
        <v>971.52</v>
      </c>
      <c r="F73" s="21" t="s">
        <v>68</v>
      </c>
      <c r="G73" s="21" t="s">
        <v>100</v>
      </c>
      <c r="BK73" s="21" t="s">
        <v>25</v>
      </c>
      <c r="BL73" s="21" t="s">
        <v>134</v>
      </c>
      <c r="BM73">
        <v>4</v>
      </c>
      <c r="BN73" s="21" t="str">
        <f t="shared" si="4"/>
        <v>emr!$BR$73#</v>
      </c>
      <c r="BO73" s="21" t="str" cm="1">
        <f t="array" ref="BO73">_xlfn.LET(_xlpm.x, BR73,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3" cm="1">
        <f t="array" ref="BR73:BS73">TRANSPOSE(
_xlfn.UNIQUE(
_xlfn._xlws.FILTER(emr表[内存（GB）],(emr表[地域]=emr内存选项表[[#This Row],[地域]]) * (emr表[机型]=emr内存选项表[[#This Row],[机型]])* (emr表[CPU]=emr内存选项表[[#This Row],[CPU]]))
))</f>
        <v>4</v>
      </c>
      <c r="BS73">
        <v>8</v>
      </c>
    </row>
    <row r="74" spans="1:71" x14ac:dyDescent="0.4">
      <c r="A74" s="21" t="s">
        <v>28</v>
      </c>
      <c r="B74" s="21" t="s">
        <v>94</v>
      </c>
      <c r="C74">
        <v>16</v>
      </c>
      <c r="D74">
        <v>32</v>
      </c>
      <c r="E74">
        <v>1295.3599999999999</v>
      </c>
      <c r="F74" s="21" t="s">
        <v>70</v>
      </c>
      <c r="G74" s="21" t="s">
        <v>101</v>
      </c>
      <c r="BK74" s="21" t="s">
        <v>28</v>
      </c>
      <c r="BL74" s="21" t="s">
        <v>134</v>
      </c>
      <c r="BM74">
        <v>8</v>
      </c>
      <c r="BN74" s="21" t="str">
        <f t="shared" si="4"/>
        <v>emr!$BR$74#</v>
      </c>
      <c r="BO74" s="21" t="str" cm="1">
        <f t="array" ref="BO74">_xlfn.LET(_xlpm.x, BR74,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4" cm="1">
        <f t="array" ref="BR74:BS74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74">
        <v>16</v>
      </c>
    </row>
    <row r="75" spans="1:71" x14ac:dyDescent="0.4">
      <c r="A75" s="21" t="s">
        <v>1</v>
      </c>
      <c r="B75" s="21" t="s">
        <v>94</v>
      </c>
      <c r="C75">
        <v>16</v>
      </c>
      <c r="D75">
        <v>32</v>
      </c>
      <c r="E75">
        <v>1295.3599999999999</v>
      </c>
      <c r="F75" s="21" t="s">
        <v>70</v>
      </c>
      <c r="G75" s="21" t="s">
        <v>101</v>
      </c>
      <c r="BK75" s="21" t="s">
        <v>1</v>
      </c>
      <c r="BL75" s="21" t="s">
        <v>134</v>
      </c>
      <c r="BM75">
        <v>8</v>
      </c>
      <c r="BN75" s="21" t="str">
        <f t="shared" si="4"/>
        <v>emr!$BR$75#</v>
      </c>
      <c r="BO75" s="21" t="str" cm="1">
        <f t="array" ref="BO75">_xlfn.LET(_xlpm.x, BR75,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5" cm="1">
        <f t="array" ref="BR75:BS75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75">
        <v>16</v>
      </c>
    </row>
    <row r="76" spans="1:71" x14ac:dyDescent="0.4">
      <c r="A76" s="21" t="s">
        <v>25</v>
      </c>
      <c r="B76" s="21" t="s">
        <v>94</v>
      </c>
      <c r="C76">
        <v>16</v>
      </c>
      <c r="D76">
        <v>32</v>
      </c>
      <c r="E76">
        <v>1295.3599999999999</v>
      </c>
      <c r="F76" s="21" t="s">
        <v>70</v>
      </c>
      <c r="G76" s="21" t="s">
        <v>101</v>
      </c>
      <c r="BK76" s="21" t="s">
        <v>25</v>
      </c>
      <c r="BL76" s="21" t="s">
        <v>134</v>
      </c>
      <c r="BM76">
        <v>8</v>
      </c>
      <c r="BN76" s="21" t="str">
        <f t="shared" si="4"/>
        <v>emr!$BR$76#</v>
      </c>
      <c r="BO76" s="21" t="str" cm="1">
        <f t="array" ref="BO76">_xlfn.LET(_xlpm.x, BR76,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6" cm="1">
        <f t="array" ref="BR76:BS76">TRANSPOSE(
_xlfn.UNIQUE(
_xlfn._xlws.FILTER(emr表[内存（GB）],(emr表[地域]=emr内存选项表[[#This Row],[地域]]) * (emr表[机型]=emr内存选项表[[#This Row],[机型]])* (emr表[CPU]=emr内存选项表[[#This Row],[CPU]]))
))</f>
        <v>8</v>
      </c>
      <c r="BS76">
        <v>16</v>
      </c>
    </row>
    <row r="77" spans="1:71" x14ac:dyDescent="0.4">
      <c r="A77" s="21" t="s">
        <v>28</v>
      </c>
      <c r="B77" s="21" t="s">
        <v>94</v>
      </c>
      <c r="C77">
        <v>16</v>
      </c>
      <c r="D77">
        <v>64</v>
      </c>
      <c r="E77">
        <v>1943.04</v>
      </c>
      <c r="F77" s="21" t="s">
        <v>72</v>
      </c>
      <c r="G77" s="21" t="s">
        <v>102</v>
      </c>
      <c r="BK77" s="21" t="s">
        <v>28</v>
      </c>
      <c r="BL77" s="21" t="s">
        <v>134</v>
      </c>
      <c r="BM77">
        <v>16</v>
      </c>
      <c r="BN77" s="21" t="str">
        <f t="shared" si="4"/>
        <v>emr!$BR$77#</v>
      </c>
      <c r="BO77" s="21" t="str" cm="1">
        <f t="array" ref="BO77">_xlfn.LET(_xlpm.x, BR77,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7" cm="1">
        <f t="array" ref="BR77:BS77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77">
        <v>64</v>
      </c>
    </row>
    <row r="78" spans="1:71" x14ac:dyDescent="0.4">
      <c r="A78" s="21" t="s">
        <v>1</v>
      </c>
      <c r="B78" s="21" t="s">
        <v>94</v>
      </c>
      <c r="C78">
        <v>16</v>
      </c>
      <c r="D78">
        <v>64</v>
      </c>
      <c r="E78">
        <v>1943.04</v>
      </c>
      <c r="F78" s="21" t="s">
        <v>72</v>
      </c>
      <c r="G78" s="21" t="s">
        <v>102</v>
      </c>
      <c r="BK78" s="21" t="s">
        <v>1</v>
      </c>
      <c r="BL78" s="21" t="s">
        <v>134</v>
      </c>
      <c r="BM78">
        <v>16</v>
      </c>
      <c r="BN78" s="21" t="str">
        <f t="shared" si="4"/>
        <v>emr!$BR$78#</v>
      </c>
      <c r="BO78" s="21" t="str" cm="1">
        <f t="array" ref="BO78">_xlfn.LET(_xlpm.x, BR78,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8" cm="1">
        <f t="array" ref="BR78:BS78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78">
        <v>64</v>
      </c>
    </row>
    <row r="79" spans="1:71" x14ac:dyDescent="0.4">
      <c r="A79" s="21" t="s">
        <v>25</v>
      </c>
      <c r="B79" s="21" t="s">
        <v>94</v>
      </c>
      <c r="C79">
        <v>16</v>
      </c>
      <c r="D79">
        <v>64</v>
      </c>
      <c r="E79">
        <v>1943.04</v>
      </c>
      <c r="F79" s="21" t="s">
        <v>72</v>
      </c>
      <c r="G79" s="21" t="s">
        <v>102</v>
      </c>
      <c r="BK79" s="21" t="s">
        <v>25</v>
      </c>
      <c r="BL79" s="21" t="s">
        <v>134</v>
      </c>
      <c r="BM79">
        <v>16</v>
      </c>
      <c r="BN79" s="21" t="str">
        <f t="shared" si="4"/>
        <v>emr!$BR$79#</v>
      </c>
      <c r="BO79" s="21" t="str" cm="1">
        <f t="array" ref="BO79">_xlfn.LET(_xlpm.x, BR79,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79" cm="1">
        <f t="array" ref="BR79:BS79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  <c r="BS79">
        <v>64</v>
      </c>
    </row>
    <row r="80" spans="1:71" x14ac:dyDescent="0.4">
      <c r="A80" s="21" t="s">
        <v>28</v>
      </c>
      <c r="B80" s="21" t="s">
        <v>94</v>
      </c>
      <c r="C80">
        <v>32</v>
      </c>
      <c r="D80">
        <v>64</v>
      </c>
      <c r="E80">
        <v>2590.7199999999998</v>
      </c>
      <c r="F80" s="21" t="s">
        <v>80</v>
      </c>
      <c r="G80" s="21" t="s">
        <v>103</v>
      </c>
      <c r="BK80" s="21" t="s">
        <v>28</v>
      </c>
      <c r="BL80" s="21" t="s">
        <v>134</v>
      </c>
      <c r="BM80">
        <v>32</v>
      </c>
      <c r="BN80" s="21" t="str">
        <f t="shared" si="4"/>
        <v>emr!$BR$80#</v>
      </c>
      <c r="BO80" s="21" t="str" cm="1">
        <f t="array" ref="BO80">_xlfn.LET(_xlpm.x, BR80,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0" cm="1">
        <f t="array" ref="BR80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81" spans="1:71" x14ac:dyDescent="0.4">
      <c r="A81" s="21" t="s">
        <v>1</v>
      </c>
      <c r="B81" s="21" t="s">
        <v>94</v>
      </c>
      <c r="C81">
        <v>32</v>
      </c>
      <c r="D81">
        <v>64</v>
      </c>
      <c r="E81">
        <v>2590.7199999999998</v>
      </c>
      <c r="F81" s="21" t="s">
        <v>80</v>
      </c>
      <c r="G81" s="21" t="s">
        <v>103</v>
      </c>
      <c r="BK81" s="21" t="s">
        <v>1</v>
      </c>
      <c r="BL81" s="21" t="s">
        <v>134</v>
      </c>
      <c r="BM81">
        <v>32</v>
      </c>
      <c r="BN81" s="21" t="str">
        <f t="shared" si="4"/>
        <v>emr!$BR$81#</v>
      </c>
      <c r="BO81" s="21" t="str" cm="1">
        <f t="array" ref="BO81">_xlfn.LET(_xlpm.x, BR81,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1" cm="1">
        <f t="array" ref="BR81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82" spans="1:71" x14ac:dyDescent="0.4">
      <c r="A82" s="21" t="s">
        <v>25</v>
      </c>
      <c r="B82" s="21" t="s">
        <v>94</v>
      </c>
      <c r="C82">
        <v>32</v>
      </c>
      <c r="D82">
        <v>64</v>
      </c>
      <c r="E82">
        <v>2590.7199999999998</v>
      </c>
      <c r="F82" s="21" t="s">
        <v>80</v>
      </c>
      <c r="G82" s="21" t="s">
        <v>103</v>
      </c>
      <c r="BK82" s="21" t="s">
        <v>25</v>
      </c>
      <c r="BL82" s="21" t="s">
        <v>134</v>
      </c>
      <c r="BM82">
        <v>32</v>
      </c>
      <c r="BN82" s="21" t="str">
        <f t="shared" si="4"/>
        <v>emr!$BR$82#</v>
      </c>
      <c r="BO82" s="21" t="str" cm="1">
        <f t="array" ref="BO82">_xlfn.LET(_xlpm.x, BR82,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2" cm="1">
        <f t="array" ref="BR82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83" spans="1:71" x14ac:dyDescent="0.4">
      <c r="A83" s="21" t="s">
        <v>28</v>
      </c>
      <c r="B83" s="21" t="s">
        <v>94</v>
      </c>
      <c r="C83">
        <v>32</v>
      </c>
      <c r="D83">
        <v>128</v>
      </c>
      <c r="E83">
        <v>3886.08</v>
      </c>
      <c r="F83" s="21" t="s">
        <v>82</v>
      </c>
      <c r="G83" s="21" t="s">
        <v>104</v>
      </c>
      <c r="BK83" s="21" t="s">
        <v>28</v>
      </c>
      <c r="BL83" s="21" t="s">
        <v>134</v>
      </c>
      <c r="BM83">
        <v>64</v>
      </c>
      <c r="BN83" s="21" t="str">
        <f t="shared" si="4"/>
        <v>emr!$BR$83#</v>
      </c>
      <c r="BO83" s="21" t="str" cm="1">
        <f t="array" ref="BO83">_xlfn.LET(_xlpm.x, BR83,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3" cm="1">
        <f t="array" ref="BR83:BS83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83">
        <v>192</v>
      </c>
    </row>
    <row r="84" spans="1:71" x14ac:dyDescent="0.4">
      <c r="A84" s="21" t="s">
        <v>1</v>
      </c>
      <c r="B84" s="21" t="s">
        <v>94</v>
      </c>
      <c r="C84">
        <v>32</v>
      </c>
      <c r="D84">
        <v>128</v>
      </c>
      <c r="E84">
        <v>3886.08</v>
      </c>
      <c r="F84" s="21" t="s">
        <v>82</v>
      </c>
      <c r="G84" s="21" t="s">
        <v>104</v>
      </c>
      <c r="BK84" s="21" t="s">
        <v>1</v>
      </c>
      <c r="BL84" s="21" t="s">
        <v>134</v>
      </c>
      <c r="BM84">
        <v>64</v>
      </c>
      <c r="BN84" s="21" t="str">
        <f t="shared" si="4"/>
        <v>emr!$BR$84#</v>
      </c>
      <c r="BO84" s="21" t="str" cm="1">
        <f t="array" ref="BO84">_xlfn.LET(_xlpm.x, BR84,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4" cm="1">
        <f t="array" ref="BR84:BS84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84">
        <v>192</v>
      </c>
    </row>
    <row r="85" spans="1:71" x14ac:dyDescent="0.4">
      <c r="A85" s="21" t="s">
        <v>25</v>
      </c>
      <c r="B85" s="21" t="s">
        <v>94</v>
      </c>
      <c r="C85">
        <v>32</v>
      </c>
      <c r="D85">
        <v>128</v>
      </c>
      <c r="E85">
        <v>3886.08</v>
      </c>
      <c r="F85" s="21" t="s">
        <v>82</v>
      </c>
      <c r="G85" s="21" t="s">
        <v>104</v>
      </c>
      <c r="BK85" s="21" t="s">
        <v>25</v>
      </c>
      <c r="BL85" s="21" t="s">
        <v>134</v>
      </c>
      <c r="BM85">
        <v>64</v>
      </c>
      <c r="BN85" s="21" t="str">
        <f t="shared" si="4"/>
        <v>emr!$BR$85#</v>
      </c>
      <c r="BO85" s="21" t="str" cm="1">
        <f t="array" ref="BO85">_xlfn.LET(_xlpm.x, BR85,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5" cm="1">
        <f t="array" ref="BR85:BS85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  <c r="BS85">
        <v>192</v>
      </c>
    </row>
    <row r="86" spans="1:71" x14ac:dyDescent="0.4">
      <c r="A86" s="21" t="s">
        <v>28</v>
      </c>
      <c r="B86" s="21" t="s">
        <v>94</v>
      </c>
      <c r="C86">
        <v>48</v>
      </c>
      <c r="D86">
        <v>96</v>
      </c>
      <c r="E86">
        <v>3886.08</v>
      </c>
      <c r="F86" s="21" t="s">
        <v>84</v>
      </c>
      <c r="G86" s="21" t="s">
        <v>105</v>
      </c>
      <c r="BK86" s="21" t="s">
        <v>28</v>
      </c>
      <c r="BL86" s="21" t="s">
        <v>134</v>
      </c>
      <c r="BM86">
        <v>80</v>
      </c>
      <c r="BN86" s="21" t="str">
        <f t="shared" si="4"/>
        <v>emr!$BR$86#</v>
      </c>
      <c r="BO86" s="21" t="str" cm="1">
        <f t="array" ref="BO86">_xlfn.LET(_xlpm.x, BR86,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6" cm="1">
        <f t="array" ref="BR86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</row>
    <row r="87" spans="1:71" x14ac:dyDescent="0.4">
      <c r="A87" s="21" t="s">
        <v>1</v>
      </c>
      <c r="B87" s="21" t="s">
        <v>94</v>
      </c>
      <c r="C87">
        <v>48</v>
      </c>
      <c r="D87">
        <v>96</v>
      </c>
      <c r="E87">
        <v>3886.08</v>
      </c>
      <c r="F87" s="21" t="s">
        <v>84</v>
      </c>
      <c r="G87" s="21" t="s">
        <v>105</v>
      </c>
      <c r="BK87" s="21" t="s">
        <v>1</v>
      </c>
      <c r="BL87" s="21" t="s">
        <v>134</v>
      </c>
      <c r="BM87">
        <v>80</v>
      </c>
      <c r="BN87" s="21" t="str">
        <f t="shared" si="4"/>
        <v>emr!$BR$87#</v>
      </c>
      <c r="BO87" s="21" t="str" cm="1">
        <f t="array" ref="BO87">_xlfn.LET(_xlpm.x, BR87,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7" cm="1">
        <f t="array" ref="BR87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</row>
    <row r="88" spans="1:71" x14ac:dyDescent="0.4">
      <c r="A88" s="21" t="s">
        <v>25</v>
      </c>
      <c r="B88" s="21" t="s">
        <v>94</v>
      </c>
      <c r="C88">
        <v>48</v>
      </c>
      <c r="D88">
        <v>96</v>
      </c>
      <c r="E88">
        <v>3886.08</v>
      </c>
      <c r="F88" s="21" t="s">
        <v>84</v>
      </c>
      <c r="G88" s="21" t="s">
        <v>105</v>
      </c>
      <c r="BK88" s="21" t="s">
        <v>25</v>
      </c>
      <c r="BL88" s="21" t="s">
        <v>134</v>
      </c>
      <c r="BM88">
        <v>80</v>
      </c>
      <c r="BN88" s="21" t="str">
        <f t="shared" si="4"/>
        <v>emr!$BR$88#</v>
      </c>
      <c r="BO88" s="21" t="str" cm="1">
        <f t="array" ref="BO88">_xlfn.LET(_xlpm.x, BR88,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8" cm="1">
        <f t="array" ref="BR88">TRANSPOSE(
_xlfn.UNIQUE(
_xlfn._xlws.FILTER(emr表[内存（GB）],(emr表[地域]=emr内存选项表[[#This Row],[地域]]) * (emr表[机型]=emr内存选项表[[#This Row],[机型]])* (emr表[CPU]=emr内存选项表[[#This Row],[CPU]]))
))</f>
        <v>160</v>
      </c>
    </row>
    <row r="89" spans="1:71" x14ac:dyDescent="0.4">
      <c r="A89" s="21" t="s">
        <v>28</v>
      </c>
      <c r="B89" s="21" t="s">
        <v>94</v>
      </c>
      <c r="C89">
        <v>48</v>
      </c>
      <c r="D89">
        <v>192</v>
      </c>
      <c r="E89">
        <v>5829.12</v>
      </c>
      <c r="F89" s="21" t="s">
        <v>86</v>
      </c>
      <c r="G89" s="21" t="s">
        <v>106</v>
      </c>
      <c r="BK89" s="21" t="s">
        <v>28</v>
      </c>
      <c r="BL89" s="21" t="s">
        <v>134</v>
      </c>
      <c r="BM89">
        <v>128</v>
      </c>
      <c r="BN89" s="21" t="str">
        <f t="shared" si="4"/>
        <v>emr!$BR$89#</v>
      </c>
      <c r="BO89" s="21" t="str" cm="1">
        <f t="array" ref="BO89">_xlfn.LET(_xlpm.x, BR89,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89" cm="1">
        <f t="array" ref="BR89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90" spans="1:71" x14ac:dyDescent="0.4">
      <c r="A90" s="21" t="s">
        <v>1</v>
      </c>
      <c r="B90" s="21" t="s">
        <v>94</v>
      </c>
      <c r="C90">
        <v>48</v>
      </c>
      <c r="D90">
        <v>192</v>
      </c>
      <c r="E90">
        <v>5829.12</v>
      </c>
      <c r="F90" s="21" t="s">
        <v>86</v>
      </c>
      <c r="G90" s="21" t="s">
        <v>106</v>
      </c>
      <c r="BK90" s="21" t="s">
        <v>1</v>
      </c>
      <c r="BL90" s="21" t="s">
        <v>134</v>
      </c>
      <c r="BM90">
        <v>128</v>
      </c>
      <c r="BN90" s="21" t="str">
        <f t="shared" si="4"/>
        <v>emr!$BR$90#</v>
      </c>
      <c r="BO90" s="21" t="str" cm="1">
        <f t="array" ref="BO90">_xlfn.LET(_xlpm.x, BR90,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0" cm="1">
        <f t="array" ref="BR90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91" spans="1:71" x14ac:dyDescent="0.4">
      <c r="A91" s="21" t="s">
        <v>25</v>
      </c>
      <c r="B91" s="21" t="s">
        <v>94</v>
      </c>
      <c r="C91">
        <v>48</v>
      </c>
      <c r="D91">
        <v>192</v>
      </c>
      <c r="E91">
        <v>5829.12</v>
      </c>
      <c r="F91" s="21" t="s">
        <v>86</v>
      </c>
      <c r="G91" s="21" t="s">
        <v>106</v>
      </c>
      <c r="BK91" s="21" t="s">
        <v>25</v>
      </c>
      <c r="BL91" s="21" t="s">
        <v>134</v>
      </c>
      <c r="BM91">
        <v>128</v>
      </c>
      <c r="BN91" s="21" t="str">
        <f t="shared" si="4"/>
        <v>emr!$BR$91#</v>
      </c>
      <c r="BO91" s="21" t="str" cm="1">
        <f t="array" ref="BO91">_xlfn.LET(_xlpm.x, BR91,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1" cm="1">
        <f t="array" ref="BR91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92" spans="1:71" x14ac:dyDescent="0.4">
      <c r="A92" s="21" t="s">
        <v>28</v>
      </c>
      <c r="B92" s="21" t="s">
        <v>94</v>
      </c>
      <c r="C92">
        <v>64</v>
      </c>
      <c r="D92">
        <v>128</v>
      </c>
      <c r="E92">
        <v>5181.4399999999996</v>
      </c>
      <c r="F92" s="21" t="s">
        <v>107</v>
      </c>
      <c r="G92" s="21" t="s">
        <v>108</v>
      </c>
      <c r="BK92" s="21" t="s">
        <v>28</v>
      </c>
      <c r="BL92" s="21" t="s">
        <v>134</v>
      </c>
      <c r="BM92">
        <v>160</v>
      </c>
      <c r="BN92" s="21" t="str">
        <f t="shared" si="4"/>
        <v>emr!$BR$92#</v>
      </c>
      <c r="BO92" s="21" t="str" cm="1">
        <f t="array" ref="BO92">_xlfn.LET(_xlpm.x, BR92,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2" cm="1">
        <f t="array" ref="BR92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</row>
    <row r="93" spans="1:71" x14ac:dyDescent="0.4">
      <c r="A93" s="21" t="s">
        <v>1</v>
      </c>
      <c r="B93" s="21" t="s">
        <v>94</v>
      </c>
      <c r="C93">
        <v>64</v>
      </c>
      <c r="D93">
        <v>128</v>
      </c>
      <c r="E93">
        <v>5181.4399999999996</v>
      </c>
      <c r="F93" s="21" t="s">
        <v>107</v>
      </c>
      <c r="G93" s="21" t="s">
        <v>108</v>
      </c>
      <c r="BK93" s="21" t="s">
        <v>1</v>
      </c>
      <c r="BL93" s="21" t="s">
        <v>134</v>
      </c>
      <c r="BM93">
        <v>160</v>
      </c>
      <c r="BN93" s="21" t="str">
        <f t="shared" si="4"/>
        <v>emr!$BR$93#</v>
      </c>
      <c r="BO93" s="21" t="str" cm="1">
        <f t="array" ref="BO93">_xlfn.LET(_xlpm.x, BR93,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3" cm="1">
        <f t="array" ref="BR93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</row>
    <row r="94" spans="1:71" x14ac:dyDescent="0.4">
      <c r="A94" s="21" t="s">
        <v>25</v>
      </c>
      <c r="B94" s="21" t="s">
        <v>94</v>
      </c>
      <c r="C94">
        <v>64</v>
      </c>
      <c r="D94">
        <v>128</v>
      </c>
      <c r="E94">
        <v>5181.4399999999996</v>
      </c>
      <c r="F94" s="21" t="s">
        <v>107</v>
      </c>
      <c r="G94" s="21" t="s">
        <v>108</v>
      </c>
      <c r="BK94" s="21" t="s">
        <v>25</v>
      </c>
      <c r="BL94" s="21" t="s">
        <v>134</v>
      </c>
      <c r="BM94">
        <v>160</v>
      </c>
      <c r="BN94" s="21" t="str">
        <f t="shared" si="4"/>
        <v>emr!$BR$94#</v>
      </c>
      <c r="BO94" s="21" t="str" cm="1">
        <f t="array" ref="BO94">_xlfn.LET(_xlpm.x, BR94,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4" cm="1">
        <f t="array" ref="BR94">TRANSPOSE(
_xlfn.UNIQUE(
_xlfn._xlws.FILTER(emr表[内存（GB）],(emr表[地域]=emr内存选项表[[#This Row],[地域]]) * (emr表[机型]=emr内存选项表[[#This Row],[机型]])* (emr表[CPU]=emr内存选项表[[#This Row],[CPU]]))
))</f>
        <v>320</v>
      </c>
    </row>
    <row r="95" spans="1:71" x14ac:dyDescent="0.4">
      <c r="A95" s="21" t="s">
        <v>28</v>
      </c>
      <c r="B95" s="21" t="s">
        <v>94</v>
      </c>
      <c r="C95">
        <v>64</v>
      </c>
      <c r="D95">
        <v>256</v>
      </c>
      <c r="E95">
        <v>7772.16</v>
      </c>
      <c r="F95" s="21" t="s">
        <v>90</v>
      </c>
      <c r="G95" s="21" t="s">
        <v>109</v>
      </c>
      <c r="BK95" s="21" t="s">
        <v>28</v>
      </c>
      <c r="BL95" s="21" t="s">
        <v>150</v>
      </c>
      <c r="BM95">
        <v>16</v>
      </c>
      <c r="BN95" s="21" t="str">
        <f t="shared" si="4"/>
        <v>emr!$BR$95#</v>
      </c>
      <c r="BO95" s="21" t="str" cm="1">
        <f t="array" ref="BO95">_xlfn.LET(_xlpm.x, BR95,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5" cm="1">
        <f t="array" ref="BR95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96" spans="1:71" x14ac:dyDescent="0.4">
      <c r="A96" s="21" t="s">
        <v>1</v>
      </c>
      <c r="B96" s="21" t="s">
        <v>94</v>
      </c>
      <c r="C96">
        <v>64</v>
      </c>
      <c r="D96">
        <v>256</v>
      </c>
      <c r="E96">
        <v>7772.16</v>
      </c>
      <c r="F96" s="21" t="s">
        <v>90</v>
      </c>
      <c r="G96" s="21" t="s">
        <v>109</v>
      </c>
      <c r="BK96" s="21" t="s">
        <v>1</v>
      </c>
      <c r="BL96" s="21" t="s">
        <v>150</v>
      </c>
      <c r="BM96">
        <v>16</v>
      </c>
      <c r="BN96" s="21" t="str">
        <f t="shared" si="4"/>
        <v>emr!$BR$96#</v>
      </c>
      <c r="BO96" s="21" t="str" cm="1">
        <f t="array" ref="BO96">_xlfn.LET(_xlpm.x, BR96,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6" cm="1">
        <f t="array" ref="BR96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97" spans="1:70" x14ac:dyDescent="0.4">
      <c r="A97" s="21" t="s">
        <v>25</v>
      </c>
      <c r="B97" s="21" t="s">
        <v>94</v>
      </c>
      <c r="C97">
        <v>64</v>
      </c>
      <c r="D97">
        <v>256</v>
      </c>
      <c r="E97">
        <v>7772.16</v>
      </c>
      <c r="F97" s="21" t="s">
        <v>90</v>
      </c>
      <c r="G97" s="21" t="s">
        <v>109</v>
      </c>
      <c r="BK97" s="21" t="s">
        <v>25</v>
      </c>
      <c r="BL97" s="21" t="s">
        <v>150</v>
      </c>
      <c r="BM97">
        <v>16</v>
      </c>
      <c r="BN97" s="21" t="str">
        <f t="shared" si="4"/>
        <v>emr!$BR$97#</v>
      </c>
      <c r="BO97" s="21" t="str" cm="1">
        <f t="array" ref="BO97">_xlfn.LET(_xlpm.x, BR97,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7" cm="1">
        <f t="array" ref="BR97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98" spans="1:70" x14ac:dyDescent="0.4">
      <c r="A98" s="21" t="s">
        <v>28</v>
      </c>
      <c r="B98" s="21" t="s">
        <v>94</v>
      </c>
      <c r="C98">
        <v>80</v>
      </c>
      <c r="D98">
        <v>160</v>
      </c>
      <c r="E98">
        <v>6476.8</v>
      </c>
      <c r="F98" s="21" t="s">
        <v>110</v>
      </c>
      <c r="G98" s="21" t="s">
        <v>111</v>
      </c>
      <c r="BK98" s="21" t="s">
        <v>28</v>
      </c>
      <c r="BL98" s="21" t="s">
        <v>150</v>
      </c>
      <c r="BM98">
        <v>32</v>
      </c>
      <c r="BN98" s="21" t="str">
        <f t="shared" ref="BN98:BN133" si="5">"emr!"&amp;ADDRESS(ROW(BR98),COLUMN(BR98)) &amp; "#"</f>
        <v>emr!$BR$98#</v>
      </c>
      <c r="BO98" s="21" t="str" cm="1">
        <f t="array" ref="BO98">_xlfn.LET(_xlpm.x, BR98,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8" cm="1">
        <f t="array" ref="BR98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99" spans="1:70" x14ac:dyDescent="0.4">
      <c r="A99" s="21" t="s">
        <v>1</v>
      </c>
      <c r="B99" s="21" t="s">
        <v>94</v>
      </c>
      <c r="C99">
        <v>80</v>
      </c>
      <c r="D99">
        <v>160</v>
      </c>
      <c r="E99">
        <v>6476.8</v>
      </c>
      <c r="F99" s="21" t="s">
        <v>110</v>
      </c>
      <c r="G99" s="21" t="s">
        <v>111</v>
      </c>
      <c r="BK99" s="21" t="s">
        <v>1</v>
      </c>
      <c r="BL99" s="21" t="s">
        <v>150</v>
      </c>
      <c r="BM99">
        <v>32</v>
      </c>
      <c r="BN99" s="21" t="str">
        <f t="shared" si="5"/>
        <v>emr!$BR$99#</v>
      </c>
      <c r="BO99" s="21" t="str" cm="1">
        <f t="array" ref="BO99">_xlfn.LET(_xlpm.x, BR99,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99" cm="1">
        <f t="array" ref="BR99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100" spans="1:70" x14ac:dyDescent="0.4">
      <c r="A100" s="21" t="s">
        <v>25</v>
      </c>
      <c r="B100" s="21" t="s">
        <v>94</v>
      </c>
      <c r="C100">
        <v>80</v>
      </c>
      <c r="D100">
        <v>160</v>
      </c>
      <c r="E100">
        <v>6476.8</v>
      </c>
      <c r="F100" s="21" t="s">
        <v>110</v>
      </c>
      <c r="G100" s="21" t="s">
        <v>111</v>
      </c>
      <c r="BK100" s="21" t="s">
        <v>25</v>
      </c>
      <c r="BL100" s="21" t="s">
        <v>150</v>
      </c>
      <c r="BM100">
        <v>32</v>
      </c>
      <c r="BN100" s="21" t="str">
        <f t="shared" si="5"/>
        <v>emr!$BR$100#</v>
      </c>
      <c r="BO100" s="21" t="str" cm="1">
        <f t="array" ref="BO100">_xlfn.LET(_xlpm.x, BR100,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0" cm="1">
        <f t="array" ref="BR100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101" spans="1:70" x14ac:dyDescent="0.4">
      <c r="A101" s="21" t="s">
        <v>28</v>
      </c>
      <c r="B101" s="21" t="s">
        <v>94</v>
      </c>
      <c r="C101">
        <v>80</v>
      </c>
      <c r="D101">
        <v>320</v>
      </c>
      <c r="E101">
        <v>9715.2000000000007</v>
      </c>
      <c r="F101" s="21" t="s">
        <v>112</v>
      </c>
      <c r="G101" s="21" t="s">
        <v>113</v>
      </c>
      <c r="BK101" s="21" t="s">
        <v>28</v>
      </c>
      <c r="BL101" s="21" t="s">
        <v>150</v>
      </c>
      <c r="BM101">
        <v>64</v>
      </c>
      <c r="BN101" s="21" t="str">
        <f t="shared" si="5"/>
        <v>emr!$BR$101#</v>
      </c>
      <c r="BO101" s="21" t="str" cm="1">
        <f t="array" ref="BO101">_xlfn.LET(_xlpm.x, BR101,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1" cm="1">
        <f t="array" ref="BR101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02" spans="1:70" x14ac:dyDescent="0.4">
      <c r="A102" s="21" t="s">
        <v>1</v>
      </c>
      <c r="B102" s="21" t="s">
        <v>94</v>
      </c>
      <c r="C102">
        <v>80</v>
      </c>
      <c r="D102">
        <v>320</v>
      </c>
      <c r="E102">
        <v>9715.2000000000007</v>
      </c>
      <c r="F102" s="21" t="s">
        <v>112</v>
      </c>
      <c r="G102" s="21" t="s">
        <v>113</v>
      </c>
      <c r="BK102" s="21" t="s">
        <v>1</v>
      </c>
      <c r="BL102" s="21" t="s">
        <v>150</v>
      </c>
      <c r="BM102">
        <v>64</v>
      </c>
      <c r="BN102" s="21" t="str">
        <f t="shared" si="5"/>
        <v>emr!$BR$102#</v>
      </c>
      <c r="BO102" s="21" t="str" cm="1">
        <f t="array" ref="BO102">_xlfn.LET(_xlpm.x, BR102,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2" cm="1">
        <f t="array" ref="BR102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03" spans="1:70" x14ac:dyDescent="0.4">
      <c r="A103" s="21" t="s">
        <v>25</v>
      </c>
      <c r="B103" s="21" t="s">
        <v>94</v>
      </c>
      <c r="C103">
        <v>80</v>
      </c>
      <c r="D103">
        <v>320</v>
      </c>
      <c r="E103">
        <v>9715.2000000000007</v>
      </c>
      <c r="F103" s="21" t="s">
        <v>112</v>
      </c>
      <c r="G103" s="21" t="s">
        <v>113</v>
      </c>
      <c r="BK103" s="21" t="s">
        <v>25</v>
      </c>
      <c r="BL103" s="21" t="s">
        <v>150</v>
      </c>
      <c r="BM103">
        <v>64</v>
      </c>
      <c r="BN103" s="21" t="str">
        <f t="shared" si="5"/>
        <v>emr!$BR$103#</v>
      </c>
      <c r="BO103" s="21" t="str" cm="1">
        <f t="array" ref="BO103">_xlfn.LET(_xlpm.x, BR103,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3" cm="1">
        <f t="array" ref="BR103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04" spans="1:70" x14ac:dyDescent="0.4">
      <c r="A104" s="21" t="s">
        <v>28</v>
      </c>
      <c r="B104" s="21" t="s">
        <v>94</v>
      </c>
      <c r="C104">
        <v>96</v>
      </c>
      <c r="D104">
        <v>192</v>
      </c>
      <c r="E104">
        <v>7772.16</v>
      </c>
      <c r="F104" s="21" t="s">
        <v>114</v>
      </c>
      <c r="G104" s="21" t="s">
        <v>115</v>
      </c>
      <c r="BK104" s="21" t="s">
        <v>28</v>
      </c>
      <c r="BL104" s="21" t="s">
        <v>154</v>
      </c>
      <c r="BM104">
        <v>4</v>
      </c>
      <c r="BN104" s="21" t="str">
        <f t="shared" si="5"/>
        <v>emr!$BR$104#</v>
      </c>
      <c r="BO104" s="21" t="str" cm="1">
        <f t="array" ref="BO104">_xlfn.LET(_xlpm.x, BR104,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4" cm="1">
        <f t="array" ref="BR104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05" spans="1:70" x14ac:dyDescent="0.4">
      <c r="A105" s="21" t="s">
        <v>1</v>
      </c>
      <c r="B105" s="21" t="s">
        <v>94</v>
      </c>
      <c r="C105">
        <v>96</v>
      </c>
      <c r="D105">
        <v>192</v>
      </c>
      <c r="E105">
        <v>7772.16</v>
      </c>
      <c r="F105" s="21" t="s">
        <v>114</v>
      </c>
      <c r="G105" s="21" t="s">
        <v>115</v>
      </c>
      <c r="BK105" s="21" t="s">
        <v>1</v>
      </c>
      <c r="BL105" s="21" t="s">
        <v>154</v>
      </c>
      <c r="BM105">
        <v>4</v>
      </c>
      <c r="BN105" s="21" t="str">
        <f t="shared" si="5"/>
        <v>emr!$BR$105#</v>
      </c>
      <c r="BO105" s="21" t="str" cm="1">
        <f t="array" ref="BO105">_xlfn.LET(_xlpm.x, BR105,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5" cm="1">
        <f t="array" ref="BR105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06" spans="1:70" x14ac:dyDescent="0.4">
      <c r="A106" s="21" t="s">
        <v>25</v>
      </c>
      <c r="B106" s="21" t="s">
        <v>94</v>
      </c>
      <c r="C106">
        <v>96</v>
      </c>
      <c r="D106">
        <v>192</v>
      </c>
      <c r="E106">
        <v>7772.16</v>
      </c>
      <c r="F106" s="21" t="s">
        <v>114</v>
      </c>
      <c r="G106" s="21" t="s">
        <v>115</v>
      </c>
      <c r="BK106" s="21" t="s">
        <v>25</v>
      </c>
      <c r="BL106" s="21" t="s">
        <v>154</v>
      </c>
      <c r="BM106">
        <v>4</v>
      </c>
      <c r="BN106" s="21" t="str">
        <f t="shared" si="5"/>
        <v>emr!$BR$106#</v>
      </c>
      <c r="BO106" s="21" t="str" cm="1">
        <f t="array" ref="BO106">_xlfn.LET(_xlpm.x, BR106,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6" cm="1">
        <f t="array" ref="BR106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07" spans="1:70" x14ac:dyDescent="0.4">
      <c r="A107" s="21" t="s">
        <v>28</v>
      </c>
      <c r="B107" s="21" t="s">
        <v>94</v>
      </c>
      <c r="C107">
        <v>96</v>
      </c>
      <c r="D107">
        <v>384</v>
      </c>
      <c r="E107">
        <v>11658.24</v>
      </c>
      <c r="F107" s="21" t="s">
        <v>116</v>
      </c>
      <c r="G107" s="21" t="s">
        <v>117</v>
      </c>
      <c r="BK107" s="21" t="s">
        <v>28</v>
      </c>
      <c r="BL107" s="21" t="s">
        <v>154</v>
      </c>
      <c r="BM107">
        <v>8</v>
      </c>
      <c r="BN107" s="21" t="str">
        <f t="shared" si="5"/>
        <v>emr!$BR$107#</v>
      </c>
      <c r="BO107" s="21" t="str" cm="1">
        <f t="array" ref="BO107">_xlfn.LET(_xlpm.x, BR107,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7" cm="1">
        <f t="array" ref="BR107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08" spans="1:70" x14ac:dyDescent="0.4">
      <c r="A108" s="21" t="s">
        <v>1</v>
      </c>
      <c r="B108" s="21" t="s">
        <v>94</v>
      </c>
      <c r="C108">
        <v>96</v>
      </c>
      <c r="D108">
        <v>384</v>
      </c>
      <c r="E108">
        <v>11658.24</v>
      </c>
      <c r="F108" s="21" t="s">
        <v>116</v>
      </c>
      <c r="G108" s="21" t="s">
        <v>117</v>
      </c>
      <c r="BK108" s="21" t="s">
        <v>1</v>
      </c>
      <c r="BL108" s="21" t="s">
        <v>154</v>
      </c>
      <c r="BM108">
        <v>8</v>
      </c>
      <c r="BN108" s="21" t="str">
        <f t="shared" si="5"/>
        <v>emr!$BR$108#</v>
      </c>
      <c r="BO108" s="21" t="str" cm="1">
        <f t="array" ref="BO108">_xlfn.LET(_xlpm.x, BR108,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8" cm="1">
        <f t="array" ref="BR108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09" spans="1:70" x14ac:dyDescent="0.4">
      <c r="A109" s="21" t="s">
        <v>25</v>
      </c>
      <c r="B109" s="21" t="s">
        <v>94</v>
      </c>
      <c r="C109">
        <v>96</v>
      </c>
      <c r="D109">
        <v>384</v>
      </c>
      <c r="E109">
        <v>11658.24</v>
      </c>
      <c r="F109" s="21" t="s">
        <v>116</v>
      </c>
      <c r="G109" s="21" t="s">
        <v>117</v>
      </c>
      <c r="BK109" s="21" t="s">
        <v>25</v>
      </c>
      <c r="BL109" s="21" t="s">
        <v>154</v>
      </c>
      <c r="BM109">
        <v>8</v>
      </c>
      <c r="BN109" s="21" t="str">
        <f t="shared" si="5"/>
        <v>emr!$BR$109#</v>
      </c>
      <c r="BO109" s="21" t="str" cm="1">
        <f t="array" ref="BO109">_xlfn.LET(_xlpm.x, BR109,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09" cm="1">
        <f t="array" ref="BR109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10" spans="1:70" x14ac:dyDescent="0.4">
      <c r="A110" s="21" t="s">
        <v>28</v>
      </c>
      <c r="B110" s="21" t="s">
        <v>94</v>
      </c>
      <c r="C110">
        <v>116</v>
      </c>
      <c r="D110">
        <v>216</v>
      </c>
      <c r="E110">
        <v>9067.52</v>
      </c>
      <c r="F110" s="21" t="s">
        <v>118</v>
      </c>
      <c r="G110" s="21" t="s">
        <v>119</v>
      </c>
      <c r="BK110" s="21" t="s">
        <v>28</v>
      </c>
      <c r="BL110" s="21" t="s">
        <v>154</v>
      </c>
      <c r="BM110">
        <v>16</v>
      </c>
      <c r="BN110" s="21" t="str">
        <f t="shared" si="5"/>
        <v>emr!$BR$110#</v>
      </c>
      <c r="BO110" s="21" t="str" cm="1">
        <f t="array" ref="BO110">_xlfn.LET(_xlpm.x, BR110,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0" cm="1">
        <f t="array" ref="BR110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111" spans="1:70" x14ac:dyDescent="0.4">
      <c r="A111" s="21" t="s">
        <v>1</v>
      </c>
      <c r="B111" s="21" t="s">
        <v>94</v>
      </c>
      <c r="C111">
        <v>116</v>
      </c>
      <c r="D111">
        <v>216</v>
      </c>
      <c r="E111">
        <v>9067.52</v>
      </c>
      <c r="F111" s="21" t="s">
        <v>118</v>
      </c>
      <c r="G111" s="21" t="s">
        <v>119</v>
      </c>
      <c r="BK111" s="21" t="s">
        <v>1</v>
      </c>
      <c r="BL111" s="21" t="s">
        <v>154</v>
      </c>
      <c r="BM111">
        <v>16</v>
      </c>
      <c r="BN111" s="21" t="str">
        <f t="shared" si="5"/>
        <v>emr!$BR$111#</v>
      </c>
      <c r="BO111" s="21" t="str" cm="1">
        <f t="array" ref="BO111">_xlfn.LET(_xlpm.x, BR111,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1" cm="1">
        <f t="array" ref="BR111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112" spans="1:70" x14ac:dyDescent="0.4">
      <c r="A112" s="21" t="s">
        <v>25</v>
      </c>
      <c r="B112" s="21" t="s">
        <v>94</v>
      </c>
      <c r="C112">
        <v>116</v>
      </c>
      <c r="D112">
        <v>216</v>
      </c>
      <c r="E112">
        <v>9067.52</v>
      </c>
      <c r="F112" s="21" t="s">
        <v>118</v>
      </c>
      <c r="G112" s="21" t="s">
        <v>119</v>
      </c>
      <c r="BK112" s="21" t="s">
        <v>25</v>
      </c>
      <c r="BL112" s="21" t="s">
        <v>154</v>
      </c>
      <c r="BM112">
        <v>16</v>
      </c>
      <c r="BN112" s="21" t="str">
        <f t="shared" si="5"/>
        <v>emr!$BR$112#</v>
      </c>
      <c r="BO112" s="21" t="str" cm="1">
        <f t="array" ref="BO112">_xlfn.LET(_xlpm.x, BR112,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2" cm="1">
        <f t="array" ref="BR112">TRANSPOSE(
_xlfn.UNIQUE(
_xlfn._xlws.FILTER(emr表[内存（GB）],(emr表[地域]=emr内存选项表[[#This Row],[地域]]) * (emr表[机型]=emr内存选项表[[#This Row],[机型]])* (emr表[CPU]=emr内存选项表[[#This Row],[CPU]]))
))</f>
        <v>128</v>
      </c>
    </row>
    <row r="113" spans="1:70" x14ac:dyDescent="0.4">
      <c r="A113" s="21" t="s">
        <v>28</v>
      </c>
      <c r="B113" s="21" t="s">
        <v>94</v>
      </c>
      <c r="C113">
        <v>116</v>
      </c>
      <c r="D113">
        <v>470</v>
      </c>
      <c r="E113">
        <v>14208.48</v>
      </c>
      <c r="F113" s="21" t="s">
        <v>120</v>
      </c>
      <c r="G113" s="21" t="s">
        <v>121</v>
      </c>
      <c r="BK113" s="21" t="s">
        <v>28</v>
      </c>
      <c r="BL113" s="21" t="s">
        <v>154</v>
      </c>
      <c r="BM113">
        <v>32</v>
      </c>
      <c r="BN113" s="21" t="str">
        <f t="shared" si="5"/>
        <v>emr!$BR$113#</v>
      </c>
      <c r="BO113" s="21" t="str" cm="1">
        <f t="array" ref="BO113">_xlfn.LET(_xlpm.x, BR113,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3" cm="1">
        <f t="array" ref="BR113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14" spans="1:70" x14ac:dyDescent="0.4">
      <c r="A114" s="21" t="s">
        <v>1</v>
      </c>
      <c r="B114" s="21" t="s">
        <v>94</v>
      </c>
      <c r="C114">
        <v>116</v>
      </c>
      <c r="D114">
        <v>470</v>
      </c>
      <c r="E114">
        <v>14208.48</v>
      </c>
      <c r="F114" s="21" t="s">
        <v>120</v>
      </c>
      <c r="G114" s="21" t="s">
        <v>121</v>
      </c>
      <c r="BK114" s="21" t="s">
        <v>1</v>
      </c>
      <c r="BL114" s="21" t="s">
        <v>154</v>
      </c>
      <c r="BM114">
        <v>32</v>
      </c>
      <c r="BN114" s="21" t="str">
        <f t="shared" si="5"/>
        <v>emr!$BR$114#</v>
      </c>
      <c r="BO114" s="21" t="str" cm="1">
        <f t="array" ref="BO114">_xlfn.LET(_xlpm.x, BR114,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4" cm="1">
        <f t="array" ref="BR114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15" spans="1:70" x14ac:dyDescent="0.4">
      <c r="A115" s="21" t="s">
        <v>25</v>
      </c>
      <c r="B115" s="21" t="s">
        <v>94</v>
      </c>
      <c r="C115">
        <v>116</v>
      </c>
      <c r="D115">
        <v>470</v>
      </c>
      <c r="E115">
        <v>14208.48</v>
      </c>
      <c r="F115" s="21" t="s">
        <v>120</v>
      </c>
      <c r="G115" s="21" t="s">
        <v>121</v>
      </c>
      <c r="BK115" s="21" t="s">
        <v>25</v>
      </c>
      <c r="BL115" s="21" t="s">
        <v>154</v>
      </c>
      <c r="BM115">
        <v>32</v>
      </c>
      <c r="BN115" s="21" t="str">
        <f t="shared" si="5"/>
        <v>emr!$BR$115#</v>
      </c>
      <c r="BO115" s="21" t="str" cm="1">
        <f t="array" ref="BO115">_xlfn.LET(_xlpm.x, BR115,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5" cm="1">
        <f t="array" ref="BR115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16" spans="1:70" x14ac:dyDescent="0.4">
      <c r="A116" s="21" t="s">
        <v>28</v>
      </c>
      <c r="B116" s="21" t="s">
        <v>94</v>
      </c>
      <c r="C116">
        <v>128</v>
      </c>
      <c r="D116">
        <v>256</v>
      </c>
      <c r="E116">
        <v>10362.879999999999</v>
      </c>
      <c r="F116" s="21" t="s">
        <v>122</v>
      </c>
      <c r="G116" s="21" t="s">
        <v>123</v>
      </c>
      <c r="BK116" s="21" t="s">
        <v>28</v>
      </c>
      <c r="BL116" s="21" t="s">
        <v>154</v>
      </c>
      <c r="BM116">
        <v>48</v>
      </c>
      <c r="BN116" s="21" t="str">
        <f t="shared" si="5"/>
        <v>emr!$BR$116#</v>
      </c>
      <c r="BO116" s="21" t="str" cm="1">
        <f t="array" ref="BO116">_xlfn.LET(_xlpm.x, BR116,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6" cm="1">
        <f t="array" ref="BR116">TRANSPOSE(
_xlfn.UNIQUE(
_xlfn._xlws.FILTER(emr表[内存（GB）],(emr表[地域]=emr内存选项表[[#This Row],[地域]]) * (emr表[机型]=emr内存选项表[[#This Row],[机型]])* (emr表[CPU]=emr内存选项表[[#This Row],[CPU]]))
))</f>
        <v>384</v>
      </c>
    </row>
    <row r="117" spans="1:70" x14ac:dyDescent="0.4">
      <c r="A117" s="21" t="s">
        <v>1</v>
      </c>
      <c r="B117" s="21" t="s">
        <v>94</v>
      </c>
      <c r="C117">
        <v>128</v>
      </c>
      <c r="D117">
        <v>256</v>
      </c>
      <c r="E117">
        <v>10362.879999999999</v>
      </c>
      <c r="F117" s="21" t="s">
        <v>122</v>
      </c>
      <c r="G117" s="21" t="s">
        <v>123</v>
      </c>
      <c r="BK117" s="21" t="s">
        <v>1</v>
      </c>
      <c r="BL117" s="21" t="s">
        <v>154</v>
      </c>
      <c r="BM117">
        <v>48</v>
      </c>
      <c r="BN117" s="21" t="str">
        <f t="shared" si="5"/>
        <v>emr!$BR$117#</v>
      </c>
      <c r="BO117" s="21" t="str" cm="1">
        <f t="array" ref="BO117">_xlfn.LET(_xlpm.x, BR117,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7" cm="1">
        <f t="array" ref="BR117">TRANSPOSE(
_xlfn.UNIQUE(
_xlfn._xlws.FILTER(emr表[内存（GB）],(emr表[地域]=emr内存选项表[[#This Row],[地域]]) * (emr表[机型]=emr内存选项表[[#This Row],[机型]])* (emr表[CPU]=emr内存选项表[[#This Row],[CPU]]))
))</f>
        <v>384</v>
      </c>
    </row>
    <row r="118" spans="1:70" x14ac:dyDescent="0.4">
      <c r="A118" s="21" t="s">
        <v>25</v>
      </c>
      <c r="B118" s="21" t="s">
        <v>94</v>
      </c>
      <c r="C118">
        <v>128</v>
      </c>
      <c r="D118">
        <v>256</v>
      </c>
      <c r="E118">
        <v>10362.879999999999</v>
      </c>
      <c r="F118" s="21" t="s">
        <v>122</v>
      </c>
      <c r="G118" s="21" t="s">
        <v>123</v>
      </c>
      <c r="BK118" s="21" t="s">
        <v>25</v>
      </c>
      <c r="BL118" s="21" t="s">
        <v>154</v>
      </c>
      <c r="BM118">
        <v>48</v>
      </c>
      <c r="BN118" s="21" t="str">
        <f t="shared" si="5"/>
        <v>emr!$BR$118#</v>
      </c>
      <c r="BO118" s="21" t="str" cm="1">
        <f t="array" ref="BO118">_xlfn.LET(_xlpm.x, BR118,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8" cm="1">
        <f t="array" ref="BR118">TRANSPOSE(
_xlfn.UNIQUE(
_xlfn._xlws.FILTER(emr表[内存（GB）],(emr表[地域]=emr内存选项表[[#This Row],[地域]]) * (emr表[机型]=emr内存选项表[[#This Row],[机型]])* (emr表[CPU]=emr内存选项表[[#This Row],[CPU]]))
))</f>
        <v>384</v>
      </c>
    </row>
    <row r="119" spans="1:70" x14ac:dyDescent="0.4">
      <c r="A119" s="21" t="s">
        <v>28</v>
      </c>
      <c r="B119" s="21" t="s">
        <v>94</v>
      </c>
      <c r="C119">
        <v>128</v>
      </c>
      <c r="D119">
        <v>512</v>
      </c>
      <c r="E119">
        <v>15544.32</v>
      </c>
      <c r="F119" s="21" t="s">
        <v>124</v>
      </c>
      <c r="G119" s="21" t="s">
        <v>125</v>
      </c>
      <c r="BK119" s="21" t="s">
        <v>28</v>
      </c>
      <c r="BL119" s="21" t="s">
        <v>165</v>
      </c>
      <c r="BM119">
        <v>2</v>
      </c>
      <c r="BN119" s="21" t="str">
        <f t="shared" si="5"/>
        <v>emr!$BR$119#</v>
      </c>
      <c r="BO119" s="21" t="str" cm="1">
        <f t="array" ref="BO119">_xlfn.LET(_xlpm.x, BR119,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19" cm="1">
        <f t="array" ref="BR119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</row>
    <row r="120" spans="1:70" x14ac:dyDescent="0.4">
      <c r="A120" s="21" t="s">
        <v>1</v>
      </c>
      <c r="B120" s="21" t="s">
        <v>94</v>
      </c>
      <c r="C120">
        <v>128</v>
      </c>
      <c r="D120">
        <v>512</v>
      </c>
      <c r="E120">
        <v>15544.32</v>
      </c>
      <c r="F120" s="21" t="s">
        <v>124</v>
      </c>
      <c r="G120" s="21" t="s">
        <v>125</v>
      </c>
      <c r="BK120" s="21" t="s">
        <v>1</v>
      </c>
      <c r="BL120" s="21" t="s">
        <v>165</v>
      </c>
      <c r="BM120">
        <v>2</v>
      </c>
      <c r="BN120" s="21" t="str">
        <f t="shared" si="5"/>
        <v>emr!$BR$120#</v>
      </c>
      <c r="BO120" s="21" t="str" cm="1">
        <f t="array" ref="BO120">_xlfn.LET(_xlpm.x, BR120,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0" cm="1">
        <f t="array" ref="BR120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</row>
    <row r="121" spans="1:70" x14ac:dyDescent="0.4">
      <c r="A121" s="21" t="s">
        <v>25</v>
      </c>
      <c r="B121" s="21" t="s">
        <v>94</v>
      </c>
      <c r="C121">
        <v>128</v>
      </c>
      <c r="D121">
        <v>512</v>
      </c>
      <c r="E121">
        <v>15544.32</v>
      </c>
      <c r="F121" s="21" t="s">
        <v>124</v>
      </c>
      <c r="G121" s="21" t="s">
        <v>125</v>
      </c>
      <c r="BK121" s="21" t="s">
        <v>25</v>
      </c>
      <c r="BL121" s="21" t="s">
        <v>165</v>
      </c>
      <c r="BM121">
        <v>2</v>
      </c>
      <c r="BN121" s="21" t="str">
        <f t="shared" si="5"/>
        <v>emr!$BR$121#</v>
      </c>
      <c r="BO121" s="21" t="str" cm="1">
        <f t="array" ref="BO121">_xlfn.LET(_xlpm.x, BR121,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1" cm="1">
        <f t="array" ref="BR121">TRANSPOSE(
_xlfn.UNIQUE(
_xlfn._xlws.FILTER(emr表[内存（GB）],(emr表[地域]=emr内存选项表[[#This Row],[地域]]) * (emr表[机型]=emr内存选项表[[#This Row],[机型]])* (emr表[CPU]=emr内存选项表[[#This Row],[CPU]]))
))</f>
        <v>16</v>
      </c>
    </row>
    <row r="122" spans="1:70" x14ac:dyDescent="0.4">
      <c r="A122" s="21" t="s">
        <v>28</v>
      </c>
      <c r="B122" s="21" t="s">
        <v>94</v>
      </c>
      <c r="C122">
        <v>160</v>
      </c>
      <c r="D122">
        <v>320</v>
      </c>
      <c r="E122">
        <v>12953.6</v>
      </c>
      <c r="F122" s="21" t="s">
        <v>126</v>
      </c>
      <c r="G122" s="21" t="s">
        <v>127</v>
      </c>
      <c r="BK122" s="21" t="s">
        <v>28</v>
      </c>
      <c r="BL122" s="21" t="s">
        <v>165</v>
      </c>
      <c r="BM122">
        <v>4</v>
      </c>
      <c r="BN122" s="21" t="str">
        <f t="shared" si="5"/>
        <v>emr!$BR$122#</v>
      </c>
      <c r="BO122" s="21" t="str" cm="1">
        <f t="array" ref="BO122">_xlfn.LET(_xlpm.x, BR122,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2" cm="1">
        <f t="array" ref="BR122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23" spans="1:70" x14ac:dyDescent="0.4">
      <c r="A123" s="21" t="s">
        <v>1</v>
      </c>
      <c r="B123" s="21" t="s">
        <v>94</v>
      </c>
      <c r="C123">
        <v>160</v>
      </c>
      <c r="D123">
        <v>320</v>
      </c>
      <c r="E123">
        <v>12953.6</v>
      </c>
      <c r="F123" s="21" t="s">
        <v>126</v>
      </c>
      <c r="G123" s="21" t="s">
        <v>127</v>
      </c>
      <c r="BK123" s="21" t="s">
        <v>1</v>
      </c>
      <c r="BL123" s="21" t="s">
        <v>165</v>
      </c>
      <c r="BM123">
        <v>4</v>
      </c>
      <c r="BN123" s="21" t="str">
        <f t="shared" si="5"/>
        <v>emr!$BR$123#</v>
      </c>
      <c r="BO123" s="21" t="str" cm="1">
        <f t="array" ref="BO123">_xlfn.LET(_xlpm.x, BR123,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3" cm="1">
        <f t="array" ref="BR123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24" spans="1:70" x14ac:dyDescent="0.4">
      <c r="A124" s="21" t="s">
        <v>25</v>
      </c>
      <c r="B124" s="21" t="s">
        <v>94</v>
      </c>
      <c r="C124">
        <v>160</v>
      </c>
      <c r="D124">
        <v>320</v>
      </c>
      <c r="E124">
        <v>12953.6</v>
      </c>
      <c r="F124" s="21" t="s">
        <v>126</v>
      </c>
      <c r="G124" s="21" t="s">
        <v>127</v>
      </c>
      <c r="BK124" s="21" t="s">
        <v>25</v>
      </c>
      <c r="BL124" s="21" t="s">
        <v>165</v>
      </c>
      <c r="BM124">
        <v>4</v>
      </c>
      <c r="BN124" s="21" t="str">
        <f t="shared" si="5"/>
        <v>emr!$BR$124#</v>
      </c>
      <c r="BO124" s="21" t="str" cm="1">
        <f t="array" ref="BO124">_xlfn.LET(_xlpm.x, BR124,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4" cm="1">
        <f t="array" ref="BR124">TRANSPOSE(
_xlfn.UNIQUE(
_xlfn._xlws.FILTER(emr表[内存（GB）],(emr表[地域]=emr内存选项表[[#This Row],[地域]]) * (emr表[机型]=emr内存选项表[[#This Row],[机型]])* (emr表[CPU]=emr内存选项表[[#This Row],[CPU]]))
))</f>
        <v>32</v>
      </c>
    </row>
    <row r="125" spans="1:70" x14ac:dyDescent="0.4">
      <c r="A125" s="21" t="s">
        <v>28</v>
      </c>
      <c r="B125" s="21" t="s">
        <v>94</v>
      </c>
      <c r="C125">
        <v>160</v>
      </c>
      <c r="D125">
        <v>640</v>
      </c>
      <c r="E125">
        <v>19430.400000000001</v>
      </c>
      <c r="F125" s="21" t="s">
        <v>128</v>
      </c>
      <c r="G125" s="21" t="s">
        <v>129</v>
      </c>
      <c r="BK125" s="21" t="s">
        <v>28</v>
      </c>
      <c r="BL125" s="21" t="s">
        <v>165</v>
      </c>
      <c r="BM125">
        <v>8</v>
      </c>
      <c r="BN125" s="21" t="str">
        <f t="shared" si="5"/>
        <v>emr!$BR$125#</v>
      </c>
      <c r="BO125" s="21" t="str" cm="1">
        <f t="array" ref="BO125">_xlfn.LET(_xlpm.x, BR125,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5" cm="1">
        <f t="array" ref="BR125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26" spans="1:70" x14ac:dyDescent="0.4">
      <c r="A126" s="21" t="s">
        <v>1</v>
      </c>
      <c r="B126" s="21" t="s">
        <v>94</v>
      </c>
      <c r="C126">
        <v>160</v>
      </c>
      <c r="D126">
        <v>640</v>
      </c>
      <c r="E126">
        <v>19430.400000000001</v>
      </c>
      <c r="F126" s="21" t="s">
        <v>128</v>
      </c>
      <c r="G126" s="21" t="s">
        <v>129</v>
      </c>
      <c r="BK126" s="21" t="s">
        <v>1</v>
      </c>
      <c r="BL126" s="21" t="s">
        <v>165</v>
      </c>
      <c r="BM126">
        <v>8</v>
      </c>
      <c r="BN126" s="21" t="str">
        <f t="shared" si="5"/>
        <v>emr!$BR$126#</v>
      </c>
      <c r="BO126" s="21" t="str" cm="1">
        <f t="array" ref="BO126">_xlfn.LET(_xlpm.x, BR126,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6" cm="1">
        <f t="array" ref="BR126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27" spans="1:70" x14ac:dyDescent="0.4">
      <c r="A127" s="21" t="s">
        <v>25</v>
      </c>
      <c r="B127" s="21" t="s">
        <v>94</v>
      </c>
      <c r="C127">
        <v>160</v>
      </c>
      <c r="D127">
        <v>640</v>
      </c>
      <c r="E127">
        <v>19430.400000000001</v>
      </c>
      <c r="F127" s="21" t="s">
        <v>128</v>
      </c>
      <c r="G127" s="21" t="s">
        <v>129</v>
      </c>
      <c r="BK127" s="21" t="s">
        <v>25</v>
      </c>
      <c r="BL127" s="21" t="s">
        <v>165</v>
      </c>
      <c r="BM127">
        <v>8</v>
      </c>
      <c r="BN127" s="21" t="str">
        <f t="shared" si="5"/>
        <v>emr!$BR$127#</v>
      </c>
      <c r="BO127" s="21" t="str" cm="1">
        <f t="array" ref="BO127">_xlfn.LET(_xlpm.x, BR127,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7" cm="1">
        <f t="array" ref="BR127">TRANSPOSE(
_xlfn.UNIQUE(
_xlfn._xlws.FILTER(emr表[内存（GB）],(emr表[地域]=emr内存选项表[[#This Row],[地域]]) * (emr表[机型]=emr内存选项表[[#This Row],[机型]])* (emr表[CPU]=emr内存选项表[[#This Row],[CPU]]))
))</f>
        <v>64</v>
      </c>
    </row>
    <row r="128" spans="1:70" x14ac:dyDescent="0.4">
      <c r="A128" s="21" t="s">
        <v>28</v>
      </c>
      <c r="B128" s="21" t="s">
        <v>94</v>
      </c>
      <c r="C128">
        <v>232</v>
      </c>
      <c r="D128">
        <v>432</v>
      </c>
      <c r="E128">
        <v>18135.04</v>
      </c>
      <c r="F128" s="21" t="s">
        <v>130</v>
      </c>
      <c r="G128" s="21" t="s">
        <v>131</v>
      </c>
      <c r="BK128" s="21" t="s">
        <v>28</v>
      </c>
      <c r="BL128" s="21" t="s">
        <v>165</v>
      </c>
      <c r="BM128">
        <v>12</v>
      </c>
      <c r="BN128" s="21" t="str">
        <f t="shared" si="5"/>
        <v>emr!$BR$128#</v>
      </c>
      <c r="BO128" s="21" t="str" cm="1">
        <f t="array" ref="BO128">_xlfn.LET(_xlpm.x, BR128,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8" cm="1">
        <f t="array" ref="BR128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</row>
    <row r="129" spans="1:70" x14ac:dyDescent="0.4">
      <c r="A129" s="21" t="s">
        <v>1</v>
      </c>
      <c r="B129" s="21" t="s">
        <v>94</v>
      </c>
      <c r="C129">
        <v>232</v>
      </c>
      <c r="D129">
        <v>432</v>
      </c>
      <c r="E129">
        <v>18135.04</v>
      </c>
      <c r="F129" s="21" t="s">
        <v>130</v>
      </c>
      <c r="G129" s="21" t="s">
        <v>131</v>
      </c>
      <c r="BK129" s="21" t="s">
        <v>1</v>
      </c>
      <c r="BL129" s="21" t="s">
        <v>165</v>
      </c>
      <c r="BM129">
        <v>12</v>
      </c>
      <c r="BN129" s="21" t="str">
        <f t="shared" si="5"/>
        <v>emr!$BR$129#</v>
      </c>
      <c r="BO129" s="21" t="str" cm="1">
        <f t="array" ref="BO129">_xlfn.LET(_xlpm.x, BR129,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29" cm="1">
        <f t="array" ref="BR129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</row>
    <row r="130" spans="1:70" x14ac:dyDescent="0.4">
      <c r="A130" s="21" t="s">
        <v>25</v>
      </c>
      <c r="B130" s="21" t="s">
        <v>94</v>
      </c>
      <c r="C130">
        <v>232</v>
      </c>
      <c r="D130">
        <v>432</v>
      </c>
      <c r="E130">
        <v>18135.04</v>
      </c>
      <c r="F130" s="21" t="s">
        <v>130</v>
      </c>
      <c r="G130" s="21" t="s">
        <v>131</v>
      </c>
      <c r="BK130" s="21" t="s">
        <v>25</v>
      </c>
      <c r="BL130" s="21" t="s">
        <v>165</v>
      </c>
      <c r="BM130">
        <v>12</v>
      </c>
      <c r="BN130" s="21" t="str">
        <f t="shared" si="5"/>
        <v>emr!$BR$130#</v>
      </c>
      <c r="BO130" s="21" t="str" cm="1">
        <f t="array" ref="BO130">_xlfn.LET(_xlpm.x, BR130,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30" cm="1">
        <f t="array" ref="BR130">TRANSPOSE(
_xlfn.UNIQUE(
_xlfn._xlws.FILTER(emr表[内存（GB）],(emr表[地域]=emr内存选项表[[#This Row],[地域]]) * (emr表[机型]=emr内存选项表[[#This Row],[机型]])* (emr表[CPU]=emr内存选项表[[#This Row],[CPU]]))
))</f>
        <v>96</v>
      </c>
    </row>
    <row r="131" spans="1:70" x14ac:dyDescent="0.4">
      <c r="A131" s="21" t="s">
        <v>28</v>
      </c>
      <c r="B131" s="21" t="s">
        <v>94</v>
      </c>
      <c r="C131">
        <v>232</v>
      </c>
      <c r="D131">
        <v>940</v>
      </c>
      <c r="E131">
        <v>28416.959999999999</v>
      </c>
      <c r="F131" s="21" t="s">
        <v>132</v>
      </c>
      <c r="G131" s="21" t="s">
        <v>133</v>
      </c>
      <c r="BK131" s="21" t="s">
        <v>28</v>
      </c>
      <c r="BL131" s="21" t="s">
        <v>165</v>
      </c>
      <c r="BM131">
        <v>32</v>
      </c>
      <c r="BN131" s="21" t="str">
        <f t="shared" si="5"/>
        <v>emr!$BR$131#</v>
      </c>
      <c r="BO131" s="21" t="str" cm="1">
        <f t="array" ref="BO131">_xlfn.LET(_xlpm.x, BR131,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31" cm="1">
        <f t="array" ref="BR131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32" spans="1:70" x14ac:dyDescent="0.4">
      <c r="A132" s="21" t="s">
        <v>1</v>
      </c>
      <c r="B132" s="21" t="s">
        <v>94</v>
      </c>
      <c r="C132">
        <v>232</v>
      </c>
      <c r="D132">
        <v>940</v>
      </c>
      <c r="E132">
        <v>28416.959999999999</v>
      </c>
      <c r="F132" s="21" t="s">
        <v>132</v>
      </c>
      <c r="G132" s="21" t="s">
        <v>133</v>
      </c>
      <c r="BK132" s="21" t="s">
        <v>1</v>
      </c>
      <c r="BL132" s="21" t="s">
        <v>165</v>
      </c>
      <c r="BM132">
        <v>32</v>
      </c>
      <c r="BN132" s="21" t="str">
        <f t="shared" si="5"/>
        <v>emr!$BR$132#</v>
      </c>
      <c r="BO132" s="21" t="str" cm="1">
        <f t="array" ref="BO132">_xlfn.LET(_xlpm.x, BR132,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32" cm="1">
        <f t="array" ref="BR132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33" spans="1:70" x14ac:dyDescent="0.4">
      <c r="A133" s="21" t="s">
        <v>25</v>
      </c>
      <c r="B133" s="21" t="s">
        <v>94</v>
      </c>
      <c r="C133">
        <v>232</v>
      </c>
      <c r="D133">
        <v>940</v>
      </c>
      <c r="E133">
        <v>28416.959999999999</v>
      </c>
      <c r="F133" s="21" t="s">
        <v>132</v>
      </c>
      <c r="G133" s="21" t="s">
        <v>133</v>
      </c>
      <c r="BK133" s="21" t="s">
        <v>25</v>
      </c>
      <c r="BL133" s="21" t="s">
        <v>165</v>
      </c>
      <c r="BM133">
        <v>32</v>
      </c>
      <c r="BN133" s="21" t="str">
        <f t="shared" si="5"/>
        <v>emr!$BR$133#</v>
      </c>
      <c r="BO133" s="21" t="str" cm="1">
        <f t="array" ref="BO133">_xlfn.LET(_xlpm.x, BR133,
         _xlpm.cellAddress, "【 emr!" &amp; ADDRESS(ROW(emr内存选项表[[#This Row],[自检]]),COLUMN(emr内存选项表[[#This Row],[自检]])) &amp; "】",
         _xlfn.IFS(ISBLANK(_xlpm.x),   "error:右侧选项不足" &amp;  _xlpm.cellAddress,
               ISERROR(_xlpm.x),   "error:右侧选项执行失败: cvm!" &amp; _xlpm.cellAddress,
               TRUE,             "ok")
)</f>
        <v>ok</v>
      </c>
      <c r="BR133" cm="1">
        <f t="array" ref="BR133">TRANSPOSE(
_xlfn.UNIQUE(
_xlfn._xlws.FILTER(emr表[内存（GB）],(emr表[地域]=emr内存选项表[[#This Row],[地域]]) * (emr表[机型]=emr内存选项表[[#This Row],[机型]])* (emr表[CPU]=emr内存选项表[[#This Row],[CPU]]))
))</f>
        <v>256</v>
      </c>
    </row>
    <row r="134" spans="1:70" x14ac:dyDescent="0.4">
      <c r="A134" s="21" t="s">
        <v>28</v>
      </c>
      <c r="B134" s="21" t="s">
        <v>134</v>
      </c>
      <c r="C134">
        <v>2</v>
      </c>
      <c r="D134">
        <v>4</v>
      </c>
      <c r="E134">
        <v>147.19999999999999</v>
      </c>
      <c r="F134" s="21" t="s">
        <v>58</v>
      </c>
      <c r="G134" s="21" t="s">
        <v>135</v>
      </c>
    </row>
    <row r="135" spans="1:70" x14ac:dyDescent="0.4">
      <c r="A135" s="21" t="s">
        <v>1</v>
      </c>
      <c r="B135" s="21" t="s">
        <v>134</v>
      </c>
      <c r="C135">
        <v>2</v>
      </c>
      <c r="D135">
        <v>4</v>
      </c>
      <c r="E135">
        <v>147.19999999999999</v>
      </c>
      <c r="F135" s="21" t="s">
        <v>58</v>
      </c>
      <c r="G135" s="21" t="s">
        <v>135</v>
      </c>
    </row>
    <row r="136" spans="1:70" x14ac:dyDescent="0.4">
      <c r="A136" s="21" t="s">
        <v>25</v>
      </c>
      <c r="B136" s="21" t="s">
        <v>134</v>
      </c>
      <c r="C136">
        <v>2</v>
      </c>
      <c r="D136">
        <v>4</v>
      </c>
      <c r="E136">
        <v>147.19999999999999</v>
      </c>
      <c r="F136" s="21" t="s">
        <v>58</v>
      </c>
      <c r="G136" s="21" t="s">
        <v>135</v>
      </c>
    </row>
    <row r="137" spans="1:70" x14ac:dyDescent="0.4">
      <c r="A137" s="21" t="s">
        <v>28</v>
      </c>
      <c r="B137" s="21" t="s">
        <v>134</v>
      </c>
      <c r="C137">
        <v>4</v>
      </c>
      <c r="D137">
        <v>4</v>
      </c>
      <c r="E137">
        <v>220.8</v>
      </c>
      <c r="F137" s="21" t="s">
        <v>136</v>
      </c>
      <c r="G137" s="21" t="s">
        <v>137</v>
      </c>
    </row>
    <row r="138" spans="1:70" x14ac:dyDescent="0.4">
      <c r="A138" s="21" t="s">
        <v>1</v>
      </c>
      <c r="B138" s="21" t="s">
        <v>134</v>
      </c>
      <c r="C138">
        <v>4</v>
      </c>
      <c r="D138">
        <v>4</v>
      </c>
      <c r="E138">
        <v>220.8</v>
      </c>
      <c r="F138" s="21" t="s">
        <v>136</v>
      </c>
      <c r="G138" s="21" t="s">
        <v>137</v>
      </c>
    </row>
    <row r="139" spans="1:70" x14ac:dyDescent="0.4">
      <c r="A139" s="21" t="s">
        <v>25</v>
      </c>
      <c r="B139" s="21" t="s">
        <v>134</v>
      </c>
      <c r="C139">
        <v>4</v>
      </c>
      <c r="D139">
        <v>4</v>
      </c>
      <c r="E139">
        <v>220.8</v>
      </c>
      <c r="F139" s="21" t="s">
        <v>136</v>
      </c>
      <c r="G139" s="21" t="s">
        <v>137</v>
      </c>
    </row>
    <row r="140" spans="1:70" x14ac:dyDescent="0.4">
      <c r="A140" s="21" t="s">
        <v>28</v>
      </c>
      <c r="B140" s="21" t="s">
        <v>134</v>
      </c>
      <c r="C140">
        <v>4</v>
      </c>
      <c r="D140">
        <v>8</v>
      </c>
      <c r="E140">
        <v>294.39999999999998</v>
      </c>
      <c r="F140" s="21" t="s">
        <v>62</v>
      </c>
      <c r="G140" s="21" t="s">
        <v>138</v>
      </c>
    </row>
    <row r="141" spans="1:70" x14ac:dyDescent="0.4">
      <c r="A141" s="21" t="s">
        <v>1</v>
      </c>
      <c r="B141" s="21" t="s">
        <v>134</v>
      </c>
      <c r="C141">
        <v>4</v>
      </c>
      <c r="D141">
        <v>8</v>
      </c>
      <c r="E141">
        <v>294.39999999999998</v>
      </c>
      <c r="F141" s="21" t="s">
        <v>62</v>
      </c>
      <c r="G141" s="21" t="s">
        <v>138</v>
      </c>
    </row>
    <row r="142" spans="1:70" x14ac:dyDescent="0.4">
      <c r="A142" s="21" t="s">
        <v>25</v>
      </c>
      <c r="B142" s="21" t="s">
        <v>134</v>
      </c>
      <c r="C142">
        <v>4</v>
      </c>
      <c r="D142">
        <v>8</v>
      </c>
      <c r="E142">
        <v>294.39999999999998</v>
      </c>
      <c r="F142" s="21" t="s">
        <v>62</v>
      </c>
      <c r="G142" s="21" t="s">
        <v>138</v>
      </c>
    </row>
    <row r="143" spans="1:70" x14ac:dyDescent="0.4">
      <c r="A143" s="21" t="s">
        <v>28</v>
      </c>
      <c r="B143" s="21" t="s">
        <v>134</v>
      </c>
      <c r="C143">
        <v>8</v>
      </c>
      <c r="D143">
        <v>8</v>
      </c>
      <c r="E143">
        <v>441.6</v>
      </c>
      <c r="F143" s="21" t="s">
        <v>139</v>
      </c>
      <c r="G143" s="21" t="s">
        <v>140</v>
      </c>
    </row>
    <row r="144" spans="1:70" x14ac:dyDescent="0.4">
      <c r="A144" s="21" t="s">
        <v>1</v>
      </c>
      <c r="B144" s="21" t="s">
        <v>134</v>
      </c>
      <c r="C144">
        <v>8</v>
      </c>
      <c r="D144">
        <v>8</v>
      </c>
      <c r="E144">
        <v>441.6</v>
      </c>
      <c r="F144" s="21" t="s">
        <v>139</v>
      </c>
      <c r="G144" s="21" t="s">
        <v>140</v>
      </c>
    </row>
    <row r="145" spans="1:7" x14ac:dyDescent="0.4">
      <c r="A145" s="21" t="s">
        <v>25</v>
      </c>
      <c r="B145" s="21" t="s">
        <v>134</v>
      </c>
      <c r="C145">
        <v>8</v>
      </c>
      <c r="D145">
        <v>8</v>
      </c>
      <c r="E145">
        <v>441.6</v>
      </c>
      <c r="F145" s="21" t="s">
        <v>139</v>
      </c>
      <c r="G145" s="21" t="s">
        <v>140</v>
      </c>
    </row>
    <row r="146" spans="1:7" x14ac:dyDescent="0.4">
      <c r="A146" s="21" t="s">
        <v>28</v>
      </c>
      <c r="B146" s="21" t="s">
        <v>134</v>
      </c>
      <c r="C146">
        <v>8</v>
      </c>
      <c r="D146">
        <v>16</v>
      </c>
      <c r="E146">
        <v>588.79999999999995</v>
      </c>
      <c r="F146" s="21" t="s">
        <v>66</v>
      </c>
      <c r="G146" s="21" t="s">
        <v>141</v>
      </c>
    </row>
    <row r="147" spans="1:7" x14ac:dyDescent="0.4">
      <c r="A147" s="21" t="s">
        <v>1</v>
      </c>
      <c r="B147" s="21" t="s">
        <v>134</v>
      </c>
      <c r="C147">
        <v>8</v>
      </c>
      <c r="D147">
        <v>16</v>
      </c>
      <c r="E147">
        <v>588.79999999999995</v>
      </c>
      <c r="F147" s="21" t="s">
        <v>66</v>
      </c>
      <c r="G147" s="21" t="s">
        <v>141</v>
      </c>
    </row>
    <row r="148" spans="1:7" x14ac:dyDescent="0.4">
      <c r="A148" s="21" t="s">
        <v>25</v>
      </c>
      <c r="B148" s="21" t="s">
        <v>134</v>
      </c>
      <c r="C148">
        <v>8</v>
      </c>
      <c r="D148">
        <v>16</v>
      </c>
      <c r="E148">
        <v>588.79999999999995</v>
      </c>
      <c r="F148" s="21" t="s">
        <v>66</v>
      </c>
      <c r="G148" s="21" t="s">
        <v>141</v>
      </c>
    </row>
    <row r="149" spans="1:7" x14ac:dyDescent="0.4">
      <c r="A149" s="21" t="s">
        <v>28</v>
      </c>
      <c r="B149" s="21" t="s">
        <v>134</v>
      </c>
      <c r="C149">
        <v>16</v>
      </c>
      <c r="D149">
        <v>32</v>
      </c>
      <c r="E149">
        <v>1177.5999999999999</v>
      </c>
      <c r="F149" s="21" t="s">
        <v>70</v>
      </c>
      <c r="G149" s="21" t="s">
        <v>142</v>
      </c>
    </row>
    <row r="150" spans="1:7" x14ac:dyDescent="0.4">
      <c r="A150" s="21" t="s">
        <v>1</v>
      </c>
      <c r="B150" s="21" t="s">
        <v>134</v>
      </c>
      <c r="C150">
        <v>16</v>
      </c>
      <c r="D150">
        <v>32</v>
      </c>
      <c r="E150">
        <v>1177.5999999999999</v>
      </c>
      <c r="F150" s="21" t="s">
        <v>70</v>
      </c>
      <c r="G150" s="21" t="s">
        <v>142</v>
      </c>
    </row>
    <row r="151" spans="1:7" x14ac:dyDescent="0.4">
      <c r="A151" s="21" t="s">
        <v>25</v>
      </c>
      <c r="B151" s="21" t="s">
        <v>134</v>
      </c>
      <c r="C151">
        <v>16</v>
      </c>
      <c r="D151">
        <v>32</v>
      </c>
      <c r="E151">
        <v>1177.5999999999999</v>
      </c>
      <c r="F151" s="21" t="s">
        <v>70</v>
      </c>
      <c r="G151" s="21" t="s">
        <v>142</v>
      </c>
    </row>
    <row r="152" spans="1:7" x14ac:dyDescent="0.4">
      <c r="A152" s="21" t="s">
        <v>28</v>
      </c>
      <c r="B152" s="21" t="s">
        <v>134</v>
      </c>
      <c r="C152">
        <v>16</v>
      </c>
      <c r="D152">
        <v>64</v>
      </c>
      <c r="E152">
        <v>1766.4</v>
      </c>
      <c r="F152" s="21" t="s">
        <v>72</v>
      </c>
      <c r="G152" s="21" t="s">
        <v>143</v>
      </c>
    </row>
    <row r="153" spans="1:7" x14ac:dyDescent="0.4">
      <c r="A153" s="21" t="s">
        <v>1</v>
      </c>
      <c r="B153" s="21" t="s">
        <v>134</v>
      </c>
      <c r="C153">
        <v>16</v>
      </c>
      <c r="D153">
        <v>64</v>
      </c>
      <c r="E153">
        <v>1766.4</v>
      </c>
      <c r="F153" s="21" t="s">
        <v>72</v>
      </c>
      <c r="G153" s="21" t="s">
        <v>143</v>
      </c>
    </row>
    <row r="154" spans="1:7" x14ac:dyDescent="0.4">
      <c r="A154" s="21" t="s">
        <v>25</v>
      </c>
      <c r="B154" s="21" t="s">
        <v>134</v>
      </c>
      <c r="C154">
        <v>16</v>
      </c>
      <c r="D154">
        <v>64</v>
      </c>
      <c r="E154">
        <v>1766.4</v>
      </c>
      <c r="F154" s="21" t="s">
        <v>72</v>
      </c>
      <c r="G154" s="21" t="s">
        <v>143</v>
      </c>
    </row>
    <row r="155" spans="1:7" x14ac:dyDescent="0.4">
      <c r="A155" s="21" t="s">
        <v>28</v>
      </c>
      <c r="B155" s="21" t="s">
        <v>134</v>
      </c>
      <c r="C155">
        <v>32</v>
      </c>
      <c r="D155">
        <v>64</v>
      </c>
      <c r="E155">
        <v>2355.1999999999998</v>
      </c>
      <c r="F155" s="21" t="s">
        <v>80</v>
      </c>
      <c r="G155" s="21" t="s">
        <v>144</v>
      </c>
    </row>
    <row r="156" spans="1:7" x14ac:dyDescent="0.4">
      <c r="A156" s="21" t="s">
        <v>1</v>
      </c>
      <c r="B156" s="21" t="s">
        <v>134</v>
      </c>
      <c r="C156">
        <v>32</v>
      </c>
      <c r="D156">
        <v>64</v>
      </c>
      <c r="E156">
        <v>2355.1999999999998</v>
      </c>
      <c r="F156" s="21" t="s">
        <v>80</v>
      </c>
      <c r="G156" s="21" t="s">
        <v>144</v>
      </c>
    </row>
    <row r="157" spans="1:7" x14ac:dyDescent="0.4">
      <c r="A157" s="21" t="s">
        <v>25</v>
      </c>
      <c r="B157" s="21" t="s">
        <v>134</v>
      </c>
      <c r="C157">
        <v>32</v>
      </c>
      <c r="D157">
        <v>64</v>
      </c>
      <c r="E157">
        <v>2355.1999999999998</v>
      </c>
      <c r="F157" s="21" t="s">
        <v>80</v>
      </c>
      <c r="G157" s="21" t="s">
        <v>144</v>
      </c>
    </row>
    <row r="158" spans="1:7" x14ac:dyDescent="0.4">
      <c r="A158" s="21" t="s">
        <v>28</v>
      </c>
      <c r="B158" s="21" t="s">
        <v>134</v>
      </c>
      <c r="C158">
        <v>64</v>
      </c>
      <c r="D158">
        <v>128</v>
      </c>
      <c r="E158">
        <v>4710.3999999999996</v>
      </c>
      <c r="F158" s="21" t="s">
        <v>107</v>
      </c>
      <c r="G158" s="21" t="s">
        <v>145</v>
      </c>
    </row>
    <row r="159" spans="1:7" x14ac:dyDescent="0.4">
      <c r="A159" s="21" t="s">
        <v>1</v>
      </c>
      <c r="B159" s="21" t="s">
        <v>134</v>
      </c>
      <c r="C159">
        <v>64</v>
      </c>
      <c r="D159">
        <v>128</v>
      </c>
      <c r="E159">
        <v>4710.3999999999996</v>
      </c>
      <c r="F159" s="21" t="s">
        <v>107</v>
      </c>
      <c r="G159" s="21" t="s">
        <v>145</v>
      </c>
    </row>
    <row r="160" spans="1:7" x14ac:dyDescent="0.4">
      <c r="A160" s="21" t="s">
        <v>25</v>
      </c>
      <c r="B160" s="21" t="s">
        <v>134</v>
      </c>
      <c r="C160">
        <v>64</v>
      </c>
      <c r="D160">
        <v>128</v>
      </c>
      <c r="E160">
        <v>4710.3999999999996</v>
      </c>
      <c r="F160" s="21" t="s">
        <v>107</v>
      </c>
      <c r="G160" s="21" t="s">
        <v>145</v>
      </c>
    </row>
    <row r="161" spans="1:7" x14ac:dyDescent="0.4">
      <c r="A161" s="21" t="s">
        <v>28</v>
      </c>
      <c r="B161" s="21" t="s">
        <v>134</v>
      </c>
      <c r="C161">
        <v>64</v>
      </c>
      <c r="D161">
        <v>192</v>
      </c>
      <c r="E161">
        <v>5888</v>
      </c>
      <c r="F161" s="21" t="s">
        <v>88</v>
      </c>
      <c r="G161" s="21" t="s">
        <v>146</v>
      </c>
    </row>
    <row r="162" spans="1:7" x14ac:dyDescent="0.4">
      <c r="A162" s="21" t="s">
        <v>1</v>
      </c>
      <c r="B162" s="21" t="s">
        <v>134</v>
      </c>
      <c r="C162">
        <v>64</v>
      </c>
      <c r="D162">
        <v>192</v>
      </c>
      <c r="E162">
        <v>5888</v>
      </c>
      <c r="F162" s="21" t="s">
        <v>88</v>
      </c>
      <c r="G162" s="21" t="s">
        <v>146</v>
      </c>
    </row>
    <row r="163" spans="1:7" x14ac:dyDescent="0.4">
      <c r="A163" s="21" t="s">
        <v>25</v>
      </c>
      <c r="B163" s="21" t="s">
        <v>134</v>
      </c>
      <c r="C163">
        <v>64</v>
      </c>
      <c r="D163">
        <v>192</v>
      </c>
      <c r="E163">
        <v>5888</v>
      </c>
      <c r="F163" s="21" t="s">
        <v>88</v>
      </c>
      <c r="G163" s="21" t="s">
        <v>146</v>
      </c>
    </row>
    <row r="164" spans="1:7" x14ac:dyDescent="0.4">
      <c r="A164" s="21" t="s">
        <v>28</v>
      </c>
      <c r="B164" s="21" t="s">
        <v>134</v>
      </c>
      <c r="C164">
        <v>80</v>
      </c>
      <c r="D164">
        <v>160</v>
      </c>
      <c r="E164">
        <v>5888</v>
      </c>
      <c r="F164" s="21" t="s">
        <v>110</v>
      </c>
      <c r="G164" s="21" t="s">
        <v>147</v>
      </c>
    </row>
    <row r="165" spans="1:7" x14ac:dyDescent="0.4">
      <c r="A165" s="21" t="s">
        <v>1</v>
      </c>
      <c r="B165" s="21" t="s">
        <v>134</v>
      </c>
      <c r="C165">
        <v>80</v>
      </c>
      <c r="D165">
        <v>160</v>
      </c>
      <c r="E165">
        <v>5888</v>
      </c>
      <c r="F165" s="21" t="s">
        <v>110</v>
      </c>
      <c r="G165" s="21" t="s">
        <v>147</v>
      </c>
    </row>
    <row r="166" spans="1:7" x14ac:dyDescent="0.4">
      <c r="A166" s="21" t="s">
        <v>25</v>
      </c>
      <c r="B166" s="21" t="s">
        <v>134</v>
      </c>
      <c r="C166">
        <v>80</v>
      </c>
      <c r="D166">
        <v>160</v>
      </c>
      <c r="E166">
        <v>5888</v>
      </c>
      <c r="F166" s="21" t="s">
        <v>110</v>
      </c>
      <c r="G166" s="21" t="s">
        <v>147</v>
      </c>
    </row>
    <row r="167" spans="1:7" x14ac:dyDescent="0.4">
      <c r="A167" s="21" t="s">
        <v>28</v>
      </c>
      <c r="B167" s="21" t="s">
        <v>134</v>
      </c>
      <c r="C167">
        <v>128</v>
      </c>
      <c r="D167">
        <v>256</v>
      </c>
      <c r="E167">
        <v>9420.7999999999993</v>
      </c>
      <c r="F167" s="21" t="s">
        <v>122</v>
      </c>
      <c r="G167" s="21" t="s">
        <v>148</v>
      </c>
    </row>
    <row r="168" spans="1:7" x14ac:dyDescent="0.4">
      <c r="A168" s="21" t="s">
        <v>1</v>
      </c>
      <c r="B168" s="21" t="s">
        <v>134</v>
      </c>
      <c r="C168">
        <v>128</v>
      </c>
      <c r="D168">
        <v>256</v>
      </c>
      <c r="E168">
        <v>9420.7999999999993</v>
      </c>
      <c r="F168" s="21" t="s">
        <v>122</v>
      </c>
      <c r="G168" s="21" t="s">
        <v>148</v>
      </c>
    </row>
    <row r="169" spans="1:7" x14ac:dyDescent="0.4">
      <c r="A169" s="21" t="s">
        <v>25</v>
      </c>
      <c r="B169" s="21" t="s">
        <v>134</v>
      </c>
      <c r="C169">
        <v>128</v>
      </c>
      <c r="D169">
        <v>256</v>
      </c>
      <c r="E169">
        <v>9420.7999999999993</v>
      </c>
      <c r="F169" s="21" t="s">
        <v>122</v>
      </c>
      <c r="G169" s="21" t="s">
        <v>148</v>
      </c>
    </row>
    <row r="170" spans="1:7" x14ac:dyDescent="0.4">
      <c r="A170" s="21" t="s">
        <v>28</v>
      </c>
      <c r="B170" s="21" t="s">
        <v>134</v>
      </c>
      <c r="C170">
        <v>160</v>
      </c>
      <c r="D170">
        <v>320</v>
      </c>
      <c r="E170">
        <v>11776</v>
      </c>
      <c r="F170" s="21" t="s">
        <v>126</v>
      </c>
      <c r="G170" s="21" t="s">
        <v>149</v>
      </c>
    </row>
    <row r="171" spans="1:7" x14ac:dyDescent="0.4">
      <c r="A171" s="21" t="s">
        <v>1</v>
      </c>
      <c r="B171" s="21" t="s">
        <v>134</v>
      </c>
      <c r="C171">
        <v>160</v>
      </c>
      <c r="D171">
        <v>320</v>
      </c>
      <c r="E171">
        <v>11776</v>
      </c>
      <c r="F171" s="21" t="s">
        <v>126</v>
      </c>
      <c r="G171" s="21" t="s">
        <v>149</v>
      </c>
    </row>
    <row r="172" spans="1:7" x14ac:dyDescent="0.4">
      <c r="A172" s="21" t="s">
        <v>25</v>
      </c>
      <c r="B172" s="21" t="s">
        <v>134</v>
      </c>
      <c r="C172">
        <v>160</v>
      </c>
      <c r="D172">
        <v>320</v>
      </c>
      <c r="E172">
        <v>11776</v>
      </c>
      <c r="F172" s="21" t="s">
        <v>126</v>
      </c>
      <c r="G172" s="21" t="s">
        <v>149</v>
      </c>
    </row>
    <row r="173" spans="1:7" x14ac:dyDescent="0.4">
      <c r="A173" s="21" t="s">
        <v>28</v>
      </c>
      <c r="B173" s="21" t="s">
        <v>150</v>
      </c>
      <c r="C173">
        <v>16</v>
      </c>
      <c r="D173">
        <v>64</v>
      </c>
      <c r="E173">
        <v>2539.1999999999998</v>
      </c>
      <c r="F173" s="21" t="s">
        <v>72</v>
      </c>
      <c r="G173" s="21" t="s">
        <v>151</v>
      </c>
    </row>
    <row r="174" spans="1:7" x14ac:dyDescent="0.4">
      <c r="A174" s="21" t="s">
        <v>1</v>
      </c>
      <c r="B174" s="21" t="s">
        <v>150</v>
      </c>
      <c r="C174">
        <v>16</v>
      </c>
      <c r="D174">
        <v>64</v>
      </c>
      <c r="E174">
        <v>2539.1999999999998</v>
      </c>
      <c r="F174" s="21" t="s">
        <v>72</v>
      </c>
      <c r="G174" s="21" t="s">
        <v>151</v>
      </c>
    </row>
    <row r="175" spans="1:7" x14ac:dyDescent="0.4">
      <c r="A175" s="21" t="s">
        <v>25</v>
      </c>
      <c r="B175" s="21" t="s">
        <v>150</v>
      </c>
      <c r="C175">
        <v>16</v>
      </c>
      <c r="D175">
        <v>64</v>
      </c>
      <c r="E175">
        <v>2539.1999999999998</v>
      </c>
      <c r="F175" s="21" t="s">
        <v>72</v>
      </c>
      <c r="G175" s="21" t="s">
        <v>151</v>
      </c>
    </row>
    <row r="176" spans="1:7" x14ac:dyDescent="0.4">
      <c r="A176" s="21" t="s">
        <v>28</v>
      </c>
      <c r="B176" s="21" t="s">
        <v>150</v>
      </c>
      <c r="C176">
        <v>32</v>
      </c>
      <c r="D176">
        <v>128</v>
      </c>
      <c r="E176">
        <v>5078.3999999999996</v>
      </c>
      <c r="F176" s="21" t="s">
        <v>82</v>
      </c>
      <c r="G176" s="21" t="s">
        <v>152</v>
      </c>
    </row>
    <row r="177" spans="1:7" x14ac:dyDescent="0.4">
      <c r="A177" s="21" t="s">
        <v>1</v>
      </c>
      <c r="B177" s="21" t="s">
        <v>150</v>
      </c>
      <c r="C177">
        <v>32</v>
      </c>
      <c r="D177">
        <v>128</v>
      </c>
      <c r="E177">
        <v>5078.3999999999996</v>
      </c>
      <c r="F177" s="21" t="s">
        <v>82</v>
      </c>
      <c r="G177" s="21" t="s">
        <v>152</v>
      </c>
    </row>
    <row r="178" spans="1:7" x14ac:dyDescent="0.4">
      <c r="A178" s="21" t="s">
        <v>25</v>
      </c>
      <c r="B178" s="21" t="s">
        <v>150</v>
      </c>
      <c r="C178">
        <v>32</v>
      </c>
      <c r="D178">
        <v>128</v>
      </c>
      <c r="E178">
        <v>5078.3999999999996</v>
      </c>
      <c r="F178" s="21" t="s">
        <v>82</v>
      </c>
      <c r="G178" s="21" t="s">
        <v>152</v>
      </c>
    </row>
    <row r="179" spans="1:7" x14ac:dyDescent="0.4">
      <c r="A179" s="21" t="s">
        <v>28</v>
      </c>
      <c r="B179" s="21" t="s">
        <v>150</v>
      </c>
      <c r="C179">
        <v>64</v>
      </c>
      <c r="D179">
        <v>256</v>
      </c>
      <c r="E179">
        <v>10156.799999999999</v>
      </c>
      <c r="F179" s="21" t="s">
        <v>90</v>
      </c>
      <c r="G179" s="21" t="s">
        <v>153</v>
      </c>
    </row>
    <row r="180" spans="1:7" x14ac:dyDescent="0.4">
      <c r="A180" s="21" t="s">
        <v>1</v>
      </c>
      <c r="B180" s="21" t="s">
        <v>150</v>
      </c>
      <c r="C180">
        <v>64</v>
      </c>
      <c r="D180">
        <v>256</v>
      </c>
      <c r="E180">
        <v>10156.799999999999</v>
      </c>
      <c r="F180" s="21" t="s">
        <v>90</v>
      </c>
      <c r="G180" s="21" t="s">
        <v>153</v>
      </c>
    </row>
    <row r="181" spans="1:7" x14ac:dyDescent="0.4">
      <c r="A181" s="21" t="s">
        <v>25</v>
      </c>
      <c r="B181" s="21" t="s">
        <v>150</v>
      </c>
      <c r="C181">
        <v>64</v>
      </c>
      <c r="D181">
        <v>256</v>
      </c>
      <c r="E181">
        <v>10156.799999999999</v>
      </c>
      <c r="F181" s="21" t="s">
        <v>90</v>
      </c>
      <c r="G181" s="21" t="s">
        <v>153</v>
      </c>
    </row>
    <row r="182" spans="1:7" x14ac:dyDescent="0.4">
      <c r="A182" s="21" t="s">
        <v>28</v>
      </c>
      <c r="B182" s="21" t="s">
        <v>154</v>
      </c>
      <c r="C182">
        <v>4</v>
      </c>
      <c r="D182">
        <v>32</v>
      </c>
      <c r="E182">
        <v>566.72</v>
      </c>
      <c r="F182" s="21" t="s">
        <v>155</v>
      </c>
      <c r="G182" s="21" t="s">
        <v>156</v>
      </c>
    </row>
    <row r="183" spans="1:7" x14ac:dyDescent="0.4">
      <c r="A183" s="21" t="s">
        <v>1</v>
      </c>
      <c r="B183" s="21" t="s">
        <v>154</v>
      </c>
      <c r="C183">
        <v>4</v>
      </c>
      <c r="D183">
        <v>32</v>
      </c>
      <c r="E183">
        <v>566.72</v>
      </c>
      <c r="F183" s="21" t="s">
        <v>155</v>
      </c>
      <c r="G183" s="21" t="s">
        <v>156</v>
      </c>
    </row>
    <row r="184" spans="1:7" x14ac:dyDescent="0.4">
      <c r="A184" s="21" t="s">
        <v>25</v>
      </c>
      <c r="B184" s="21" t="s">
        <v>154</v>
      </c>
      <c r="C184">
        <v>4</v>
      </c>
      <c r="D184">
        <v>32</v>
      </c>
      <c r="E184">
        <v>566.72</v>
      </c>
      <c r="F184" s="21" t="s">
        <v>155</v>
      </c>
      <c r="G184" s="21" t="s">
        <v>156</v>
      </c>
    </row>
    <row r="185" spans="1:7" x14ac:dyDescent="0.4">
      <c r="A185" s="21" t="s">
        <v>28</v>
      </c>
      <c r="B185" s="21" t="s">
        <v>154</v>
      </c>
      <c r="C185">
        <v>8</v>
      </c>
      <c r="D185">
        <v>64</v>
      </c>
      <c r="E185">
        <v>1133.44</v>
      </c>
      <c r="F185" s="21" t="s">
        <v>157</v>
      </c>
      <c r="G185" s="21" t="s">
        <v>158</v>
      </c>
    </row>
    <row r="186" spans="1:7" x14ac:dyDescent="0.4">
      <c r="A186" s="21" t="s">
        <v>1</v>
      </c>
      <c r="B186" s="21" t="s">
        <v>154</v>
      </c>
      <c r="C186">
        <v>8</v>
      </c>
      <c r="D186">
        <v>64</v>
      </c>
      <c r="E186">
        <v>1133.44</v>
      </c>
      <c r="F186" s="21" t="s">
        <v>157</v>
      </c>
      <c r="G186" s="21" t="s">
        <v>158</v>
      </c>
    </row>
    <row r="187" spans="1:7" x14ac:dyDescent="0.4">
      <c r="A187" s="21" t="s">
        <v>25</v>
      </c>
      <c r="B187" s="21" t="s">
        <v>154</v>
      </c>
      <c r="C187">
        <v>8</v>
      </c>
      <c r="D187">
        <v>64</v>
      </c>
      <c r="E187">
        <v>1133.44</v>
      </c>
      <c r="F187" s="21" t="s">
        <v>157</v>
      </c>
      <c r="G187" s="21" t="s">
        <v>158</v>
      </c>
    </row>
    <row r="188" spans="1:7" x14ac:dyDescent="0.4">
      <c r="A188" s="21" t="s">
        <v>28</v>
      </c>
      <c r="B188" s="21" t="s">
        <v>154</v>
      </c>
      <c r="C188">
        <v>16</v>
      </c>
      <c r="D188">
        <v>128</v>
      </c>
      <c r="E188">
        <v>2266.88</v>
      </c>
      <c r="F188" s="21" t="s">
        <v>159</v>
      </c>
      <c r="G188" s="21" t="s">
        <v>160</v>
      </c>
    </row>
    <row r="189" spans="1:7" x14ac:dyDescent="0.4">
      <c r="A189" s="21" t="s">
        <v>1</v>
      </c>
      <c r="B189" s="21" t="s">
        <v>154</v>
      </c>
      <c r="C189">
        <v>16</v>
      </c>
      <c r="D189">
        <v>128</v>
      </c>
      <c r="E189">
        <v>2266.88</v>
      </c>
      <c r="F189" s="21" t="s">
        <v>159</v>
      </c>
      <c r="G189" s="21" t="s">
        <v>160</v>
      </c>
    </row>
    <row r="190" spans="1:7" x14ac:dyDescent="0.4">
      <c r="A190" s="21" t="s">
        <v>25</v>
      </c>
      <c r="B190" s="21" t="s">
        <v>154</v>
      </c>
      <c r="C190">
        <v>16</v>
      </c>
      <c r="D190">
        <v>128</v>
      </c>
      <c r="E190">
        <v>2266.88</v>
      </c>
      <c r="F190" s="21" t="s">
        <v>159</v>
      </c>
      <c r="G190" s="21" t="s">
        <v>160</v>
      </c>
    </row>
    <row r="191" spans="1:7" x14ac:dyDescent="0.4">
      <c r="A191" s="21" t="s">
        <v>28</v>
      </c>
      <c r="B191" s="21" t="s">
        <v>154</v>
      </c>
      <c r="C191">
        <v>32</v>
      </c>
      <c r="D191">
        <v>256</v>
      </c>
      <c r="E191">
        <v>4533.76</v>
      </c>
      <c r="F191" s="21" t="s">
        <v>161</v>
      </c>
      <c r="G191" s="21" t="s">
        <v>162</v>
      </c>
    </row>
    <row r="192" spans="1:7" x14ac:dyDescent="0.4">
      <c r="A192" s="21" t="s">
        <v>1</v>
      </c>
      <c r="B192" s="21" t="s">
        <v>154</v>
      </c>
      <c r="C192">
        <v>32</v>
      </c>
      <c r="D192">
        <v>256</v>
      </c>
      <c r="E192">
        <v>4533.76</v>
      </c>
      <c r="F192" s="21" t="s">
        <v>161</v>
      </c>
      <c r="G192" s="21" t="s">
        <v>162</v>
      </c>
    </row>
    <row r="193" spans="1:7" x14ac:dyDescent="0.4">
      <c r="A193" s="21" t="s">
        <v>25</v>
      </c>
      <c r="B193" s="21" t="s">
        <v>154</v>
      </c>
      <c r="C193">
        <v>32</v>
      </c>
      <c r="D193">
        <v>256</v>
      </c>
      <c r="E193">
        <v>4533.76</v>
      </c>
      <c r="F193" s="21" t="s">
        <v>161</v>
      </c>
      <c r="G193" s="21" t="s">
        <v>162</v>
      </c>
    </row>
    <row r="194" spans="1:7" x14ac:dyDescent="0.4">
      <c r="A194" s="21" t="s">
        <v>28</v>
      </c>
      <c r="B194" s="21" t="s">
        <v>154</v>
      </c>
      <c r="C194">
        <v>48</v>
      </c>
      <c r="D194">
        <v>384</v>
      </c>
      <c r="E194">
        <v>6800.64</v>
      </c>
      <c r="F194" s="21" t="s">
        <v>163</v>
      </c>
      <c r="G194" s="21" t="s">
        <v>164</v>
      </c>
    </row>
    <row r="195" spans="1:7" x14ac:dyDescent="0.4">
      <c r="A195" s="21" t="s">
        <v>1</v>
      </c>
      <c r="B195" s="21" t="s">
        <v>154</v>
      </c>
      <c r="C195">
        <v>48</v>
      </c>
      <c r="D195">
        <v>384</v>
      </c>
      <c r="E195">
        <v>6800.64</v>
      </c>
      <c r="F195" s="21" t="s">
        <v>163</v>
      </c>
      <c r="G195" s="21" t="s">
        <v>164</v>
      </c>
    </row>
    <row r="196" spans="1:7" x14ac:dyDescent="0.4">
      <c r="A196" s="21" t="s">
        <v>25</v>
      </c>
      <c r="B196" s="21" t="s">
        <v>154</v>
      </c>
      <c r="C196">
        <v>48</v>
      </c>
      <c r="D196">
        <v>384</v>
      </c>
      <c r="E196">
        <v>6800.64</v>
      </c>
      <c r="F196" s="21" t="s">
        <v>163</v>
      </c>
      <c r="G196" s="21" t="s">
        <v>164</v>
      </c>
    </row>
    <row r="197" spans="1:7" x14ac:dyDescent="0.4">
      <c r="A197" s="21" t="s">
        <v>28</v>
      </c>
      <c r="B197" s="21" t="s">
        <v>165</v>
      </c>
      <c r="C197">
        <v>2</v>
      </c>
      <c r="D197">
        <v>16</v>
      </c>
      <c r="E197">
        <v>404.8</v>
      </c>
      <c r="F197" s="21" t="s">
        <v>166</v>
      </c>
      <c r="G197" s="21" t="s">
        <v>167</v>
      </c>
    </row>
    <row r="198" spans="1:7" x14ac:dyDescent="0.4">
      <c r="A198" s="21" t="s">
        <v>1</v>
      </c>
      <c r="B198" s="21" t="s">
        <v>165</v>
      </c>
      <c r="C198">
        <v>2</v>
      </c>
      <c r="D198">
        <v>16</v>
      </c>
      <c r="E198">
        <v>404.8</v>
      </c>
      <c r="F198" s="21" t="s">
        <v>166</v>
      </c>
      <c r="G198" s="21" t="s">
        <v>167</v>
      </c>
    </row>
    <row r="199" spans="1:7" x14ac:dyDescent="0.4">
      <c r="A199" s="21" t="s">
        <v>25</v>
      </c>
      <c r="B199" s="21" t="s">
        <v>165</v>
      </c>
      <c r="C199">
        <v>2</v>
      </c>
      <c r="D199">
        <v>16</v>
      </c>
      <c r="E199">
        <v>404.8</v>
      </c>
      <c r="F199" s="21" t="s">
        <v>166</v>
      </c>
      <c r="G199" s="21" t="s">
        <v>167</v>
      </c>
    </row>
    <row r="200" spans="1:7" x14ac:dyDescent="0.4">
      <c r="A200" s="21" t="s">
        <v>28</v>
      </c>
      <c r="B200" s="21" t="s">
        <v>165</v>
      </c>
      <c r="C200">
        <v>4</v>
      </c>
      <c r="D200">
        <v>32</v>
      </c>
      <c r="E200">
        <v>809.6</v>
      </c>
      <c r="F200" s="21" t="s">
        <v>155</v>
      </c>
      <c r="G200" s="21" t="s">
        <v>168</v>
      </c>
    </row>
    <row r="201" spans="1:7" x14ac:dyDescent="0.4">
      <c r="A201" s="21" t="s">
        <v>1</v>
      </c>
      <c r="B201" s="21" t="s">
        <v>165</v>
      </c>
      <c r="C201">
        <v>4</v>
      </c>
      <c r="D201">
        <v>32</v>
      </c>
      <c r="E201">
        <v>809.6</v>
      </c>
      <c r="F201" s="21" t="s">
        <v>155</v>
      </c>
      <c r="G201" s="21" t="s">
        <v>168</v>
      </c>
    </row>
    <row r="202" spans="1:7" x14ac:dyDescent="0.4">
      <c r="A202" s="21" t="s">
        <v>25</v>
      </c>
      <c r="B202" s="21" t="s">
        <v>165</v>
      </c>
      <c r="C202">
        <v>4</v>
      </c>
      <c r="D202">
        <v>32</v>
      </c>
      <c r="E202">
        <v>809.6</v>
      </c>
      <c r="F202" s="21" t="s">
        <v>155</v>
      </c>
      <c r="G202" s="21" t="s">
        <v>168</v>
      </c>
    </row>
    <row r="203" spans="1:7" x14ac:dyDescent="0.4">
      <c r="A203" s="21" t="s">
        <v>28</v>
      </c>
      <c r="B203" s="21" t="s">
        <v>165</v>
      </c>
      <c r="C203">
        <v>8</v>
      </c>
      <c r="D203">
        <v>64</v>
      </c>
      <c r="E203">
        <v>1619.2</v>
      </c>
      <c r="F203" s="21" t="s">
        <v>157</v>
      </c>
      <c r="G203" s="21" t="s">
        <v>169</v>
      </c>
    </row>
    <row r="204" spans="1:7" x14ac:dyDescent="0.4">
      <c r="A204" s="21" t="s">
        <v>1</v>
      </c>
      <c r="B204" s="21" t="s">
        <v>165</v>
      </c>
      <c r="C204">
        <v>8</v>
      </c>
      <c r="D204">
        <v>64</v>
      </c>
      <c r="E204">
        <v>1619.2</v>
      </c>
      <c r="F204" s="21" t="s">
        <v>157</v>
      </c>
      <c r="G204" s="21" t="s">
        <v>169</v>
      </c>
    </row>
    <row r="205" spans="1:7" x14ac:dyDescent="0.4">
      <c r="A205" s="21" t="s">
        <v>25</v>
      </c>
      <c r="B205" s="21" t="s">
        <v>165</v>
      </c>
      <c r="C205">
        <v>8</v>
      </c>
      <c r="D205">
        <v>64</v>
      </c>
      <c r="E205">
        <v>1619.2</v>
      </c>
      <c r="F205" s="21" t="s">
        <v>157</v>
      </c>
      <c r="G205" s="21" t="s">
        <v>169</v>
      </c>
    </row>
    <row r="206" spans="1:7" x14ac:dyDescent="0.4">
      <c r="A206" s="21" t="s">
        <v>28</v>
      </c>
      <c r="B206" s="21" t="s">
        <v>165</v>
      </c>
      <c r="C206">
        <v>12</v>
      </c>
      <c r="D206">
        <v>96</v>
      </c>
      <c r="E206">
        <v>2428.8000000000002</v>
      </c>
      <c r="F206" s="21" t="s">
        <v>170</v>
      </c>
      <c r="G206" s="21" t="s">
        <v>171</v>
      </c>
    </row>
    <row r="207" spans="1:7" x14ac:dyDescent="0.4">
      <c r="A207" s="21" t="s">
        <v>1</v>
      </c>
      <c r="B207" s="21" t="s">
        <v>165</v>
      </c>
      <c r="C207">
        <v>12</v>
      </c>
      <c r="D207">
        <v>96</v>
      </c>
      <c r="E207">
        <v>2428.8000000000002</v>
      </c>
      <c r="F207" s="21" t="s">
        <v>170</v>
      </c>
      <c r="G207" s="21" t="s">
        <v>171</v>
      </c>
    </row>
    <row r="208" spans="1:7" x14ac:dyDescent="0.4">
      <c r="A208" s="21" t="s">
        <v>25</v>
      </c>
      <c r="B208" s="21" t="s">
        <v>165</v>
      </c>
      <c r="C208">
        <v>12</v>
      </c>
      <c r="D208">
        <v>96</v>
      </c>
      <c r="E208">
        <v>2428.8000000000002</v>
      </c>
      <c r="F208" s="21" t="s">
        <v>170</v>
      </c>
      <c r="G208" s="21" t="s">
        <v>171</v>
      </c>
    </row>
    <row r="209" spans="1:7" x14ac:dyDescent="0.4">
      <c r="A209" s="21" t="s">
        <v>28</v>
      </c>
      <c r="B209" s="21" t="s">
        <v>165</v>
      </c>
      <c r="C209">
        <v>32</v>
      </c>
      <c r="D209">
        <v>256</v>
      </c>
      <c r="E209">
        <v>6476.8</v>
      </c>
      <c r="F209" s="21" t="s">
        <v>161</v>
      </c>
      <c r="G209" s="21" t="s">
        <v>172</v>
      </c>
    </row>
    <row r="210" spans="1:7" x14ac:dyDescent="0.4">
      <c r="A210" s="21" t="s">
        <v>1</v>
      </c>
      <c r="B210" s="21" t="s">
        <v>165</v>
      </c>
      <c r="C210">
        <v>32</v>
      </c>
      <c r="D210">
        <v>256</v>
      </c>
      <c r="E210">
        <v>6476.8</v>
      </c>
      <c r="F210" s="21" t="s">
        <v>161</v>
      </c>
      <c r="G210" s="21" t="s">
        <v>172</v>
      </c>
    </row>
    <row r="211" spans="1:7" x14ac:dyDescent="0.4">
      <c r="A211" s="21" t="s">
        <v>25</v>
      </c>
      <c r="B211" s="21" t="s">
        <v>165</v>
      </c>
      <c r="C211">
        <v>32</v>
      </c>
      <c r="D211">
        <v>256</v>
      </c>
      <c r="E211">
        <v>6476.8</v>
      </c>
      <c r="F211" s="21" t="s">
        <v>161</v>
      </c>
      <c r="G211" s="21" t="s">
        <v>172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���N�T���s�Xy��v!jWW	��b�N�Tĉ<hc�[gUS�Nc�[N!k'`9�(u�QX[�|�~�v�|�~�vpenc�vpenc�v���p�S�����plx�vRGr�[ϑRGrpeoR,gpepeϑ�bcb�sǑ-�gpe�N�T���c�N�T�Spe�bMRgUS�N�bMRN!k'`9�(uUS�N�bT�N�N�ThƋ�b�NhV�N�T�N�TTRh��QX[Rh�Gl;`�QX[Gl;`�Nlx�vHDDGl;`�Nlx�vSDDGl;`RGrpeϑRh�RGr�[ϑRh��N�Tĉ<hRh�ggM�n0
Nwm0peϑ*Nggg�N<h��h�NNy��v�vs^GW<P:�bcb�s�NNy��v�vs^GW<P:�bcb�s��_�^ϑ<P�NNy��v�v;`�T:peϑ�NNy��v�v;`�T:peϑ��_�^ϑ<P�NNy��v�v;`�TGl;`�NNy��v�v;`�TGl;`��_�^ϑ<P�NNy��v�v;`�T�QX[Gl;`�NNy��v�v;`�T�QX[Gl;`��_�^ϑ<P�NNy��v�v;`�T�Nlx�vHDDGl;`�NNy��v�v;`�T�Nlx�vHDDGl;`��_�^ϑ<P�NNy��v�v;`�T�Nlx�vSDDGl;`�NNy��v�v;`�T�Nlx�vSDDGl;`��_�^ϑ<P�NNy��v�v��pe:�bT�N�NNy��v�v��pe:�bT�N��_�^ϑ<P�N�T�N�T�N�T�N�T�N�TN�~R{|�N�T�N�T�N�~R{|�N�T�N�TT�N�T9�(u�N�TsQ�l�N�T�N�T�c���N�T�N�ThƋ�N�T�N�T�N�T�N�T	�y�T�N�ThƋ�N�T�N�ThƋ�N�ThƋ�N�T�N�ThƋ�N�ThƋ�N�T�N�ThƋ�N�ThƋ�N�T�N�ThƋ�N�ThƋ�N�T�N�ThƋ�N�T���s�Xy��v!jWW	��b�N�Tĉ<hc�[gUS�Nc�[N!k'`9�(u�QX[�|�~�v�|�~�vpenc�vpenc�v���p�S�����plx�vRGr�[ϑRGrpeoR,gpepeϑ�bcb�sǑ-�gpe�N�T���c�N�T�Spe�bMRgUS�N�bMRN!k'`9�(uUS�N�bT�N�N�ThƋ�b�NhV�N�T�N�TTRh��QX[Rh�Gl;`�QX[Gl;`�Nlx�vHDDGl;`�Nlx�vSDDGl;`RGrpeϑRh�RGr�[ϑRh��N�Tĉ<hRh�ggM�n0
Nwm0peϑ*Nggg�N<h��h�NNy��v�vs^GW<P:�bcb�s�NNy��v�vs^GW<P:�bcb�s��_�^ϑ<P�NNy��v�v;`�T:peϑ�NNy��v�v;`�T:peϑ��_�^ϑ<P�NNy��v�v;`�TGl;`�NNy��v�v;`�TGl;`��_�^ϑ<P�NNy��v�v;`�T�QX[Gl;`�NNy��v�v;`�T�QX[Gl;`��_�^ϑ<P�NNy��v�v;`�T�Nlx�vHDDGl;`�NNy��v�v;`�T�Nlx�vHDDGl;`��_�^ϑ<P�NNy��v�v;`�T�Nlx�vSDDGl;`�NNy��v�v;`�T�Nlx�vSDDGl;`��_�^ϑ<P�NNy��v�v��pe:�bT�N�NNy��v�v��pe:�bT�N��_�^ϑ<P�N�T�N�T�N�T�N�T�N�TN�~R{|�N�T�N�T�N�~R{|�N�T�N�TT�N�T9�(u�N�TsQ�l�N�T�N�T�c���N�T�N�ThƋ�N�T�N�T�N�T�N�T	�y�T�N�ThƋ�N�T�N�ThƋ�z�p0�z�p�N�ThƋ�N�T�N�ThƋ�N�ThƋ�N�T�N�ThƋ�N�ThƋ�N�T�N�ThƋ�NNy��v�vs^GW<P:�bcb�s�NNy��v�vs^GW<P:�bcb�slQ_�NNy��v�vs^GW<P:�bcb�s<P�NNy��v�v;`�T:peϑ�NNy��v�v;`�T:peϑlQ_�NNy��v�v;`�T:peϑ<P�NNy��v�v;`�TGl;`�NNy��v�v;`�TGl;`lQ_�NNy��v�v;`�TGl;`<P�NNy��v�v;`�T�QX[Gl;`�NNy��v�v;`�T�QX[Gl;`lQ_�NNy��v�v;`�T�QX[Gl;`<P�NNy��v�v;`�T�Nlx�vHDDGl;`�NNy��v�v;`�T�Nlx�vHDDGl;`lQ_�NNy��v�v;`�T�Nlx�vHDDGl;`<P�NNy��v�v;`�T�Nlx�vSDDGl;`�NNy��v�v;`�T�Nlx�vSDDGl;`lQ_�NNy��v�v;`�T�Nlx�vSDDGl;`<P�NNy��v�v��pe:�bT�N�NNy��v�v��pe:�bT�NlQ_�NNy��v�v��pe:�bT�N<P�NNy��v�v;`�T:�bT�N�NNy��v�v;`�T:�bT�NlQ_�NNy��v�v;`�T:�bT�N<Py��v!jWW	��b�N�Tĉ<hc�[�bMR�N�QX[�|�~�v�|�~�vpenc�vpenc�v���p�S�����plx�vRGr�[ϑRGrpeoR,gpepeϑ�bcb�s	cgbN!k'`�bMRgUS�N�bMRN!k'`9�(uUS�N�bT�N�N�T�Spe�N�T���c�N�ThƋ�b�NhV�N�T�N�TTRh��QX[Rh�Gl;`�QX[Gl;`�Nlx�vHDDGl;`�Nlx�vSDDGl;`RGrpeϑRh�RGr�[ϑRh��N�Tĉ<hRh�ggM�n0
Nwm0peϑ*Nggg�N<h��h�NNy��v�vs^GW<P:�bcb�s�bcb�s�NNy��v�vs^GW<P:�bcb�s�bcb�s�NNy��v�vs^GW<P:�bcb�s�bcb�s�NNy��v�v;`�T:peϑpeϑ�NNy��v�v;`�T:peϑpeϑ�NNy��v�v;`�T:peϑpeϑ�NNy��v�v;`�TGl;`Gl;`�NNy��v�v;`�TGl;`Gl;`�NNy��v�v;`�TGl;`Gl;`�NNy��v�v;`�T�QX[Gl;`�QX[Gl;`�NNy��v�v;`�T�QX[Gl;`�QX[Gl;`�NNy��v�v;`�T�QX[Gl;`�QX[Gl;`�NNy��v�v;`�T�Nlx�vHDDGl;`�Nlx�vHDDGl;`�NNy��v�v;`�T�Nlx�vHDDGl;`�Nlx�vHDDGl;`�NNy��v�v;`�T�Nlx�vHDDGl;`�Nlx�vHDDGl;`�NNy��v�v;`�T�Nlx�vSDDGl;`�Nlx�vSDDGl;`�NNy��v�v;`�T�Nlx�vSDDGl;`�Nlx�vSDDGl;`�NNy��v�v;`�T�Nlx�vSDDGl;`�Nlx�vSDDGl;`�NNy��v�v��pe:�bT�N�bT�N�NNy��v�v��pe:�bT�N�bT�N�NNy��v�v��pe:�bT�N�bT�N�NNy��v�v;`�T:�bT�N�bT�N�NNy��v�v;`�T:�bT�N�bT�N�NNy��v�v;`�T:�bT�N�bT�N�NNy��v�vs^GW<P:�bcb�s�NNy��v�vs^GW<P:�bcb�slQ_�NNy��v�vs^GW<P:�bcb�s<P�NNy��v�v;`�T:peϑ�NNy��v�v;`�T:peϑlQ_�NNy��v�v;`�T:peϑ<P�NNy��v�v;`�TGl;`�NNy��v�v;`�TGl;`lQ_�NNy��v�v;`�TGl;`<P�NNy��v�v;`�T�QX[Gl;`�NNy��v�v;`�T�QX[Gl;`lQ_�NNy��v�v;`�T�QX[Gl;`<P�NNy��v�v;`�T�Nlx�vHDDGl;`�NNy��v�v;`�T�Nlx�vHDDGl;`lQ_�NNy��v�v;`�T�Nlx�vHDDGl;`<P�NNy��v�v;`�T�Nlx�vSDDGl;`�NNy��v�v;`�T�Nlx�vSDDGl;`lQ_�NNy��v�v;`�T�Nlx�vSDDGl;`<P�NNy��v�v��pe:�bT�N�NNy��v�v��pe:�bT�NlQ_�NNy��v�v��pe:�bT�N<P�NNy��v�v;`�T:�bT�N�NNy��v�v;`�T:�bT�NlQ_�NNy��v�v;`�T:�bT�N<Py��v!jWW	��b�N�Tĉ<hc�[�bMR�N�QX[�|�~�v�|�~�vpenc�vpenc�v���p�S�����plx�vRGr�[ϑRGrpeoR,gpepeϑ�bcb�s	cgbN!k'`�bMRgUS�N�bMRN!k'`9�(uUS�N�bT�N�N�T�Spe�N�T���c�N�ThƋ�b�NhV�N�T�N�TTRh��QX[Rh�Gl;`�QX[Gl;`�Nlx�vHDDGl;`�Nlx�vSDDGl;`RGrpeϑRh�RGr�[ϑRh��N�Tĉ<hRh�ggM�n0
Nwm0peϑ*Nggg�N<h��h�NNy��v�vs^GW<P:�bcb�s�bcb�s�NNy��v�vs^GW<P:�bcb�s�bcb�s�NNy��v�vs^GW<P:�bcb�s�bcb�s�NNy��v�v;`�T:peϑpeϑ�NNy��v�v;`�T:peϑpeϑ�NNy��v�v;`�T:peϑpeϑ�NNy��v�v;`�TGl;`Gl;`�NNy��v�v;`�TGl;`Gl;`�NNy��v�v;`�TGl;`Gl;`�NNy��v�v;`�T�QX[Gl;`�QX[Gl;`�NNy��v�v;`�T�QX[Gl;`�QX[Gl;`�NNy��v�v;`�T�QX[Gl;`�QX[Gl;`�NNy��v�v;`�T�Nlx�vHDDGl;`�Nlx�vHDDGl;`�NNy��v�v;`�T�Nlx�vHDDGl;`�Nlx�vHDDGl;`�NNy��v�v;`�T�Nlx�vHDDGl;`�Nlx�vHDDGl;`�NNy��v�v;`�T�Nlx�vSDDGl;`�Nlx�vSDDGl;`�NNy��v�v;`�T�Nlx�vSDDGl;`�Nlx�vSDDGl;`�NNy��v�v;`�T�Nlx�vSDDGl;`�Nlx�vSDDGl;`�NNy��v�v��pe:�bT�N�bT�N�NNy��v�v��pe:�bT�N�bT�N�NNy��v�v��pe:�bT�N�bT�N�NNy��v�v;`�T:�bT�N�bT�N�NNy��v�v;`�T:�bT�N�bT�N�NNy��v�v;`�T:�bT�N�bT�N
</file>

<file path=customXml/item2.xml>��
</file>

<file path=customXml/item3.xml>���N�Th�
</file>

<file path=customXml/item4.xml>���N�T�N�T�N�TN�~R{|�N�T�N�~R{|�N�TT9�(usQ�l�N�T�c���N�ThƋ�N�T�N�T	�y�T�N�T�N�TN�~R{|�N�T�N�~R{|�N�TT9�(usQ�l�N�T�c���N�ThƋ�N�T�N�T	�y�T
</file>

<file path=customXml/item5.xml>���N�T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��y��v!jWW	��b�N�Tĉ<h	cgbN!k'`�QX[�|�~�v�|�~�vpenc�vpenc�v���p�S�����plx�vRGr�[ϑRGrpeoR,gpepeϑ�bcb�sc�[�bMR�N�N�T���c�N�T�Spe�bMRgUS�N�bMRN!k'`9�(uUS�N�bT�N�N�ThƋ�b�NhV�N�T�N�TTRh��QX[Rh�Gl;`�QX[Gl;`�Nlx�vHDDGl;`�Nlx�vSDDGl;`RGrpeϑRh�RGr�[ϑRh��N�Tĉ<hRh�ggM�n0
Nwm0peϑ*Nggg�N<h��hy��v!jWW	��b�N�Tĉ<h	cgbN!k'`�QX[�|�~�v�|�~�vpenc�vpenc�v���p�S�����plx�vRGr�[ϑRGrpeoR,gpepeϑ�bcb�sc�[�bMR�N�N�T���c�N�T�Spe�bMRgUS�N�bMRN!k'`9�(uUS�N�bT�N�N�ThƋ�b�NhV�N�T�N�TTRh��QX[Rh�Gl;`�QX[Gl;`�Nlx�vHDDGl;`�Nlx�vSDDGl;`RGrpeϑRh�RGr�[ϑRh��N�Tĉ<hRh�ggM�n0
Nwm0peϑ*Nggg�N<h��h
</file>

<file path=customXml/item12.xml>��
</file>

<file path=customXml/item13.xml>���N�T�N�T�N�T�N�TN�~R{|�N�T�N�~R{|�N�TT9�(usQ�l�N�T�c���N�ThƋ�N�T�N�T	�y�Ty��v!jWW	��b�N�Tĉ<hc�[�bMR�N�QX[�|�~�v�|�~�vpenc�vpenc�v���p�S�����plx�vRGr�[ϑRGrpeoR,gpepeϑ�bcb�s	cgbN!k'`�bMRgUS�N�bMRN!k'`9�(uUS�N�bT�N�N�T�Spe�N�T���c�N�ThƋ�b�NhV�N�T�N�TTRh��QX[Rh�Gl;`�QX[Gl;`�Nlx�vHDDGl;`�Nlx�vSDDGl;`RGrpeϑRh�RGr�[ϑRh��N�Tĉ<hRh�ggM�n0
Nwm0peϑ*Nggg�N<h��h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0B6642D-77D7-4F3C-A78A-F35860F8CAEB}">
  <ds:schemaRefs/>
</ds:datastoreItem>
</file>

<file path=customXml/itemProps2.xml><?xml version="1.0" encoding="utf-8"?>
<ds:datastoreItem xmlns:ds="http://schemas.openxmlformats.org/officeDocument/2006/customXml" ds:itemID="{27198387-4C9F-4906-B594-3336EC39E4C1}">
  <ds:schemaRefs/>
</ds:datastoreItem>
</file>

<file path=customXml/itemProps3.xml><?xml version="1.0" encoding="utf-8"?>
<ds:datastoreItem xmlns:ds="http://schemas.openxmlformats.org/officeDocument/2006/customXml" ds:itemID="{023C1C0E-4CE4-4D04-ADB6-28DBCDA350DC}">
  <ds:schemaRefs/>
</ds:datastoreItem>
</file>

<file path=customXml/itemProps4.xml><?xml version="1.0" encoding="utf-8"?>
<ds:datastoreItem xmlns:ds="http://schemas.openxmlformats.org/officeDocument/2006/customXml" ds:itemID="{A70AD697-0888-46E3-BF99-5E3768F8616B}">
  <ds:schemaRefs/>
</ds:datastoreItem>
</file>

<file path=customXml/itemProps5.xml><?xml version="1.0" encoding="utf-8"?>
<ds:datastoreItem xmlns:ds="http://schemas.openxmlformats.org/officeDocument/2006/customXml" ds:itemID="{0495CE89-3C67-4B46-8B1C-0582532DF91C}">
  <ds:schemaRefs/>
</ds:datastoreItem>
</file>

<file path=customXml/itemProps6.xml><?xml version="1.0" encoding="utf-8"?>
<ds:datastoreItem xmlns:ds="http://schemas.openxmlformats.org/officeDocument/2006/customXml" ds:itemID="{4449122B-41C9-4784-9568-B839B47F3EE5}">
  <ds:schemaRefs/>
</ds:datastoreItem>
</file>

<file path=customXml/itemProps7.xml><?xml version="1.0" encoding="utf-8"?>
<ds:datastoreItem xmlns:ds="http://schemas.openxmlformats.org/officeDocument/2006/customXml" ds:itemID="{2C258D44-A808-4487-A6BD-E90BE12706E2}">
  <ds:schemaRefs/>
</ds:datastoreItem>
</file>

<file path=customXml/itemProps8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F8D1132B-A9A3-41F2-815B-592AE4B7BB07}">
  <ds:schemaRefs/>
</ds:datastoreItem>
</file>

<file path=customXml/itemProps10.xml><?xml version="1.0" encoding="utf-8"?>
<ds:datastoreItem xmlns:ds="http://schemas.openxmlformats.org/officeDocument/2006/customXml" ds:itemID="{9ED675FF-135B-42F2-A7D8-4EF423359A05}">
  <ds:schemaRefs/>
</ds:datastoreItem>
</file>

<file path=customXml/itemProps11.xml><?xml version="1.0" encoding="utf-8"?>
<ds:datastoreItem xmlns:ds="http://schemas.openxmlformats.org/officeDocument/2006/customXml" ds:itemID="{EB88CB19-CEEC-47AE-9238-98E8EB151AA9}">
  <ds:schemaRefs/>
</ds:datastoreItem>
</file>

<file path=customXml/itemProps12.xml><?xml version="1.0" encoding="utf-8"?>
<ds:datastoreItem xmlns:ds="http://schemas.openxmlformats.org/officeDocument/2006/customXml" ds:itemID="{51E2DE41-ADBC-4BC3-8E15-A84660D17E4E}">
  <ds:schemaRefs/>
</ds:datastoreItem>
</file>

<file path=customXml/itemProps13.xml><?xml version="1.0" encoding="utf-8"?>
<ds:datastoreItem xmlns:ds="http://schemas.openxmlformats.org/officeDocument/2006/customXml" ds:itemID="{53065309-6FDC-46F2-9AC4-D82B7FE69A72}">
  <ds:schemaRefs/>
</ds:datastoreItem>
</file>

<file path=customXml/itemProps14.xml><?xml version="1.0" encoding="utf-8"?>
<ds:datastoreItem xmlns:ds="http://schemas.openxmlformats.org/officeDocument/2006/customXml" ds:itemID="{7B287D51-FB32-4235-ACCD-747E1033F430}">
  <ds:schemaRefs/>
</ds:datastoreItem>
</file>

<file path=customXml/itemProps15.xml><?xml version="1.0" encoding="utf-8"?>
<ds:datastoreItem xmlns:ds="http://schemas.openxmlformats.org/officeDocument/2006/customXml" ds:itemID="{317EEC23-F947-418D-9691-4418C2F7B8F3}">
  <ds:schemaRefs/>
</ds:datastoreItem>
</file>

<file path=customXml/itemProps16.xml><?xml version="1.0" encoding="utf-8"?>
<ds:datastoreItem xmlns:ds="http://schemas.openxmlformats.org/officeDocument/2006/customXml" ds:itemID="{6A216FF5-5447-4824-B0A7-D4C3F520C8D1}">
  <ds:schemaRefs/>
</ds:datastoreItem>
</file>

<file path=customXml/itemProps17.xml><?xml version="1.0" encoding="utf-8"?>
<ds:datastoreItem xmlns:ds="http://schemas.openxmlformats.org/officeDocument/2006/customXml" ds:itemID="{5717F4BD-0951-4529-926C-D861859DB45C}">
  <ds:schemaRefs/>
</ds:datastoreItem>
</file>

<file path=customXml/itemProps18.xml><?xml version="1.0" encoding="utf-8"?>
<ds:datastoreItem xmlns:ds="http://schemas.openxmlformats.org/officeDocument/2006/customXml" ds:itemID="{86205BC2-140B-4062-A950-0E95675ADA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报价</vt:lpstr>
      <vt:lpstr>README</vt:lpstr>
      <vt:lpstr>region</vt:lpstr>
      <vt:lpstr>cbs</vt:lpstr>
      <vt:lpstr>emr</vt:lpstr>
      <vt:lpstr>region列表</vt:lpstr>
      <vt:lpstr>报价地域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2022-01-25T07:48:20Z</dcterms:modified>
  <cp:category/>
  <cp:contentStatus/>
</cp:coreProperties>
</file>