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新建文件夹\2021\"/>
    </mc:Choice>
  </mc:AlternateContent>
  <bookViews>
    <workbookView xWindow="0" yWindow="0" windowWidth="28770" windowHeight="14160"/>
  </bookViews>
  <sheets>
    <sheet name="可持续增长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5" i="1" l="1"/>
  <c r="V225" i="1" s="1"/>
  <c r="X225" i="1" s="1"/>
  <c r="U225" i="1"/>
  <c r="W225" i="1"/>
  <c r="T226" i="1"/>
  <c r="V226" i="1" s="1"/>
  <c r="U226" i="1"/>
  <c r="W226" i="1"/>
  <c r="T227" i="1"/>
  <c r="U227" i="1"/>
  <c r="V227" i="1"/>
  <c r="W227" i="1"/>
  <c r="X227" i="1" s="1"/>
  <c r="T228" i="1"/>
  <c r="V228" i="1" s="1"/>
  <c r="X228" i="1" s="1"/>
  <c r="U228" i="1"/>
  <c r="W228" i="1"/>
  <c r="T229" i="1"/>
  <c r="V229" i="1" s="1"/>
  <c r="X229" i="1" s="1"/>
  <c r="U229" i="1"/>
  <c r="W229" i="1"/>
  <c r="T230" i="1"/>
  <c r="U230" i="1"/>
  <c r="V230" i="1"/>
  <c r="W230" i="1"/>
  <c r="X230" i="1"/>
  <c r="U231" i="1"/>
  <c r="T231" i="1" s="1"/>
  <c r="V231" i="1" s="1"/>
  <c r="W231" i="1"/>
  <c r="X231" i="1" s="1"/>
  <c r="U232" i="1"/>
  <c r="T232" i="1" s="1"/>
  <c r="V232" i="1" s="1"/>
  <c r="X232" i="1" s="1"/>
  <c r="W232" i="1"/>
  <c r="T233" i="1"/>
  <c r="V233" i="1" s="1"/>
  <c r="X233" i="1" s="1"/>
  <c r="U233" i="1"/>
  <c r="W233" i="1"/>
  <c r="T197" i="1"/>
  <c r="V197" i="1" s="1"/>
  <c r="U197" i="1"/>
  <c r="W197" i="1"/>
  <c r="U198" i="1"/>
  <c r="T198" i="1" s="1"/>
  <c r="V198" i="1" s="1"/>
  <c r="W198" i="1"/>
  <c r="X198" i="1" s="1"/>
  <c r="T199" i="1"/>
  <c r="V199" i="1" s="1"/>
  <c r="X199" i="1" s="1"/>
  <c r="U199" i="1"/>
  <c r="W199" i="1"/>
  <c r="T200" i="1"/>
  <c r="V200" i="1" s="1"/>
  <c r="U200" i="1"/>
  <c r="W200" i="1"/>
  <c r="X200" i="1"/>
  <c r="T201" i="1"/>
  <c r="U201" i="1"/>
  <c r="V201" i="1"/>
  <c r="W201" i="1"/>
  <c r="X201" i="1" s="1"/>
  <c r="U202" i="1"/>
  <c r="T202" i="1" s="1"/>
  <c r="V202" i="1" s="1"/>
  <c r="W202" i="1"/>
  <c r="T203" i="1"/>
  <c r="V203" i="1" s="1"/>
  <c r="X203" i="1" s="1"/>
  <c r="U203" i="1"/>
  <c r="W203" i="1"/>
  <c r="T204" i="1"/>
  <c r="V204" i="1" s="1"/>
  <c r="U204" i="1"/>
  <c r="W204" i="1"/>
  <c r="X204" i="1" s="1"/>
  <c r="T205" i="1"/>
  <c r="U205" i="1"/>
  <c r="V205" i="1"/>
  <c r="W205" i="1"/>
  <c r="X205" i="1" s="1"/>
  <c r="U206" i="1"/>
  <c r="T206" i="1" s="1"/>
  <c r="V206" i="1" s="1"/>
  <c r="W206" i="1"/>
  <c r="T207" i="1"/>
  <c r="V207" i="1" s="1"/>
  <c r="X207" i="1" s="1"/>
  <c r="U207" i="1"/>
  <c r="W207" i="1"/>
  <c r="T208" i="1"/>
  <c r="V208" i="1" s="1"/>
  <c r="U208" i="1"/>
  <c r="W208" i="1"/>
  <c r="X208" i="1" s="1"/>
  <c r="T209" i="1"/>
  <c r="U209" i="1"/>
  <c r="V209" i="1"/>
  <c r="W209" i="1"/>
  <c r="X209" i="1" s="1"/>
  <c r="U210" i="1"/>
  <c r="T210" i="1" s="1"/>
  <c r="V210" i="1" s="1"/>
  <c r="W210" i="1"/>
  <c r="T211" i="1"/>
  <c r="V211" i="1" s="1"/>
  <c r="X211" i="1" s="1"/>
  <c r="U211" i="1"/>
  <c r="W211" i="1"/>
  <c r="T212" i="1"/>
  <c r="V212" i="1" s="1"/>
  <c r="U212" i="1"/>
  <c r="W212" i="1"/>
  <c r="X212" i="1" s="1"/>
  <c r="T213" i="1"/>
  <c r="U213" i="1"/>
  <c r="V213" i="1"/>
  <c r="X213" i="1" s="1"/>
  <c r="W213" i="1"/>
  <c r="U214" i="1"/>
  <c r="T214" i="1" s="1"/>
  <c r="V214" i="1" s="1"/>
  <c r="W214" i="1"/>
  <c r="T215" i="1"/>
  <c r="V215" i="1" s="1"/>
  <c r="X215" i="1" s="1"/>
  <c r="U215" i="1"/>
  <c r="W215" i="1"/>
  <c r="U216" i="1"/>
  <c r="T216" i="1" s="1"/>
  <c r="V216" i="1" s="1"/>
  <c r="W216" i="1"/>
  <c r="T217" i="1"/>
  <c r="U217" i="1"/>
  <c r="V217" i="1"/>
  <c r="W217" i="1"/>
  <c r="X217" i="1" s="1"/>
  <c r="U218" i="1"/>
  <c r="T218" i="1" s="1"/>
  <c r="V218" i="1" s="1"/>
  <c r="W218" i="1"/>
  <c r="X218" i="1" s="1"/>
  <c r="U219" i="1"/>
  <c r="T219" i="1" s="1"/>
  <c r="V219" i="1" s="1"/>
  <c r="X219" i="1" s="1"/>
  <c r="W219" i="1"/>
  <c r="T220" i="1"/>
  <c r="V220" i="1" s="1"/>
  <c r="X220" i="1" s="1"/>
  <c r="U220" i="1"/>
  <c r="W220" i="1"/>
  <c r="T221" i="1"/>
  <c r="V221" i="1" s="1"/>
  <c r="U221" i="1"/>
  <c r="W221" i="1"/>
  <c r="X226" i="1" l="1"/>
  <c r="X221" i="1"/>
  <c r="X216" i="1"/>
  <c r="X197" i="1"/>
  <c r="X214" i="1"/>
  <c r="X210" i="1"/>
  <c r="X206" i="1"/>
  <c r="X202" i="1"/>
  <c r="U173" i="1"/>
  <c r="T173" i="1" s="1"/>
  <c r="V173" i="1" s="1"/>
  <c r="X173" i="1" s="1"/>
  <c r="W173" i="1"/>
  <c r="T174" i="1"/>
  <c r="V174" i="1" s="1"/>
  <c r="X174" i="1" s="1"/>
  <c r="U174" i="1"/>
  <c r="W174" i="1"/>
  <c r="T175" i="1"/>
  <c r="U175" i="1"/>
  <c r="V175" i="1"/>
  <c r="W175" i="1"/>
  <c r="X175" i="1" s="1"/>
  <c r="U176" i="1"/>
  <c r="T176" i="1" s="1"/>
  <c r="V176" i="1" s="1"/>
  <c r="W176" i="1"/>
  <c r="X176" i="1" s="1"/>
  <c r="U177" i="1"/>
  <c r="T177" i="1" s="1"/>
  <c r="V177" i="1" s="1"/>
  <c r="X177" i="1" s="1"/>
  <c r="W177" i="1"/>
  <c r="T178" i="1"/>
  <c r="V178" i="1" s="1"/>
  <c r="X178" i="1" s="1"/>
  <c r="U178" i="1"/>
  <c r="W178" i="1"/>
  <c r="T179" i="1"/>
  <c r="U179" i="1"/>
  <c r="V179" i="1"/>
  <c r="W179" i="1"/>
  <c r="X179" i="1" s="1"/>
  <c r="U180" i="1"/>
  <c r="T180" i="1" s="1"/>
  <c r="V180" i="1" s="1"/>
  <c r="W180" i="1"/>
  <c r="U181" i="1"/>
  <c r="T181" i="1" s="1"/>
  <c r="V181" i="1" s="1"/>
  <c r="X181" i="1" s="1"/>
  <c r="W181" i="1"/>
  <c r="T182" i="1"/>
  <c r="V182" i="1" s="1"/>
  <c r="X182" i="1" s="1"/>
  <c r="U182" i="1"/>
  <c r="W182" i="1"/>
  <c r="T183" i="1"/>
  <c r="U183" i="1"/>
  <c r="V183" i="1"/>
  <c r="W183" i="1"/>
  <c r="X183" i="1" s="1"/>
  <c r="U184" i="1"/>
  <c r="T184" i="1" s="1"/>
  <c r="V184" i="1" s="1"/>
  <c r="W184" i="1"/>
  <c r="U185" i="1"/>
  <c r="T185" i="1" s="1"/>
  <c r="V185" i="1" s="1"/>
  <c r="X185" i="1" s="1"/>
  <c r="W185" i="1"/>
  <c r="T186" i="1"/>
  <c r="V186" i="1" s="1"/>
  <c r="X186" i="1" s="1"/>
  <c r="U186" i="1"/>
  <c r="W186" i="1"/>
  <c r="T187" i="1"/>
  <c r="U187" i="1"/>
  <c r="V187" i="1"/>
  <c r="W187" i="1"/>
  <c r="X187" i="1" s="1"/>
  <c r="U188" i="1"/>
  <c r="T188" i="1" s="1"/>
  <c r="V188" i="1" s="1"/>
  <c r="W188" i="1"/>
  <c r="X188" i="1" s="1"/>
  <c r="U189" i="1"/>
  <c r="T189" i="1" s="1"/>
  <c r="V189" i="1" s="1"/>
  <c r="X189" i="1" s="1"/>
  <c r="W189" i="1"/>
  <c r="T190" i="1"/>
  <c r="V190" i="1" s="1"/>
  <c r="X190" i="1" s="1"/>
  <c r="U190" i="1"/>
  <c r="W190" i="1"/>
  <c r="U191" i="1"/>
  <c r="W191" i="1"/>
  <c r="U192" i="1"/>
  <c r="T191" i="1" s="1"/>
  <c r="V191" i="1" s="1"/>
  <c r="W192" i="1"/>
  <c r="X192" i="1"/>
  <c r="U193" i="1"/>
  <c r="T193" i="1" s="1"/>
  <c r="V193" i="1" s="1"/>
  <c r="X193" i="1" s="1"/>
  <c r="W193" i="1"/>
  <c r="T163" i="1"/>
  <c r="V163" i="1" s="1"/>
  <c r="X163" i="1" s="1"/>
  <c r="U163" i="1"/>
  <c r="W163" i="1"/>
  <c r="T164" i="1"/>
  <c r="V164" i="1" s="1"/>
  <c r="U164" i="1"/>
  <c r="W164" i="1"/>
  <c r="T165" i="1"/>
  <c r="U165" i="1"/>
  <c r="V165" i="1"/>
  <c r="W165" i="1"/>
  <c r="X165" i="1" s="1"/>
  <c r="U166" i="1"/>
  <c r="T166" i="1" s="1"/>
  <c r="V166" i="1" s="1"/>
  <c r="W166" i="1"/>
  <c r="X166" i="1" s="1"/>
  <c r="U167" i="1"/>
  <c r="T167" i="1" s="1"/>
  <c r="V167" i="1" s="1"/>
  <c r="X167" i="1" s="1"/>
  <c r="W167" i="1"/>
  <c r="T168" i="1"/>
  <c r="V168" i="1" s="1"/>
  <c r="U168" i="1"/>
  <c r="W168" i="1"/>
  <c r="X168" i="1"/>
  <c r="T169" i="1"/>
  <c r="U169" i="1"/>
  <c r="V169" i="1"/>
  <c r="W169" i="1"/>
  <c r="U154" i="1"/>
  <c r="T154" i="1" s="1"/>
  <c r="V154" i="1" s="1"/>
  <c r="X154" i="1" s="1"/>
  <c r="W154" i="1"/>
  <c r="U155" i="1"/>
  <c r="T155" i="1" s="1"/>
  <c r="V155" i="1" s="1"/>
  <c r="X155" i="1" s="1"/>
  <c r="W155" i="1"/>
  <c r="T156" i="1"/>
  <c r="V156" i="1" s="1"/>
  <c r="X156" i="1" s="1"/>
  <c r="U156" i="1"/>
  <c r="W156" i="1"/>
  <c r="U157" i="1"/>
  <c r="T157" i="1" s="1"/>
  <c r="V157" i="1" s="1"/>
  <c r="W157" i="1"/>
  <c r="X157" i="1" s="1"/>
  <c r="U158" i="1"/>
  <c r="T158" i="1" s="1"/>
  <c r="V158" i="1" s="1"/>
  <c r="X158" i="1" s="1"/>
  <c r="W158" i="1"/>
  <c r="U159" i="1"/>
  <c r="T159" i="1" s="1"/>
  <c r="V159" i="1" s="1"/>
  <c r="X159" i="1" s="1"/>
  <c r="W159" i="1"/>
  <c r="U145" i="1"/>
  <c r="T145" i="1" s="1"/>
  <c r="V145" i="1" s="1"/>
  <c r="X145" i="1" s="1"/>
  <c r="W145" i="1"/>
  <c r="U146" i="1"/>
  <c r="T146" i="1" s="1"/>
  <c r="V146" i="1" s="1"/>
  <c r="X146" i="1" s="1"/>
  <c r="W146" i="1"/>
  <c r="T147" i="1"/>
  <c r="V147" i="1" s="1"/>
  <c r="X147" i="1" s="1"/>
  <c r="U147" i="1"/>
  <c r="W147" i="1"/>
  <c r="U148" i="1"/>
  <c r="T148" i="1" s="1"/>
  <c r="V148" i="1" s="1"/>
  <c r="W148" i="1"/>
  <c r="X148" i="1" s="1"/>
  <c r="U149" i="1"/>
  <c r="T149" i="1" s="1"/>
  <c r="V149" i="1" s="1"/>
  <c r="X149" i="1" s="1"/>
  <c r="W149" i="1"/>
  <c r="U150" i="1"/>
  <c r="T150" i="1" s="1"/>
  <c r="V150" i="1" s="1"/>
  <c r="W150" i="1"/>
  <c r="X150" i="1"/>
  <c r="T135" i="1"/>
  <c r="V135" i="1" s="1"/>
  <c r="X135" i="1" s="1"/>
  <c r="U135" i="1"/>
  <c r="W135" i="1"/>
  <c r="U136" i="1"/>
  <c r="T136" i="1" s="1"/>
  <c r="V136" i="1" s="1"/>
  <c r="W136" i="1"/>
  <c r="T137" i="1"/>
  <c r="U137" i="1"/>
  <c r="V137" i="1"/>
  <c r="X137" i="1" s="1"/>
  <c r="W137" i="1"/>
  <c r="U138" i="1"/>
  <c r="T138" i="1" s="1"/>
  <c r="V138" i="1" s="1"/>
  <c r="W138" i="1"/>
  <c r="T139" i="1"/>
  <c r="V139" i="1" s="1"/>
  <c r="X139" i="1" s="1"/>
  <c r="U139" i="1"/>
  <c r="W139" i="1"/>
  <c r="U140" i="1"/>
  <c r="T140" i="1" s="1"/>
  <c r="V140" i="1" s="1"/>
  <c r="W140" i="1"/>
  <c r="X140" i="1" s="1"/>
  <c r="T141" i="1"/>
  <c r="V141" i="1" s="1"/>
  <c r="X141" i="1" s="1"/>
  <c r="U141" i="1"/>
  <c r="W141" i="1"/>
  <c r="U120" i="1"/>
  <c r="T120" i="1" s="1"/>
  <c r="V120" i="1" s="1"/>
  <c r="W120" i="1"/>
  <c r="T121" i="1"/>
  <c r="V121" i="1" s="1"/>
  <c r="X121" i="1" s="1"/>
  <c r="U121" i="1"/>
  <c r="W121" i="1"/>
  <c r="U122" i="1"/>
  <c r="T122" i="1" s="1"/>
  <c r="V122" i="1" s="1"/>
  <c r="W122" i="1"/>
  <c r="X122" i="1" s="1"/>
  <c r="T123" i="1"/>
  <c r="U123" i="1"/>
  <c r="V123" i="1"/>
  <c r="X123" i="1" s="1"/>
  <c r="W123" i="1"/>
  <c r="U124" i="1"/>
  <c r="T124" i="1" s="1"/>
  <c r="V124" i="1" s="1"/>
  <c r="W124" i="1"/>
  <c r="X124" i="1" s="1"/>
  <c r="T125" i="1"/>
  <c r="V125" i="1" s="1"/>
  <c r="X125" i="1" s="1"/>
  <c r="U125" i="1"/>
  <c r="W125" i="1"/>
  <c r="U126" i="1"/>
  <c r="T126" i="1" s="1"/>
  <c r="V126" i="1" s="1"/>
  <c r="W126" i="1"/>
  <c r="T127" i="1"/>
  <c r="U127" i="1"/>
  <c r="V127" i="1"/>
  <c r="X127" i="1" s="1"/>
  <c r="W127" i="1"/>
  <c r="U128" i="1"/>
  <c r="T128" i="1" s="1"/>
  <c r="V128" i="1" s="1"/>
  <c r="X128" i="1" s="1"/>
  <c r="W128" i="1"/>
  <c r="T129" i="1"/>
  <c r="V129" i="1" s="1"/>
  <c r="X129" i="1" s="1"/>
  <c r="U129" i="1"/>
  <c r="W129" i="1"/>
  <c r="U130" i="1"/>
  <c r="T130" i="1" s="1"/>
  <c r="V130" i="1" s="1"/>
  <c r="W130" i="1"/>
  <c r="X130" i="1" s="1"/>
  <c r="U131" i="1"/>
  <c r="T131" i="1" s="1"/>
  <c r="V131" i="1" s="1"/>
  <c r="X131" i="1" s="1"/>
  <c r="W131" i="1"/>
  <c r="U119" i="1"/>
  <c r="T119" i="1" s="1"/>
  <c r="V119" i="1" s="1"/>
  <c r="W119" i="1"/>
  <c r="U92" i="1"/>
  <c r="T92" i="1" s="1"/>
  <c r="V92" i="1" s="1"/>
  <c r="X92" i="1" s="1"/>
  <c r="W92" i="1"/>
  <c r="T93" i="1"/>
  <c r="V93" i="1" s="1"/>
  <c r="X93" i="1" s="1"/>
  <c r="U93" i="1"/>
  <c r="W93" i="1"/>
  <c r="T94" i="1"/>
  <c r="U94" i="1"/>
  <c r="V94" i="1"/>
  <c r="W94" i="1"/>
  <c r="X94" i="1" s="1"/>
  <c r="U95" i="1"/>
  <c r="T95" i="1" s="1"/>
  <c r="V95" i="1" s="1"/>
  <c r="W95" i="1"/>
  <c r="U96" i="1"/>
  <c r="T96" i="1" s="1"/>
  <c r="V96" i="1" s="1"/>
  <c r="X96" i="1" s="1"/>
  <c r="W96" i="1"/>
  <c r="T97" i="1"/>
  <c r="V97" i="1" s="1"/>
  <c r="U97" i="1"/>
  <c r="W97" i="1"/>
  <c r="X97" i="1"/>
  <c r="T98" i="1"/>
  <c r="U98" i="1"/>
  <c r="V98" i="1"/>
  <c r="W98" i="1"/>
  <c r="X98" i="1" s="1"/>
  <c r="U99" i="1"/>
  <c r="T99" i="1" s="1"/>
  <c r="V99" i="1" s="1"/>
  <c r="W99" i="1"/>
  <c r="U100" i="1"/>
  <c r="T100" i="1" s="1"/>
  <c r="V100" i="1" s="1"/>
  <c r="X100" i="1" s="1"/>
  <c r="W100" i="1"/>
  <c r="T101" i="1"/>
  <c r="V101" i="1" s="1"/>
  <c r="X101" i="1" s="1"/>
  <c r="U101" i="1"/>
  <c r="W101" i="1"/>
  <c r="T102" i="1"/>
  <c r="U102" i="1"/>
  <c r="V102" i="1"/>
  <c r="W102" i="1"/>
  <c r="X102" i="1" s="1"/>
  <c r="U103" i="1"/>
  <c r="T103" i="1" s="1"/>
  <c r="V103" i="1" s="1"/>
  <c r="W103" i="1"/>
  <c r="X103" i="1" s="1"/>
  <c r="U104" i="1"/>
  <c r="T104" i="1" s="1"/>
  <c r="V104" i="1" s="1"/>
  <c r="X104" i="1" s="1"/>
  <c r="W104" i="1"/>
  <c r="T105" i="1"/>
  <c r="V105" i="1" s="1"/>
  <c r="X105" i="1" s="1"/>
  <c r="U105" i="1"/>
  <c r="W105" i="1"/>
  <c r="T106" i="1"/>
  <c r="U106" i="1"/>
  <c r="V106" i="1"/>
  <c r="W106" i="1"/>
  <c r="X106" i="1" s="1"/>
  <c r="U107" i="1"/>
  <c r="T107" i="1" s="1"/>
  <c r="V107" i="1" s="1"/>
  <c r="W107" i="1"/>
  <c r="X107" i="1" s="1"/>
  <c r="U108" i="1"/>
  <c r="T108" i="1" s="1"/>
  <c r="V108" i="1" s="1"/>
  <c r="X108" i="1" s="1"/>
  <c r="W108" i="1"/>
  <c r="T109" i="1"/>
  <c r="V109" i="1" s="1"/>
  <c r="X109" i="1" s="1"/>
  <c r="U109" i="1"/>
  <c r="W109" i="1"/>
  <c r="T110" i="1"/>
  <c r="U110" i="1"/>
  <c r="V110" i="1"/>
  <c r="W110" i="1"/>
  <c r="X110" i="1" s="1"/>
  <c r="U111" i="1"/>
  <c r="T111" i="1" s="1"/>
  <c r="V111" i="1" s="1"/>
  <c r="W111" i="1"/>
  <c r="X111" i="1" s="1"/>
  <c r="U112" i="1"/>
  <c r="T112" i="1" s="1"/>
  <c r="V112" i="1" s="1"/>
  <c r="X112" i="1" s="1"/>
  <c r="W112" i="1"/>
  <c r="T113" i="1"/>
  <c r="V113" i="1" s="1"/>
  <c r="X113" i="1" s="1"/>
  <c r="U113" i="1"/>
  <c r="W113" i="1"/>
  <c r="T114" i="1"/>
  <c r="U114" i="1"/>
  <c r="V114" i="1"/>
  <c r="W114" i="1"/>
  <c r="X114" i="1" s="1"/>
  <c r="U115" i="1"/>
  <c r="T115" i="1" s="1"/>
  <c r="V115" i="1" s="1"/>
  <c r="W115" i="1"/>
  <c r="U77" i="1"/>
  <c r="T77" i="1" s="1"/>
  <c r="V77" i="1" s="1"/>
  <c r="X77" i="1" s="1"/>
  <c r="W77" i="1"/>
  <c r="T78" i="1"/>
  <c r="V78" i="1" s="1"/>
  <c r="X78" i="1" s="1"/>
  <c r="U78" i="1"/>
  <c r="W78" i="1"/>
  <c r="T79" i="1"/>
  <c r="U79" i="1"/>
  <c r="V79" i="1"/>
  <c r="W79" i="1"/>
  <c r="X79" i="1" s="1"/>
  <c r="U80" i="1"/>
  <c r="T80" i="1" s="1"/>
  <c r="V80" i="1" s="1"/>
  <c r="W80" i="1"/>
  <c r="X80" i="1" s="1"/>
  <c r="U81" i="1"/>
  <c r="T81" i="1" s="1"/>
  <c r="V81" i="1" s="1"/>
  <c r="X81" i="1" s="1"/>
  <c r="W81" i="1"/>
  <c r="T82" i="1"/>
  <c r="V82" i="1" s="1"/>
  <c r="X82" i="1" s="1"/>
  <c r="U82" i="1"/>
  <c r="W82" i="1"/>
  <c r="T83" i="1"/>
  <c r="U83" i="1"/>
  <c r="V83" i="1"/>
  <c r="W83" i="1"/>
  <c r="X83" i="1" s="1"/>
  <c r="U84" i="1"/>
  <c r="T84" i="1" s="1"/>
  <c r="V84" i="1" s="1"/>
  <c r="W84" i="1"/>
  <c r="X84" i="1" s="1"/>
  <c r="U85" i="1"/>
  <c r="T85" i="1" s="1"/>
  <c r="V85" i="1" s="1"/>
  <c r="X85" i="1" s="1"/>
  <c r="W85" i="1"/>
  <c r="T86" i="1"/>
  <c r="V86" i="1" s="1"/>
  <c r="X86" i="1" s="1"/>
  <c r="U86" i="1"/>
  <c r="W86" i="1"/>
  <c r="T87" i="1"/>
  <c r="U87" i="1"/>
  <c r="V87" i="1"/>
  <c r="W87" i="1"/>
  <c r="X87" i="1" s="1"/>
  <c r="U88" i="1"/>
  <c r="T88" i="1" s="1"/>
  <c r="V88" i="1" s="1"/>
  <c r="W88" i="1"/>
  <c r="T66" i="1"/>
  <c r="V66" i="1" s="1"/>
  <c r="U66" i="1"/>
  <c r="W66" i="1"/>
  <c r="X66" i="1"/>
  <c r="T67" i="1"/>
  <c r="V67" i="1" s="1"/>
  <c r="U67" i="1"/>
  <c r="W67" i="1"/>
  <c r="X67" i="1" s="1"/>
  <c r="U68" i="1"/>
  <c r="T68" i="1" s="1"/>
  <c r="V68" i="1" s="1"/>
  <c r="W68" i="1"/>
  <c r="X68" i="1"/>
  <c r="U69" i="1"/>
  <c r="T69" i="1" s="1"/>
  <c r="V69" i="1" s="1"/>
  <c r="X69" i="1" s="1"/>
  <c r="W69" i="1"/>
  <c r="T70" i="1"/>
  <c r="V70" i="1" s="1"/>
  <c r="X70" i="1" s="1"/>
  <c r="U70" i="1"/>
  <c r="W70" i="1"/>
  <c r="T71" i="1"/>
  <c r="V71" i="1" s="1"/>
  <c r="U71" i="1"/>
  <c r="W71" i="1"/>
  <c r="U72" i="1"/>
  <c r="T72" i="1" s="1"/>
  <c r="V72" i="1" s="1"/>
  <c r="W72" i="1"/>
  <c r="X72" i="1"/>
  <c r="U73" i="1"/>
  <c r="T73" i="1" s="1"/>
  <c r="V73" i="1" s="1"/>
  <c r="X73" i="1" s="1"/>
  <c r="W73" i="1"/>
  <c r="X5" i="1"/>
  <c r="X8" i="1"/>
  <c r="X27" i="1"/>
  <c r="X35" i="1"/>
  <c r="X37" i="1"/>
  <c r="X39" i="1"/>
  <c r="X41" i="1"/>
  <c r="X43" i="1"/>
  <c r="X45" i="1"/>
  <c r="X47" i="1"/>
  <c r="X49" i="1"/>
  <c r="X51" i="1"/>
  <c r="X53" i="1"/>
  <c r="X55" i="1"/>
  <c r="X57" i="1"/>
  <c r="X58" i="1"/>
  <c r="X60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U34" i="1"/>
  <c r="U35" i="1"/>
  <c r="T35" i="1" s="1"/>
  <c r="V35" i="1" s="1"/>
  <c r="U36" i="1"/>
  <c r="T36" i="1" s="1"/>
  <c r="V36" i="1" s="1"/>
  <c r="U37" i="1"/>
  <c r="T37" i="1" s="1"/>
  <c r="V37" i="1" s="1"/>
  <c r="U38" i="1"/>
  <c r="U39" i="1"/>
  <c r="T39" i="1" s="1"/>
  <c r="V39" i="1" s="1"/>
  <c r="U40" i="1"/>
  <c r="T40" i="1" s="1"/>
  <c r="V40" i="1" s="1"/>
  <c r="U41" i="1"/>
  <c r="T41" i="1" s="1"/>
  <c r="V41" i="1" s="1"/>
  <c r="U42" i="1"/>
  <c r="U43" i="1"/>
  <c r="T43" i="1" s="1"/>
  <c r="V43" i="1" s="1"/>
  <c r="U44" i="1"/>
  <c r="T44" i="1" s="1"/>
  <c r="V44" i="1" s="1"/>
  <c r="U45" i="1"/>
  <c r="T45" i="1" s="1"/>
  <c r="V45" i="1" s="1"/>
  <c r="U46" i="1"/>
  <c r="U47" i="1"/>
  <c r="T47" i="1" s="1"/>
  <c r="V47" i="1" s="1"/>
  <c r="U48" i="1"/>
  <c r="T48" i="1" s="1"/>
  <c r="V48" i="1" s="1"/>
  <c r="U49" i="1"/>
  <c r="T49" i="1" s="1"/>
  <c r="V49" i="1" s="1"/>
  <c r="U50" i="1"/>
  <c r="U51" i="1"/>
  <c r="T51" i="1" s="1"/>
  <c r="V51" i="1" s="1"/>
  <c r="U52" i="1"/>
  <c r="T52" i="1" s="1"/>
  <c r="V52" i="1" s="1"/>
  <c r="U53" i="1"/>
  <c r="T53" i="1" s="1"/>
  <c r="V53" i="1" s="1"/>
  <c r="U54" i="1"/>
  <c r="U55" i="1"/>
  <c r="T55" i="1" s="1"/>
  <c r="V55" i="1" s="1"/>
  <c r="U56" i="1"/>
  <c r="T56" i="1" s="1"/>
  <c r="V56" i="1" s="1"/>
  <c r="U57" i="1"/>
  <c r="T57" i="1" s="1"/>
  <c r="V57" i="1" s="1"/>
  <c r="U58" i="1"/>
  <c r="T58" i="1" s="1"/>
  <c r="V58" i="1" s="1"/>
  <c r="U59" i="1"/>
  <c r="T59" i="1" s="1"/>
  <c r="V59" i="1" s="1"/>
  <c r="U60" i="1"/>
  <c r="T60" i="1" s="1"/>
  <c r="V60" i="1" s="1"/>
  <c r="U61" i="1"/>
  <c r="T61" i="1" s="1"/>
  <c r="V61" i="1" s="1"/>
  <c r="W5" i="1"/>
  <c r="W6" i="1"/>
  <c r="X6" i="1" s="1"/>
  <c r="W7" i="1"/>
  <c r="W8" i="1"/>
  <c r="W9" i="1"/>
  <c r="W10" i="1"/>
  <c r="W11" i="1"/>
  <c r="W12" i="1"/>
  <c r="W13" i="1"/>
  <c r="W14" i="1"/>
  <c r="X14" i="1" s="1"/>
  <c r="W15" i="1"/>
  <c r="W16" i="1"/>
  <c r="W17" i="1"/>
  <c r="W18" i="1"/>
  <c r="X18" i="1" s="1"/>
  <c r="W19" i="1"/>
  <c r="W20" i="1"/>
  <c r="W21" i="1"/>
  <c r="W22" i="1"/>
  <c r="X22" i="1" s="1"/>
  <c r="W23" i="1"/>
  <c r="W24" i="1"/>
  <c r="W25" i="1"/>
  <c r="W26" i="1"/>
  <c r="W27" i="1"/>
  <c r="W28" i="1"/>
  <c r="W29" i="1"/>
  <c r="W4" i="1"/>
  <c r="X4" i="1" s="1"/>
  <c r="U5" i="1"/>
  <c r="T5" i="1" s="1"/>
  <c r="V5" i="1" s="1"/>
  <c r="U6" i="1"/>
  <c r="T6" i="1" s="1"/>
  <c r="V6" i="1" s="1"/>
  <c r="U7" i="1"/>
  <c r="U8" i="1"/>
  <c r="T8" i="1" s="1"/>
  <c r="V8" i="1" s="1"/>
  <c r="U9" i="1"/>
  <c r="T9" i="1" s="1"/>
  <c r="V9" i="1" s="1"/>
  <c r="U10" i="1"/>
  <c r="T10" i="1" s="1"/>
  <c r="V10" i="1" s="1"/>
  <c r="U11" i="1"/>
  <c r="T11" i="1" s="1"/>
  <c r="V11" i="1" s="1"/>
  <c r="X11" i="1" s="1"/>
  <c r="U12" i="1"/>
  <c r="T12" i="1" s="1"/>
  <c r="V12" i="1" s="1"/>
  <c r="U13" i="1"/>
  <c r="T13" i="1" s="1"/>
  <c r="V13" i="1" s="1"/>
  <c r="U14" i="1"/>
  <c r="T14" i="1" s="1"/>
  <c r="V14" i="1" s="1"/>
  <c r="U15" i="1"/>
  <c r="T15" i="1" s="1"/>
  <c r="V15" i="1" s="1"/>
  <c r="X15" i="1" s="1"/>
  <c r="U16" i="1"/>
  <c r="T16" i="1" s="1"/>
  <c r="V16" i="1" s="1"/>
  <c r="U17" i="1"/>
  <c r="T17" i="1" s="1"/>
  <c r="V17" i="1" s="1"/>
  <c r="U18" i="1"/>
  <c r="T18" i="1" s="1"/>
  <c r="V18" i="1" s="1"/>
  <c r="U19" i="1"/>
  <c r="T19" i="1" s="1"/>
  <c r="V19" i="1" s="1"/>
  <c r="X19" i="1" s="1"/>
  <c r="U20" i="1"/>
  <c r="T20" i="1" s="1"/>
  <c r="V20" i="1" s="1"/>
  <c r="U21" i="1"/>
  <c r="T21" i="1" s="1"/>
  <c r="V21" i="1" s="1"/>
  <c r="U22" i="1"/>
  <c r="T22" i="1" s="1"/>
  <c r="V22" i="1" s="1"/>
  <c r="U23" i="1"/>
  <c r="T23" i="1" s="1"/>
  <c r="V23" i="1" s="1"/>
  <c r="X23" i="1" s="1"/>
  <c r="U24" i="1"/>
  <c r="T24" i="1" s="1"/>
  <c r="V24" i="1" s="1"/>
  <c r="U25" i="1"/>
  <c r="T25" i="1" s="1"/>
  <c r="V25" i="1" s="1"/>
  <c r="U26" i="1"/>
  <c r="U27" i="1"/>
  <c r="T27" i="1" s="1"/>
  <c r="V27" i="1" s="1"/>
  <c r="U28" i="1"/>
  <c r="T28" i="1" s="1"/>
  <c r="V28" i="1" s="1"/>
  <c r="U29" i="1"/>
  <c r="T29" i="1" s="1"/>
  <c r="V29" i="1" s="1"/>
  <c r="U4" i="1"/>
  <c r="T4" i="1" s="1"/>
  <c r="V4" i="1" s="1"/>
  <c r="X191" i="1" l="1"/>
  <c r="X180" i="1"/>
  <c r="X184" i="1"/>
  <c r="T192" i="1"/>
  <c r="V192" i="1" s="1"/>
  <c r="X169" i="1"/>
  <c r="X164" i="1"/>
  <c r="X138" i="1"/>
  <c r="X136" i="1"/>
  <c r="X126" i="1"/>
  <c r="X120" i="1"/>
  <c r="X119" i="1"/>
  <c r="X115" i="1"/>
  <c r="X99" i="1"/>
  <c r="X95" i="1"/>
  <c r="X88" i="1"/>
  <c r="X71" i="1"/>
  <c r="T7" i="1"/>
  <c r="V7" i="1" s="1"/>
  <c r="X7" i="1" s="1"/>
  <c r="T54" i="1"/>
  <c r="V54" i="1" s="1"/>
  <c r="T50" i="1"/>
  <c r="V50" i="1" s="1"/>
  <c r="X50" i="1" s="1"/>
  <c r="T46" i="1"/>
  <c r="V46" i="1" s="1"/>
  <c r="X46" i="1" s="1"/>
  <c r="T42" i="1"/>
  <c r="V42" i="1" s="1"/>
  <c r="T38" i="1"/>
  <c r="V38" i="1" s="1"/>
  <c r="T34" i="1"/>
  <c r="V34" i="1" s="1"/>
  <c r="X34" i="1" s="1"/>
  <c r="T26" i="1"/>
  <c r="V26" i="1" s="1"/>
  <c r="X26" i="1" s="1"/>
  <c r="X10" i="1"/>
  <c r="X28" i="1"/>
  <c r="X24" i="1"/>
  <c r="X16" i="1"/>
  <c r="X12" i="1"/>
  <c r="X29" i="1"/>
  <c r="X25" i="1"/>
  <c r="X21" i="1"/>
  <c r="X17" i="1"/>
  <c r="X13" i="1"/>
  <c r="X9" i="1"/>
  <c r="X54" i="1"/>
  <c r="X42" i="1"/>
  <c r="X38" i="1"/>
  <c r="X59" i="1"/>
  <c r="X20" i="1"/>
  <c r="X61" i="1"/>
  <c r="X56" i="1"/>
  <c r="X52" i="1"/>
  <c r="X48" i="1"/>
  <c r="X44" i="1"/>
  <c r="X40" i="1"/>
  <c r="X36" i="1"/>
</calcChain>
</file>

<file path=xl/sharedStrings.xml><?xml version="1.0" encoding="utf-8"?>
<sst xmlns="http://schemas.openxmlformats.org/spreadsheetml/2006/main" count="1317" uniqueCount="130">
  <si>
    <t>报告期</t>
  </si>
  <si>
    <t>业绩披露</t>
  </si>
  <si>
    <t>日期</t>
  </si>
  <si>
    <t>送转股份</t>
  </si>
  <si>
    <t>现金分红</t>
  </si>
  <si>
    <t>每股收益(元)</t>
  </si>
  <si>
    <t>每股净资产(元)</t>
  </si>
  <si>
    <t>每股公积金(元)</t>
  </si>
  <si>
    <t>每股未分配利润(元)</t>
  </si>
  <si>
    <t>净利润同比增长(%)</t>
  </si>
  <si>
    <t>总股本(亿）</t>
  </si>
  <si>
    <t>预案公告日</t>
  </si>
  <si>
    <t>股权登记日</t>
  </si>
  <si>
    <t>除权除息日</t>
  </si>
  <si>
    <t>方案进度</t>
  </si>
  <si>
    <t>最新公告日期</t>
  </si>
  <si>
    <t>送转总比例</t>
  </si>
  <si>
    <t>送股比例</t>
  </si>
  <si>
    <t>转股比例</t>
  </si>
  <si>
    <t>现金分红比例</t>
  </si>
  <si>
    <t>股息率（%）</t>
  </si>
  <si>
    <t>-</t>
  </si>
  <si>
    <t>10派30</t>
  </si>
  <si>
    <t>股东大会决议通</t>
  </si>
  <si>
    <t>10派10</t>
  </si>
  <si>
    <t>实施分配</t>
  </si>
  <si>
    <t>10派12</t>
  </si>
  <si>
    <t>10派15</t>
  </si>
  <si>
    <t>10派6</t>
  </si>
  <si>
    <t>10派18</t>
  </si>
  <si>
    <t>10转10.0</t>
  </si>
  <si>
    <t>10派5</t>
  </si>
  <si>
    <t>10派3</t>
  </si>
  <si>
    <t>10送5.0</t>
  </si>
  <si>
    <t>10转5.0</t>
  </si>
  <si>
    <t>10派4</t>
  </si>
  <si>
    <t>10派3.8</t>
  </si>
  <si>
    <t>10派3.3</t>
  </si>
  <si>
    <t>10派3.2</t>
  </si>
  <si>
    <t>10派0</t>
  </si>
  <si>
    <t>10送10.0</t>
  </si>
  <si>
    <t>每股股息</t>
    <phoneticPr fontId="2" type="noConversion"/>
  </si>
  <si>
    <t>留存率</t>
    <phoneticPr fontId="2" type="noConversion"/>
  </si>
  <si>
    <t>roe</t>
    <phoneticPr fontId="2" type="noConversion"/>
  </si>
  <si>
    <t>可持续增长率</t>
    <phoneticPr fontId="2" type="noConversion"/>
  </si>
  <si>
    <t>10派14</t>
  </si>
  <si>
    <t>10派8</t>
  </si>
  <si>
    <t>10派13</t>
  </si>
  <si>
    <t>10派7.5</t>
  </si>
  <si>
    <t>10派11</t>
  </si>
  <si>
    <t>10派6.2</t>
  </si>
  <si>
    <t>10派5.5</t>
  </si>
  <si>
    <t>10派2</t>
  </si>
  <si>
    <t>10派3.5</t>
  </si>
  <si>
    <t>10派1.8</t>
  </si>
  <si>
    <t>10派2.5</t>
  </si>
  <si>
    <t>10派4.5</t>
  </si>
  <si>
    <t>10派1.5</t>
  </si>
  <si>
    <t>10派2.2</t>
  </si>
  <si>
    <t>中国平安</t>
    <phoneticPr fontId="2" type="noConversion"/>
  </si>
  <si>
    <t>格力电器</t>
    <phoneticPr fontId="2" type="noConversion"/>
  </si>
  <si>
    <t>年股息</t>
    <phoneticPr fontId="2" type="noConversion"/>
  </si>
  <si>
    <t>http://data.eastmoney.com/yjfp/detail/601318.html</t>
  </si>
  <si>
    <t>10转2.0</t>
  </si>
  <si>
    <t>10派3.9296</t>
  </si>
  <si>
    <t>温氏股份</t>
    <phoneticPr fontId="2" type="noConversion"/>
  </si>
  <si>
    <t>10派7</t>
  </si>
  <si>
    <t>10送3.0转2.0</t>
  </si>
  <si>
    <t>10送3.0</t>
  </si>
  <si>
    <t>10送5.0转5.0</t>
  </si>
  <si>
    <t>海康威视</t>
    <phoneticPr fontId="2" type="noConversion"/>
  </si>
  <si>
    <t>10派16.8</t>
  </si>
  <si>
    <t>10派9</t>
  </si>
  <si>
    <t>10派12.5</t>
  </si>
  <si>
    <t>10派14.2</t>
  </si>
  <si>
    <t>10派14.5</t>
  </si>
  <si>
    <t>10派13.5</t>
  </si>
  <si>
    <t>10派1.28</t>
  </si>
  <si>
    <t>10转3.0</t>
  </si>
  <si>
    <t>10送2.0转1.0</t>
  </si>
  <si>
    <t>10送2.0</t>
  </si>
  <si>
    <t>10转1.0</t>
  </si>
  <si>
    <t>双汇发展</t>
    <phoneticPr fontId="2" type="noConversion"/>
  </si>
  <si>
    <t>10派2.68</t>
  </si>
  <si>
    <t>10派1.33</t>
  </si>
  <si>
    <t>10派1</t>
  </si>
  <si>
    <t>10送8.0转7.0</t>
  </si>
  <si>
    <t>10送8.0</t>
  </si>
  <si>
    <t>10转7.0</t>
  </si>
  <si>
    <t>02-29</t>
  </si>
  <si>
    <t>10派0.9791</t>
  </si>
  <si>
    <t>10派1.6</t>
  </si>
  <si>
    <t>10派2.25</t>
  </si>
  <si>
    <t>大华股份</t>
    <phoneticPr fontId="2" type="noConversion"/>
  </si>
  <si>
    <t>name</t>
    <phoneticPr fontId="2" type="noConversion"/>
  </si>
  <si>
    <t>一心堂</t>
    <phoneticPr fontId="2" type="noConversion"/>
  </si>
  <si>
    <t>10转4.0</t>
  </si>
  <si>
    <t>益丰药房</t>
    <phoneticPr fontId="2" type="noConversion"/>
  </si>
  <si>
    <t>10派4.2</t>
  </si>
  <si>
    <t>老百姓</t>
    <phoneticPr fontId="2" type="noConversion"/>
  </si>
  <si>
    <t>10派1.48</t>
  </si>
  <si>
    <t>10派0.6</t>
  </si>
  <si>
    <t>10派2.04</t>
  </si>
  <si>
    <t>10派1.41</t>
  </si>
  <si>
    <t>10派1.78</t>
  </si>
  <si>
    <t>10派3.67</t>
  </si>
  <si>
    <t>10派0.5</t>
  </si>
  <si>
    <t>比亚迪</t>
    <phoneticPr fontId="2" type="noConversion"/>
  </si>
  <si>
    <t>10派2.6</t>
  </si>
  <si>
    <t>10送1.0</t>
  </si>
  <si>
    <t>10送2.5</t>
  </si>
  <si>
    <t>10送6.0</t>
  </si>
  <si>
    <t>10派6.6</t>
  </si>
  <si>
    <t>承德露露</t>
    <phoneticPr fontId="2" type="noConversion"/>
  </si>
  <si>
    <t>10派5.7</t>
  </si>
  <si>
    <t>10派1.7</t>
  </si>
  <si>
    <t>10派3.1</t>
  </si>
  <si>
    <t>10送3.5转6.5</t>
  </si>
  <si>
    <t>10送3.5</t>
  </si>
  <si>
    <t>10转6.5</t>
  </si>
  <si>
    <t>10送1.1</t>
  </si>
  <si>
    <t>10派1.35</t>
  </si>
  <si>
    <t>10送3.7转2.3</t>
  </si>
  <si>
    <t>10送3.7</t>
  </si>
  <si>
    <t>10转2.3</t>
  </si>
  <si>
    <t>10派2.7</t>
  </si>
  <si>
    <t>10派0.37</t>
  </si>
  <si>
    <t>福耀玻璃</t>
    <phoneticPr fontId="2" type="noConversion"/>
  </si>
  <si>
    <t>10转15.0</t>
  </si>
  <si>
    <t>旗滨集团(601636)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</si>
</sst>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/>
      <top style="medium">
        <color rgb="FFBBD4E8"/>
      </top>
      <bottom/>
      <diagonal/>
    </border>
    <border>
      <left style="medium">
        <color rgb="FFBBD4E8"/>
      </left>
      <right/>
      <top/>
      <bottom style="medium">
        <color rgb="FFBBD4E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58" fontId="1" fillId="4" borderId="1" xfId="0" applyNumberFormat="1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58" fontId="1" fillId="5" borderId="1" xfId="0" applyNumberFormat="1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vertical="center" wrapText="1"/>
    </xf>
    <xf numFmtId="58" fontId="1" fillId="2" borderId="3" xfId="0" applyNumberFormat="1" applyFont="1" applyFill="1" applyBorder="1" applyAlignment="1">
      <alignment vertical="center" wrapText="1"/>
    </xf>
    <xf numFmtId="14" fontId="1" fillId="5" borderId="8" xfId="0" applyNumberFormat="1" applyFont="1" applyFill="1" applyBorder="1" applyAlignment="1">
      <alignment vertical="center" wrapText="1"/>
    </xf>
    <xf numFmtId="58" fontId="1" fillId="5" borderId="3" xfId="0" applyNumberFormat="1" applyFont="1" applyFill="1" applyBorder="1" applyAlignment="1">
      <alignment vertical="center" wrapText="1"/>
    </xf>
    <xf numFmtId="14" fontId="1" fillId="4" borderId="8" xfId="0" applyNumberFormat="1" applyFont="1" applyFill="1" applyBorder="1" applyAlignment="1">
      <alignment vertical="center" wrapText="1"/>
    </xf>
    <xf numFmtId="58" fontId="1" fillId="4" borderId="3" xfId="0" applyNumberFormat="1" applyFont="1" applyFill="1" applyBorder="1" applyAlignment="1">
      <alignment vertical="center" wrapText="1"/>
    </xf>
    <xf numFmtId="14" fontId="1" fillId="5" borderId="9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58" fontId="1" fillId="4" borderId="2" xfId="0" applyNumberFormat="1" applyFont="1" applyFill="1" applyBorder="1" applyAlignment="1">
      <alignment vertical="center" wrapText="1"/>
    </xf>
    <xf numFmtId="58" fontId="1" fillId="5" borderId="2" xfId="0" applyNumberFormat="1" applyFont="1" applyFill="1" applyBorder="1" applyAlignment="1">
      <alignment vertical="center" wrapText="1"/>
    </xf>
    <xf numFmtId="58" fontId="1" fillId="5" borderId="0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14" fontId="1" fillId="5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58" fontId="1" fillId="2" borderId="2" xfId="0" applyNumberFormat="1" applyFont="1" applyFill="1" applyBorder="1" applyAlignment="1">
      <alignment vertical="center" wrapText="1"/>
    </xf>
    <xf numFmtId="58" fontId="1" fillId="2" borderId="0" xfId="0" applyNumberFormat="1" applyFont="1" applyFill="1" applyBorder="1" applyAlignment="1">
      <alignment vertical="center" wrapText="1"/>
    </xf>
    <xf numFmtId="14" fontId="1" fillId="4" borderId="2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ote.eastmoney.com/unify/r/1.601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workbookViewId="0">
      <pane ySplit="3" topLeftCell="A213" activePane="bottomLeft" state="frozen"/>
      <selection pane="bottomLeft" activeCell="Y189" sqref="Y189"/>
    </sheetView>
  </sheetViews>
  <sheetFormatPr defaultRowHeight="13.5" x14ac:dyDescent="0.15"/>
  <cols>
    <col min="18" max="18" width="7.75" customWidth="1"/>
    <col min="20" max="21" width="7.5" bestFit="1" customWidth="1"/>
    <col min="22" max="22" width="7.625" bestFit="1" customWidth="1"/>
    <col min="23" max="23" width="7.5" bestFit="1" customWidth="1"/>
    <col min="24" max="24" width="10.5" bestFit="1" customWidth="1"/>
  </cols>
  <sheetData>
    <row r="1" spans="1:24" ht="14.25" thickBot="1" x14ac:dyDescent="0.2">
      <c r="A1" t="s">
        <v>62</v>
      </c>
    </row>
    <row r="2" spans="1:24" ht="14.25" customHeight="1" thickBot="1" x14ac:dyDescent="0.2">
      <c r="B2" s="36" t="s">
        <v>0</v>
      </c>
      <c r="C2" s="12" t="s">
        <v>1</v>
      </c>
      <c r="D2" s="40" t="s">
        <v>3</v>
      </c>
      <c r="E2" s="41"/>
      <c r="F2" s="42"/>
      <c r="G2" s="40" t="s">
        <v>4</v>
      </c>
      <c r="H2" s="42"/>
      <c r="I2" s="36" t="s">
        <v>5</v>
      </c>
      <c r="J2" s="36" t="s">
        <v>6</v>
      </c>
      <c r="K2" s="36" t="s">
        <v>7</v>
      </c>
      <c r="L2" s="36" t="s">
        <v>8</v>
      </c>
      <c r="M2" s="36" t="s">
        <v>9</v>
      </c>
      <c r="N2" s="36" t="s">
        <v>10</v>
      </c>
      <c r="O2" s="36" t="s">
        <v>11</v>
      </c>
      <c r="P2" s="36" t="s">
        <v>12</v>
      </c>
      <c r="Q2" s="36" t="s">
        <v>13</v>
      </c>
      <c r="R2" s="36" t="s">
        <v>14</v>
      </c>
      <c r="S2" s="38" t="s">
        <v>15</v>
      </c>
      <c r="T2" s="12"/>
      <c r="U2" s="12"/>
      <c r="V2" s="11"/>
      <c r="W2" s="11"/>
      <c r="X2" s="11"/>
    </row>
    <row r="3" spans="1:24" ht="24.75" thickBot="1" x14ac:dyDescent="0.2">
      <c r="A3" t="s">
        <v>94</v>
      </c>
      <c r="B3" s="37"/>
      <c r="C3" s="1" t="s">
        <v>2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9"/>
      <c r="T3" s="24" t="s">
        <v>61</v>
      </c>
      <c r="U3" s="24" t="s">
        <v>41</v>
      </c>
      <c r="V3" s="25" t="s">
        <v>42</v>
      </c>
      <c r="W3" s="25" t="s">
        <v>43</v>
      </c>
      <c r="X3" s="30" t="s">
        <v>44</v>
      </c>
    </row>
    <row r="4" spans="1:24" ht="24.75" thickBot="1" x14ac:dyDescent="0.2">
      <c r="A4" t="s">
        <v>60</v>
      </c>
      <c r="B4" s="13">
        <v>44196</v>
      </c>
      <c r="C4" s="2">
        <v>44315</v>
      </c>
      <c r="D4" s="3" t="s">
        <v>21</v>
      </c>
      <c r="E4" s="3" t="s">
        <v>21</v>
      </c>
      <c r="F4" s="3" t="s">
        <v>21</v>
      </c>
      <c r="G4" s="3" t="s">
        <v>22</v>
      </c>
      <c r="H4" s="3">
        <v>6</v>
      </c>
      <c r="I4" s="3">
        <v>3.71</v>
      </c>
      <c r="J4" s="3">
        <v>19.149999999999999</v>
      </c>
      <c r="K4" s="3">
        <v>0.02</v>
      </c>
      <c r="L4" s="3">
        <v>17.100000000000001</v>
      </c>
      <c r="M4" s="3">
        <v>-10.210000000000001</v>
      </c>
      <c r="N4" s="3">
        <v>60.16</v>
      </c>
      <c r="O4" s="4">
        <v>44315</v>
      </c>
      <c r="P4" s="3" t="s">
        <v>21</v>
      </c>
      <c r="Q4" s="3" t="s">
        <v>21</v>
      </c>
      <c r="R4" s="3" t="s">
        <v>23</v>
      </c>
      <c r="S4" s="14">
        <v>44315</v>
      </c>
      <c r="T4" s="3">
        <f t="shared" ref="T4:T29" si="0">IF(YEAR(B4)=YEAR(B5),U4+U5,U4)</f>
        <v>4</v>
      </c>
      <c r="U4" s="3">
        <f>MID(G4,FIND("派",G4)+1,7)/LEFT(G4,FIND("派",G4)-1)</f>
        <v>3</v>
      </c>
      <c r="V4" s="27">
        <f t="shared" ref="V4:V29" si="1">(I4-T4)/I4</f>
        <v>-7.8167115902964976E-2</v>
      </c>
      <c r="W4" s="27">
        <f t="shared" ref="W4:W29" si="2">I4/SUM(J4:L4)</f>
        <v>0.10228839261097326</v>
      </c>
      <c r="X4" s="27">
        <f t="shared" ref="X4:X29" si="3">IF(MONTH(B4)=12,W4*V4/(1-V4*W4),"")</f>
        <v>-7.9321663019693688E-3</v>
      </c>
    </row>
    <row r="5" spans="1:24" ht="14.25" thickBot="1" x14ac:dyDescent="0.2">
      <c r="B5" s="15">
        <v>44012</v>
      </c>
      <c r="C5" s="6">
        <v>44074</v>
      </c>
      <c r="D5" s="7" t="s">
        <v>21</v>
      </c>
      <c r="E5" s="7" t="s">
        <v>21</v>
      </c>
      <c r="F5" s="7" t="s">
        <v>21</v>
      </c>
      <c r="G5" s="7" t="s">
        <v>24</v>
      </c>
      <c r="H5" s="7">
        <v>1.52</v>
      </c>
      <c r="I5" s="7">
        <v>1.06</v>
      </c>
      <c r="J5" s="7">
        <v>18.89</v>
      </c>
      <c r="K5" s="7">
        <v>0.02</v>
      </c>
      <c r="L5" s="7">
        <v>15.45</v>
      </c>
      <c r="M5" s="7">
        <v>-53.73</v>
      </c>
      <c r="N5" s="7">
        <v>60.16</v>
      </c>
      <c r="O5" s="4">
        <v>44439</v>
      </c>
      <c r="P5" s="8">
        <v>44511</v>
      </c>
      <c r="Q5" s="8">
        <v>44512</v>
      </c>
      <c r="R5" s="7" t="s">
        <v>25</v>
      </c>
      <c r="S5" s="16">
        <v>44506</v>
      </c>
      <c r="T5" s="3">
        <f t="shared" si="0"/>
        <v>1</v>
      </c>
      <c r="U5" s="3">
        <f t="shared" ref="U5:U61" si="4">MID(G5,FIND("派",G5)+1,7)/LEFT(G5,FIND("派",G5)-1)</f>
        <v>1</v>
      </c>
      <c r="V5" s="27">
        <f t="shared" si="1"/>
        <v>5.660377358490571E-2</v>
      </c>
      <c r="W5" s="27">
        <f t="shared" si="2"/>
        <v>3.0849825378346917E-2</v>
      </c>
      <c r="X5" s="27" t="str">
        <f t="shared" si="3"/>
        <v/>
      </c>
    </row>
    <row r="6" spans="1:24" ht="14.25" thickBot="1" x14ac:dyDescent="0.2">
      <c r="B6" s="13">
        <v>43830</v>
      </c>
      <c r="C6" s="2">
        <v>43951</v>
      </c>
      <c r="D6" s="3" t="s">
        <v>21</v>
      </c>
      <c r="E6" s="3" t="s">
        <v>21</v>
      </c>
      <c r="F6" s="3" t="s">
        <v>21</v>
      </c>
      <c r="G6" s="3" t="s">
        <v>26</v>
      </c>
      <c r="H6" s="3">
        <v>1.96</v>
      </c>
      <c r="I6" s="3">
        <v>4.1100000000000003</v>
      </c>
      <c r="J6" s="3">
        <v>18.309999999999999</v>
      </c>
      <c r="K6" s="3">
        <v>0.02</v>
      </c>
      <c r="L6" s="3">
        <v>15.59</v>
      </c>
      <c r="M6" s="3">
        <v>-5.75</v>
      </c>
      <c r="N6" s="3">
        <v>60.16</v>
      </c>
      <c r="O6" s="4">
        <v>44316</v>
      </c>
      <c r="P6" s="5">
        <v>44357</v>
      </c>
      <c r="Q6" s="5">
        <v>44358</v>
      </c>
      <c r="R6" s="3" t="s">
        <v>25</v>
      </c>
      <c r="S6" s="14">
        <v>44351</v>
      </c>
      <c r="T6" s="3">
        <f t="shared" si="0"/>
        <v>1.2</v>
      </c>
      <c r="U6" s="3">
        <f t="shared" si="4"/>
        <v>1.2</v>
      </c>
      <c r="V6" s="27">
        <f t="shared" si="1"/>
        <v>0.70802919708029199</v>
      </c>
      <c r="W6" s="27">
        <f t="shared" si="2"/>
        <v>0.12116745283018868</v>
      </c>
      <c r="X6" s="27">
        <f t="shared" si="3"/>
        <v>9.3840696549500155E-2</v>
      </c>
    </row>
    <row r="7" spans="1:24" ht="14.25" thickBot="1" x14ac:dyDescent="0.2">
      <c r="B7" s="15">
        <v>43465</v>
      </c>
      <c r="C7" s="6">
        <v>43584</v>
      </c>
      <c r="D7" s="7" t="s">
        <v>21</v>
      </c>
      <c r="E7" s="7" t="s">
        <v>21</v>
      </c>
      <c r="F7" s="7" t="s">
        <v>21</v>
      </c>
      <c r="G7" s="7" t="s">
        <v>27</v>
      </c>
      <c r="H7" s="7">
        <v>2.83</v>
      </c>
      <c r="I7" s="7">
        <v>4.3600000000000003</v>
      </c>
      <c r="J7" s="7">
        <v>15.18</v>
      </c>
      <c r="K7" s="7">
        <v>0.02</v>
      </c>
      <c r="L7" s="7">
        <v>13.62</v>
      </c>
      <c r="M7" s="7">
        <v>16.97</v>
      </c>
      <c r="N7" s="7">
        <v>60.16</v>
      </c>
      <c r="O7" s="4">
        <v>44315</v>
      </c>
      <c r="P7" s="8">
        <v>44413</v>
      </c>
      <c r="Q7" s="8">
        <v>44414</v>
      </c>
      <c r="R7" s="7" t="s">
        <v>25</v>
      </c>
      <c r="S7" s="16">
        <v>44408</v>
      </c>
      <c r="T7" s="3">
        <f t="shared" si="0"/>
        <v>2.1</v>
      </c>
      <c r="U7" s="3">
        <f t="shared" si="4"/>
        <v>1.5</v>
      </c>
      <c r="V7" s="27">
        <f t="shared" si="1"/>
        <v>0.51834862385321101</v>
      </c>
      <c r="W7" s="27">
        <f t="shared" si="2"/>
        <v>0.15128383067314366</v>
      </c>
      <c r="X7" s="27">
        <f t="shared" si="3"/>
        <v>8.509036144578315E-2</v>
      </c>
    </row>
    <row r="8" spans="1:24" ht="14.25" thickBot="1" x14ac:dyDescent="0.2">
      <c r="B8" s="13">
        <v>43281</v>
      </c>
      <c r="C8" s="2">
        <v>43343</v>
      </c>
      <c r="D8" s="3" t="s">
        <v>21</v>
      </c>
      <c r="E8" s="3" t="s">
        <v>21</v>
      </c>
      <c r="F8" s="3" t="s">
        <v>21</v>
      </c>
      <c r="G8" s="3" t="s">
        <v>28</v>
      </c>
      <c r="H8" s="3">
        <v>1.33</v>
      </c>
      <c r="I8" s="3">
        <v>2.13</v>
      </c>
      <c r="J8" s="3">
        <v>13.02</v>
      </c>
      <c r="K8" s="3">
        <v>0.02</v>
      </c>
      <c r="L8" s="3">
        <v>11.39</v>
      </c>
      <c r="M8" s="3">
        <v>35.479999999999997</v>
      </c>
      <c r="N8" s="3">
        <v>60.16</v>
      </c>
      <c r="O8" s="4">
        <v>44439</v>
      </c>
      <c r="P8" s="5">
        <v>44249</v>
      </c>
      <c r="Q8" s="5">
        <v>44252</v>
      </c>
      <c r="R8" s="3" t="s">
        <v>25</v>
      </c>
      <c r="S8" s="14">
        <v>44246</v>
      </c>
      <c r="T8" s="3">
        <f t="shared" si="0"/>
        <v>0.6</v>
      </c>
      <c r="U8" s="3">
        <f t="shared" si="4"/>
        <v>0.6</v>
      </c>
      <c r="V8" s="27">
        <f t="shared" si="1"/>
        <v>0.71830985915492951</v>
      </c>
      <c r="W8" s="27">
        <f t="shared" si="2"/>
        <v>8.7187883749488326E-2</v>
      </c>
      <c r="X8" s="27" t="str">
        <f t="shared" si="3"/>
        <v/>
      </c>
    </row>
    <row r="9" spans="1:24" ht="14.25" thickBot="1" x14ac:dyDescent="0.2">
      <c r="B9" s="15">
        <v>42735</v>
      </c>
      <c r="C9" s="6">
        <v>42852</v>
      </c>
      <c r="D9" s="7" t="s">
        <v>21</v>
      </c>
      <c r="E9" s="7" t="s">
        <v>21</v>
      </c>
      <c r="F9" s="7" t="s">
        <v>21</v>
      </c>
      <c r="G9" s="7" t="s">
        <v>29</v>
      </c>
      <c r="H9" s="7">
        <v>4.51</v>
      </c>
      <c r="I9" s="7">
        <v>2.56</v>
      </c>
      <c r="J9" s="7">
        <v>8.9499999999999993</v>
      </c>
      <c r="K9" s="7">
        <v>0.03</v>
      </c>
      <c r="L9" s="7">
        <v>7.33</v>
      </c>
      <c r="M9" s="7">
        <v>23.05</v>
      </c>
      <c r="N9" s="7">
        <v>60.16</v>
      </c>
      <c r="O9" s="4">
        <v>44313</v>
      </c>
      <c r="P9" s="8">
        <v>44381</v>
      </c>
      <c r="Q9" s="8">
        <v>44382</v>
      </c>
      <c r="R9" s="7" t="s">
        <v>25</v>
      </c>
      <c r="S9" s="16">
        <v>44376</v>
      </c>
      <c r="T9" s="3">
        <f t="shared" si="0"/>
        <v>1.8</v>
      </c>
      <c r="U9" s="3">
        <f t="shared" si="4"/>
        <v>1.8</v>
      </c>
      <c r="V9" s="27">
        <f t="shared" si="1"/>
        <v>0.296875</v>
      </c>
      <c r="W9" s="27">
        <f t="shared" si="2"/>
        <v>0.15695892090741878</v>
      </c>
      <c r="X9" s="27">
        <f t="shared" si="3"/>
        <v>4.8874598070739558E-2</v>
      </c>
    </row>
    <row r="10" spans="1:24" ht="14.25" thickBot="1" x14ac:dyDescent="0.2">
      <c r="B10" s="13">
        <v>42369</v>
      </c>
      <c r="C10" s="2">
        <v>42489</v>
      </c>
      <c r="D10" s="3" t="s">
        <v>21</v>
      </c>
      <c r="E10" s="3" t="s">
        <v>21</v>
      </c>
      <c r="F10" s="3" t="s">
        <v>21</v>
      </c>
      <c r="G10" s="3" t="s">
        <v>27</v>
      </c>
      <c r="H10" s="3">
        <v>7.8</v>
      </c>
      <c r="I10" s="3">
        <v>2.08</v>
      </c>
      <c r="J10" s="3">
        <v>7.9</v>
      </c>
      <c r="K10" s="3">
        <v>0.03</v>
      </c>
      <c r="L10" s="3">
        <v>6.27</v>
      </c>
      <c r="M10" s="3">
        <v>-11.46</v>
      </c>
      <c r="N10" s="3">
        <v>60.16</v>
      </c>
      <c r="O10" s="4">
        <v>44315</v>
      </c>
      <c r="P10" s="5">
        <v>44383</v>
      </c>
      <c r="Q10" s="5">
        <v>44384</v>
      </c>
      <c r="R10" s="3" t="s">
        <v>25</v>
      </c>
      <c r="S10" s="14">
        <v>44378</v>
      </c>
      <c r="T10" s="3">
        <f t="shared" si="0"/>
        <v>1.5</v>
      </c>
      <c r="U10" s="3">
        <f t="shared" si="4"/>
        <v>1.5</v>
      </c>
      <c r="V10" s="27">
        <f t="shared" si="1"/>
        <v>0.27884615384615385</v>
      </c>
      <c r="W10" s="27">
        <f t="shared" si="2"/>
        <v>0.14647887323943662</v>
      </c>
      <c r="X10" s="27">
        <f t="shared" si="3"/>
        <v>4.2584434654919234E-2</v>
      </c>
    </row>
    <row r="11" spans="1:24" ht="14.25" thickBot="1" x14ac:dyDescent="0.2">
      <c r="B11" s="15">
        <v>42004</v>
      </c>
      <c r="C11" s="6">
        <v>42122</v>
      </c>
      <c r="D11" s="7" t="s">
        <v>30</v>
      </c>
      <c r="E11" s="7" t="s">
        <v>21</v>
      </c>
      <c r="F11" s="7" t="s">
        <v>30</v>
      </c>
      <c r="G11" s="7" t="s">
        <v>22</v>
      </c>
      <c r="H11" s="7">
        <v>5.13</v>
      </c>
      <c r="I11" s="7">
        <v>4.71</v>
      </c>
      <c r="J11" s="7">
        <v>14.68</v>
      </c>
      <c r="K11" s="7">
        <v>1.06</v>
      </c>
      <c r="L11" s="7">
        <v>11.58</v>
      </c>
      <c r="M11" s="7">
        <v>30.22</v>
      </c>
      <c r="N11" s="7">
        <v>30.08</v>
      </c>
      <c r="O11" s="4">
        <v>44314</v>
      </c>
      <c r="P11" s="8">
        <v>44379</v>
      </c>
      <c r="Q11" s="8">
        <v>44380</v>
      </c>
      <c r="R11" s="7" t="s">
        <v>25</v>
      </c>
      <c r="S11" s="16">
        <v>44372</v>
      </c>
      <c r="T11" s="3">
        <f t="shared" si="0"/>
        <v>3</v>
      </c>
      <c r="U11" s="3">
        <f t="shared" si="4"/>
        <v>3</v>
      </c>
      <c r="V11" s="27">
        <f t="shared" si="1"/>
        <v>0.36305732484076431</v>
      </c>
      <c r="W11" s="27">
        <f t="shared" si="2"/>
        <v>0.17240117130307467</v>
      </c>
      <c r="X11" s="27">
        <f t="shared" si="3"/>
        <v>6.677079265911752E-2</v>
      </c>
    </row>
    <row r="12" spans="1:24" ht="14.25" thickBot="1" x14ac:dyDescent="0.2">
      <c r="B12" s="13">
        <v>41639</v>
      </c>
      <c r="C12" s="2">
        <v>41754</v>
      </c>
      <c r="D12" s="3" t="s">
        <v>21</v>
      </c>
      <c r="E12" s="3" t="s">
        <v>21</v>
      </c>
      <c r="F12" s="3" t="s">
        <v>21</v>
      </c>
      <c r="G12" s="3" t="s">
        <v>27</v>
      </c>
      <c r="H12" s="3">
        <v>4.82</v>
      </c>
      <c r="I12" s="3">
        <v>3.61</v>
      </c>
      <c r="J12" s="3">
        <v>11.5</v>
      </c>
      <c r="K12" s="3">
        <v>1.06</v>
      </c>
      <c r="L12" s="3">
        <v>8.44</v>
      </c>
      <c r="M12" s="3">
        <v>47.31</v>
      </c>
      <c r="N12" s="3">
        <v>30.08</v>
      </c>
      <c r="O12" s="4">
        <v>44311</v>
      </c>
      <c r="P12" s="5">
        <v>44352</v>
      </c>
      <c r="Q12" s="5">
        <v>44353</v>
      </c>
      <c r="R12" s="3" t="s">
        <v>25</v>
      </c>
      <c r="S12" s="14">
        <v>44344</v>
      </c>
      <c r="T12" s="3">
        <f t="shared" si="0"/>
        <v>1.5</v>
      </c>
      <c r="U12" s="3">
        <f t="shared" si="4"/>
        <v>1.5</v>
      </c>
      <c r="V12" s="27">
        <f t="shared" si="1"/>
        <v>0.58448753462603875</v>
      </c>
      <c r="W12" s="27">
        <f t="shared" si="2"/>
        <v>0.17190476190476189</v>
      </c>
      <c r="X12" s="27">
        <f t="shared" si="3"/>
        <v>0.11169931180518793</v>
      </c>
    </row>
    <row r="13" spans="1:24" ht="14.25" thickBot="1" x14ac:dyDescent="0.2">
      <c r="B13" s="15">
        <v>41274</v>
      </c>
      <c r="C13" s="6">
        <v>41391</v>
      </c>
      <c r="D13" s="7" t="s">
        <v>21</v>
      </c>
      <c r="E13" s="7" t="s">
        <v>21</v>
      </c>
      <c r="F13" s="7" t="s">
        <v>21</v>
      </c>
      <c r="G13" s="7" t="s">
        <v>24</v>
      </c>
      <c r="H13" s="7">
        <v>3.86</v>
      </c>
      <c r="I13" s="7">
        <v>2.4700000000000002</v>
      </c>
      <c r="J13" s="7">
        <v>8.89</v>
      </c>
      <c r="K13" s="7">
        <v>1.06</v>
      </c>
      <c r="L13" s="7">
        <v>5.84</v>
      </c>
      <c r="M13" s="7">
        <v>40.92</v>
      </c>
      <c r="N13" s="7">
        <v>30.08</v>
      </c>
      <c r="O13" s="4">
        <v>44313</v>
      </c>
      <c r="P13" s="8">
        <v>44387</v>
      </c>
      <c r="Q13" s="8">
        <v>44388</v>
      </c>
      <c r="R13" s="7" t="s">
        <v>25</v>
      </c>
      <c r="S13" s="16">
        <v>44380</v>
      </c>
      <c r="T13" s="3">
        <f t="shared" si="0"/>
        <v>1</v>
      </c>
      <c r="U13" s="3">
        <f t="shared" si="4"/>
        <v>1</v>
      </c>
      <c r="V13" s="27">
        <f t="shared" si="1"/>
        <v>0.59514170040485836</v>
      </c>
      <c r="W13" s="27">
        <f t="shared" si="2"/>
        <v>0.15642811906269791</v>
      </c>
      <c r="X13" s="27">
        <f t="shared" si="3"/>
        <v>0.10265363128491621</v>
      </c>
    </row>
    <row r="14" spans="1:24" ht="14.25" thickBot="1" x14ac:dyDescent="0.2">
      <c r="B14" s="13">
        <v>40908</v>
      </c>
      <c r="C14" s="2">
        <v>41024</v>
      </c>
      <c r="D14" s="3" t="s">
        <v>21</v>
      </c>
      <c r="E14" s="3" t="s">
        <v>21</v>
      </c>
      <c r="F14" s="3" t="s">
        <v>21</v>
      </c>
      <c r="G14" s="3" t="s">
        <v>31</v>
      </c>
      <c r="H14" s="3">
        <v>2.33</v>
      </c>
      <c r="I14" s="3">
        <v>1.86</v>
      </c>
      <c r="J14" s="3">
        <v>6.25</v>
      </c>
      <c r="K14" s="3">
        <v>0.04</v>
      </c>
      <c r="L14" s="3">
        <v>4.3099999999999996</v>
      </c>
      <c r="M14" s="3">
        <v>22.48</v>
      </c>
      <c r="N14" s="3">
        <v>30.08</v>
      </c>
      <c r="O14" s="4">
        <v>44311</v>
      </c>
      <c r="P14" s="5">
        <v>44382</v>
      </c>
      <c r="Q14" s="5">
        <v>44383</v>
      </c>
      <c r="R14" s="3" t="s">
        <v>25</v>
      </c>
      <c r="S14" s="14">
        <v>44376</v>
      </c>
      <c r="T14" s="3">
        <f t="shared" si="0"/>
        <v>0.5</v>
      </c>
      <c r="U14" s="3">
        <f t="shared" si="4"/>
        <v>0.5</v>
      </c>
      <c r="V14" s="27">
        <f t="shared" si="1"/>
        <v>0.73118279569892475</v>
      </c>
      <c r="W14" s="27">
        <f t="shared" si="2"/>
        <v>0.17547169811320756</v>
      </c>
      <c r="X14" s="27">
        <f t="shared" si="3"/>
        <v>0.14718614718614723</v>
      </c>
    </row>
    <row r="15" spans="1:24" ht="14.25" thickBot="1" x14ac:dyDescent="0.2">
      <c r="B15" s="15">
        <v>40543</v>
      </c>
      <c r="C15" s="6">
        <v>40626</v>
      </c>
      <c r="D15" s="7" t="s">
        <v>21</v>
      </c>
      <c r="E15" s="7" t="s">
        <v>21</v>
      </c>
      <c r="F15" s="7" t="s">
        <v>21</v>
      </c>
      <c r="G15" s="7" t="s">
        <v>32</v>
      </c>
      <c r="H15" s="7">
        <v>1.4</v>
      </c>
      <c r="I15" s="7">
        <v>1.52</v>
      </c>
      <c r="J15" s="7">
        <v>4.72</v>
      </c>
      <c r="K15" s="7">
        <v>7.0000000000000007E-2</v>
      </c>
      <c r="L15" s="7">
        <v>2.85</v>
      </c>
      <c r="M15" s="7">
        <v>46.76</v>
      </c>
      <c r="N15" s="7">
        <v>28.18</v>
      </c>
      <c r="O15" s="4">
        <v>44279</v>
      </c>
      <c r="P15" s="8">
        <v>44346</v>
      </c>
      <c r="Q15" s="8">
        <v>44347</v>
      </c>
      <c r="R15" s="7" t="s">
        <v>25</v>
      </c>
      <c r="S15" s="16">
        <v>44340</v>
      </c>
      <c r="T15" s="3">
        <f t="shared" si="0"/>
        <v>0.3</v>
      </c>
      <c r="U15" s="3">
        <f t="shared" si="4"/>
        <v>0.3</v>
      </c>
      <c r="V15" s="27">
        <f t="shared" si="1"/>
        <v>0.80263157894736836</v>
      </c>
      <c r="W15" s="27">
        <f t="shared" si="2"/>
        <v>0.19895287958115182</v>
      </c>
      <c r="X15" s="27">
        <f t="shared" si="3"/>
        <v>0.19003115264797502</v>
      </c>
    </row>
    <row r="16" spans="1:24" ht="14.25" thickBot="1" x14ac:dyDescent="0.2">
      <c r="B16" s="13">
        <v>40178</v>
      </c>
      <c r="C16" s="2">
        <v>40295</v>
      </c>
      <c r="D16" s="3" t="s">
        <v>33</v>
      </c>
      <c r="E16" s="3" t="s">
        <v>33</v>
      </c>
      <c r="F16" s="3" t="s">
        <v>21</v>
      </c>
      <c r="G16" s="3" t="s">
        <v>31</v>
      </c>
      <c r="H16" s="3">
        <v>2.39</v>
      </c>
      <c r="I16" s="3">
        <v>1.55</v>
      </c>
      <c r="J16" s="3">
        <v>5.31</v>
      </c>
      <c r="K16" s="3">
        <v>0.1</v>
      </c>
      <c r="L16" s="3">
        <v>3.14</v>
      </c>
      <c r="M16" s="3">
        <v>48.15</v>
      </c>
      <c r="N16" s="3">
        <v>18.79</v>
      </c>
      <c r="O16" s="4">
        <v>44313</v>
      </c>
      <c r="P16" s="5">
        <v>44389</v>
      </c>
      <c r="Q16" s="5">
        <v>44390</v>
      </c>
      <c r="R16" s="3" t="s">
        <v>25</v>
      </c>
      <c r="S16" s="14">
        <v>44383</v>
      </c>
      <c r="T16" s="3">
        <f t="shared" si="0"/>
        <v>0.5</v>
      </c>
      <c r="U16" s="3">
        <f t="shared" si="4"/>
        <v>0.5</v>
      </c>
      <c r="V16" s="27">
        <f t="shared" si="1"/>
        <v>0.67741935483870974</v>
      </c>
      <c r="W16" s="27">
        <f t="shared" si="2"/>
        <v>0.18128654970760236</v>
      </c>
      <c r="X16" s="27">
        <f t="shared" si="3"/>
        <v>0.14000000000000004</v>
      </c>
    </row>
    <row r="17" spans="2:24" ht="14.25" thickBot="1" x14ac:dyDescent="0.2">
      <c r="B17" s="15">
        <v>39813</v>
      </c>
      <c r="C17" s="6">
        <v>39924</v>
      </c>
      <c r="D17" s="7" t="s">
        <v>34</v>
      </c>
      <c r="E17" s="7" t="s">
        <v>21</v>
      </c>
      <c r="F17" s="7" t="s">
        <v>34</v>
      </c>
      <c r="G17" s="7" t="s">
        <v>32</v>
      </c>
      <c r="H17" s="7">
        <v>0.99</v>
      </c>
      <c r="I17" s="7">
        <v>1.68</v>
      </c>
      <c r="J17" s="7">
        <v>5.97</v>
      </c>
      <c r="K17" s="7">
        <v>0.62</v>
      </c>
      <c r="L17" s="7">
        <v>2.99</v>
      </c>
      <c r="M17" s="7">
        <v>65.599999999999994</v>
      </c>
      <c r="N17" s="7">
        <v>12.52</v>
      </c>
      <c r="O17" s="4">
        <v>44307</v>
      </c>
      <c r="P17" s="8">
        <v>44349</v>
      </c>
      <c r="Q17" s="8">
        <v>44350</v>
      </c>
      <c r="R17" s="7" t="s">
        <v>25</v>
      </c>
      <c r="S17" s="16">
        <v>44342</v>
      </c>
      <c r="T17" s="3">
        <f t="shared" si="0"/>
        <v>0.3</v>
      </c>
      <c r="U17" s="3">
        <f t="shared" si="4"/>
        <v>0.3</v>
      </c>
      <c r="V17" s="27">
        <f t="shared" si="1"/>
        <v>0.8214285714285714</v>
      </c>
      <c r="W17" s="27">
        <f t="shared" si="2"/>
        <v>0.1753653444676409</v>
      </c>
      <c r="X17" s="27">
        <f t="shared" si="3"/>
        <v>0.16829268292682925</v>
      </c>
    </row>
    <row r="18" spans="2:24" ht="14.25" thickBot="1" x14ac:dyDescent="0.2">
      <c r="B18" s="13">
        <v>39447</v>
      </c>
      <c r="C18" s="2">
        <v>39556</v>
      </c>
      <c r="D18" s="3" t="s">
        <v>34</v>
      </c>
      <c r="E18" s="3" t="s">
        <v>21</v>
      </c>
      <c r="F18" s="3" t="s">
        <v>34</v>
      </c>
      <c r="G18" s="3" t="s">
        <v>32</v>
      </c>
      <c r="H18" s="3">
        <v>0.84</v>
      </c>
      <c r="I18" s="3">
        <v>1.58</v>
      </c>
      <c r="J18" s="3">
        <v>6.74</v>
      </c>
      <c r="K18" s="3">
        <v>1.42</v>
      </c>
      <c r="L18" s="3">
        <v>2.38</v>
      </c>
      <c r="M18" s="3">
        <v>83.56</v>
      </c>
      <c r="N18" s="3">
        <v>8.35</v>
      </c>
      <c r="O18" s="4">
        <v>44304</v>
      </c>
      <c r="P18" s="5">
        <v>44388</v>
      </c>
      <c r="Q18" s="5">
        <v>44391</v>
      </c>
      <c r="R18" s="3" t="s">
        <v>25</v>
      </c>
      <c r="S18" s="14">
        <v>44385</v>
      </c>
      <c r="T18" s="3">
        <f t="shared" si="0"/>
        <v>0.3</v>
      </c>
      <c r="U18" s="3">
        <f t="shared" si="4"/>
        <v>0.3</v>
      </c>
      <c r="V18" s="27">
        <f t="shared" si="1"/>
        <v>0.810126582278481</v>
      </c>
      <c r="W18" s="27">
        <f t="shared" si="2"/>
        <v>0.14990512333965847</v>
      </c>
      <c r="X18" s="27">
        <f t="shared" si="3"/>
        <v>0.13822894168466524</v>
      </c>
    </row>
    <row r="19" spans="2:24" ht="14.25" thickBot="1" x14ac:dyDescent="0.2">
      <c r="B19" s="15">
        <v>38717</v>
      </c>
      <c r="C19" s="7" t="s">
        <v>21</v>
      </c>
      <c r="D19" s="7" t="s">
        <v>34</v>
      </c>
      <c r="E19" s="7" t="s">
        <v>21</v>
      </c>
      <c r="F19" s="7" t="s">
        <v>34</v>
      </c>
      <c r="G19" s="7" t="s">
        <v>35</v>
      </c>
      <c r="H19" s="7">
        <v>2.63</v>
      </c>
      <c r="I19" s="7">
        <v>0.95</v>
      </c>
      <c r="J19" s="7">
        <v>5.07</v>
      </c>
      <c r="K19" s="7">
        <v>0.84</v>
      </c>
      <c r="L19" s="7">
        <v>0.44</v>
      </c>
      <c r="M19" s="7">
        <v>21.11</v>
      </c>
      <c r="N19" s="7">
        <v>5.37</v>
      </c>
      <c r="O19" s="4">
        <v>44297</v>
      </c>
      <c r="P19" s="8">
        <v>44387</v>
      </c>
      <c r="Q19" s="8">
        <v>44388</v>
      </c>
      <c r="R19" s="7" t="s">
        <v>25</v>
      </c>
      <c r="S19" s="16">
        <v>44382</v>
      </c>
      <c r="T19" s="3">
        <f t="shared" si="0"/>
        <v>0.4</v>
      </c>
      <c r="U19" s="3">
        <f t="shared" si="4"/>
        <v>0.4</v>
      </c>
      <c r="V19" s="27">
        <f t="shared" si="1"/>
        <v>0.57894736842105254</v>
      </c>
      <c r="W19" s="27">
        <f t="shared" si="2"/>
        <v>0.14960629921259841</v>
      </c>
      <c r="X19" s="27">
        <f t="shared" si="3"/>
        <v>9.4827586206896519E-2</v>
      </c>
    </row>
    <row r="20" spans="2:24" ht="14.25" thickBot="1" x14ac:dyDescent="0.2">
      <c r="B20" s="13">
        <v>38352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36</v>
      </c>
      <c r="H20" s="3">
        <v>4.0999999999999996</v>
      </c>
      <c r="I20" s="3">
        <v>0.78</v>
      </c>
      <c r="J20" s="3">
        <v>4.55</v>
      </c>
      <c r="K20" s="3">
        <v>0.84</v>
      </c>
      <c r="L20" s="3">
        <v>0.51</v>
      </c>
      <c r="M20" s="3">
        <v>22.74</v>
      </c>
      <c r="N20" s="3">
        <v>5.37</v>
      </c>
      <c r="O20" s="4">
        <v>44251</v>
      </c>
      <c r="P20" s="5">
        <v>44293</v>
      </c>
      <c r="Q20" s="5">
        <v>44294</v>
      </c>
      <c r="R20" s="3" t="s">
        <v>25</v>
      </c>
      <c r="S20" s="14">
        <v>44287</v>
      </c>
      <c r="T20" s="3">
        <f t="shared" si="0"/>
        <v>0.38</v>
      </c>
      <c r="U20" s="3">
        <f t="shared" si="4"/>
        <v>0.38</v>
      </c>
      <c r="V20" s="27">
        <f t="shared" si="1"/>
        <v>0.51282051282051289</v>
      </c>
      <c r="W20" s="27">
        <f t="shared" si="2"/>
        <v>0.1322033898305085</v>
      </c>
      <c r="X20" s="27">
        <f t="shared" si="3"/>
        <v>7.2727272727272765E-2</v>
      </c>
    </row>
    <row r="21" spans="2:24" ht="14.25" thickBot="1" x14ac:dyDescent="0.2">
      <c r="B21" s="15">
        <v>37986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37</v>
      </c>
      <c r="H21" s="7">
        <v>3.13</v>
      </c>
      <c r="I21" s="7">
        <v>0.63</v>
      </c>
      <c r="J21" s="7">
        <v>4.05</v>
      </c>
      <c r="K21" s="7">
        <v>0.79</v>
      </c>
      <c r="L21" s="7">
        <v>0.62</v>
      </c>
      <c r="M21" s="7">
        <v>13.48</v>
      </c>
      <c r="N21" s="7">
        <v>5.37</v>
      </c>
      <c r="O21" s="4">
        <v>44309</v>
      </c>
      <c r="P21" s="8">
        <v>44376</v>
      </c>
      <c r="Q21" s="8">
        <v>44377</v>
      </c>
      <c r="R21" s="7" t="s">
        <v>25</v>
      </c>
      <c r="S21" s="16">
        <v>44371</v>
      </c>
      <c r="T21" s="3">
        <f t="shared" si="0"/>
        <v>0.32999999999999996</v>
      </c>
      <c r="U21" s="3">
        <f t="shared" si="4"/>
        <v>0.32999999999999996</v>
      </c>
      <c r="V21" s="27">
        <f t="shared" si="1"/>
        <v>0.47619047619047628</v>
      </c>
      <c r="W21" s="27">
        <f t="shared" si="2"/>
        <v>0.11538461538461539</v>
      </c>
      <c r="X21" s="27">
        <f t="shared" si="3"/>
        <v>5.8139534883720943E-2</v>
      </c>
    </row>
    <row r="22" spans="2:24" ht="14.25" thickBot="1" x14ac:dyDescent="0.2">
      <c r="B22" s="13">
        <v>37621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38</v>
      </c>
      <c r="H22" s="3">
        <v>3.63</v>
      </c>
      <c r="I22" s="3">
        <v>0.55000000000000004</v>
      </c>
      <c r="J22" s="3">
        <v>3.42</v>
      </c>
      <c r="K22" s="3">
        <v>0.79</v>
      </c>
      <c r="L22" s="3">
        <v>0.09</v>
      </c>
      <c r="M22" s="3">
        <v>13.59</v>
      </c>
      <c r="N22" s="3">
        <v>5.37</v>
      </c>
      <c r="O22" s="4">
        <v>44367</v>
      </c>
      <c r="P22" s="5">
        <v>44373</v>
      </c>
      <c r="Q22" s="5">
        <v>44374</v>
      </c>
      <c r="R22" s="3" t="s">
        <v>25</v>
      </c>
      <c r="S22" s="14">
        <v>44367</v>
      </c>
      <c r="T22" s="3">
        <f t="shared" si="0"/>
        <v>0.32</v>
      </c>
      <c r="U22" s="3">
        <f t="shared" si="4"/>
        <v>0.32</v>
      </c>
      <c r="V22" s="27">
        <f t="shared" si="1"/>
        <v>0.41818181818181821</v>
      </c>
      <c r="W22" s="27">
        <f t="shared" si="2"/>
        <v>0.12790697674418605</v>
      </c>
      <c r="X22" s="27">
        <f t="shared" si="3"/>
        <v>5.6511056511056521E-2</v>
      </c>
    </row>
    <row r="23" spans="2:24" ht="14.25" thickBot="1" x14ac:dyDescent="0.2">
      <c r="B23" s="17">
        <v>37256</v>
      </c>
      <c r="C23" s="10" t="s">
        <v>21</v>
      </c>
      <c r="D23" s="10" t="s">
        <v>21</v>
      </c>
      <c r="E23" s="10" t="s">
        <v>21</v>
      </c>
      <c r="F23" s="10" t="s">
        <v>21</v>
      </c>
      <c r="G23" s="10" t="s">
        <v>32</v>
      </c>
      <c r="H23" s="10">
        <v>3.5</v>
      </c>
      <c r="I23" s="10">
        <v>0.51</v>
      </c>
      <c r="J23" s="10">
        <v>3.21</v>
      </c>
      <c r="K23" s="10">
        <v>0.76</v>
      </c>
      <c r="L23" s="10">
        <v>-0.06</v>
      </c>
      <c r="M23" s="10">
        <v>9.2899999999999991</v>
      </c>
      <c r="N23" s="10">
        <v>5.37</v>
      </c>
      <c r="O23" s="4">
        <v>44353</v>
      </c>
      <c r="P23" s="4">
        <v>44359</v>
      </c>
      <c r="Q23" s="4">
        <v>44360</v>
      </c>
      <c r="R23" s="10" t="s">
        <v>25</v>
      </c>
      <c r="S23" s="18">
        <v>44353</v>
      </c>
      <c r="T23" s="3">
        <f t="shared" si="0"/>
        <v>0.3</v>
      </c>
      <c r="U23" s="3">
        <f t="shared" si="4"/>
        <v>0.3</v>
      </c>
      <c r="V23" s="27">
        <f t="shared" si="1"/>
        <v>0.41176470588235298</v>
      </c>
      <c r="W23" s="27">
        <f t="shared" si="2"/>
        <v>0.13043478260869568</v>
      </c>
      <c r="X23" s="27">
        <f t="shared" si="3"/>
        <v>5.6756756756756774E-2</v>
      </c>
    </row>
    <row r="24" spans="2:24" ht="14.25" thickBot="1" x14ac:dyDescent="0.2">
      <c r="B24" s="13">
        <v>36891</v>
      </c>
      <c r="C24" s="3" t="s">
        <v>21</v>
      </c>
      <c r="D24" s="3" t="s">
        <v>34</v>
      </c>
      <c r="E24" s="3" t="s">
        <v>21</v>
      </c>
      <c r="F24" s="3" t="s">
        <v>34</v>
      </c>
      <c r="G24" s="3" t="s">
        <v>35</v>
      </c>
      <c r="H24" s="3">
        <v>2.14</v>
      </c>
      <c r="I24" s="3">
        <v>0.76</v>
      </c>
      <c r="J24" s="3">
        <v>4.5199999999999996</v>
      </c>
      <c r="K24" s="3">
        <v>1.64</v>
      </c>
      <c r="L24" s="3">
        <v>-0.01</v>
      </c>
      <c r="M24" s="3">
        <v>11.22</v>
      </c>
      <c r="N24" s="3">
        <v>3.58</v>
      </c>
      <c r="O24" s="4">
        <v>44345</v>
      </c>
      <c r="P24" s="5">
        <v>44351</v>
      </c>
      <c r="Q24" s="5">
        <v>44352</v>
      </c>
      <c r="R24" s="3" t="s">
        <v>25</v>
      </c>
      <c r="S24" s="14">
        <v>44345</v>
      </c>
      <c r="T24" s="3">
        <f t="shared" si="0"/>
        <v>0.4</v>
      </c>
      <c r="U24" s="3">
        <f t="shared" si="4"/>
        <v>0.4</v>
      </c>
      <c r="V24" s="27">
        <f t="shared" si="1"/>
        <v>0.47368421052631576</v>
      </c>
      <c r="W24" s="27">
        <f t="shared" si="2"/>
        <v>0.12357723577235774</v>
      </c>
      <c r="X24" s="27">
        <f t="shared" si="3"/>
        <v>6.2176165803108814E-2</v>
      </c>
    </row>
    <row r="25" spans="2:24" ht="14.25" thickBot="1" x14ac:dyDescent="0.2">
      <c r="B25" s="15">
        <v>36525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35</v>
      </c>
      <c r="H25" s="7">
        <v>2.34</v>
      </c>
      <c r="I25" s="7" t="s">
        <v>21</v>
      </c>
      <c r="J25" s="7">
        <v>3.25</v>
      </c>
      <c r="K25" s="7">
        <v>0.53</v>
      </c>
      <c r="L25" s="7" t="s">
        <v>21</v>
      </c>
      <c r="M25" s="7">
        <v>6.55</v>
      </c>
      <c r="N25" s="7">
        <v>3.25</v>
      </c>
      <c r="O25" s="4">
        <v>44353</v>
      </c>
      <c r="P25" s="8">
        <v>44359</v>
      </c>
      <c r="Q25" s="8">
        <v>44360</v>
      </c>
      <c r="R25" s="7" t="s">
        <v>25</v>
      </c>
      <c r="S25" s="16">
        <v>44353</v>
      </c>
      <c r="T25" s="3">
        <f t="shared" si="0"/>
        <v>0.4</v>
      </c>
      <c r="U25" s="3">
        <f t="shared" si="4"/>
        <v>0.4</v>
      </c>
      <c r="V25" s="27" t="e">
        <f t="shared" si="1"/>
        <v>#VALUE!</v>
      </c>
      <c r="W25" s="27" t="e">
        <f t="shared" si="2"/>
        <v>#VALUE!</v>
      </c>
      <c r="X25" s="27" t="e">
        <f t="shared" si="3"/>
        <v>#VALUE!</v>
      </c>
    </row>
    <row r="26" spans="2:24" ht="14.25" thickBot="1" x14ac:dyDescent="0.2">
      <c r="B26" s="13">
        <v>36160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35</v>
      </c>
      <c r="H26" s="3">
        <v>2.27</v>
      </c>
      <c r="I26" s="3">
        <v>0.66</v>
      </c>
      <c r="J26" s="3">
        <v>2.95</v>
      </c>
      <c r="K26" s="3">
        <v>0.53</v>
      </c>
      <c r="L26" s="3" t="s">
        <v>21</v>
      </c>
      <c r="M26" s="3">
        <v>6.77</v>
      </c>
      <c r="N26" s="3">
        <v>3.25</v>
      </c>
      <c r="O26" s="4">
        <v>44362</v>
      </c>
      <c r="P26" s="5">
        <v>44365</v>
      </c>
      <c r="Q26" s="5">
        <v>44368</v>
      </c>
      <c r="R26" s="3" t="s">
        <v>25</v>
      </c>
      <c r="S26" s="14">
        <v>44362</v>
      </c>
      <c r="T26" s="3">
        <f t="shared" si="0"/>
        <v>0.4</v>
      </c>
      <c r="U26" s="3">
        <f t="shared" si="4"/>
        <v>0.4</v>
      </c>
      <c r="V26" s="27">
        <f t="shared" si="1"/>
        <v>0.39393939393939392</v>
      </c>
      <c r="W26" s="27">
        <f t="shared" si="2"/>
        <v>0.18965517241379309</v>
      </c>
      <c r="X26" s="27">
        <f t="shared" si="3"/>
        <v>8.0745341614906818E-2</v>
      </c>
    </row>
    <row r="27" spans="2:24" ht="14.25" thickBot="1" x14ac:dyDescent="0.2">
      <c r="B27" s="15">
        <v>35976</v>
      </c>
      <c r="C27" s="7" t="s">
        <v>21</v>
      </c>
      <c r="D27" s="7" t="s">
        <v>30</v>
      </c>
      <c r="E27" s="7" t="s">
        <v>21</v>
      </c>
      <c r="F27" s="7" t="s">
        <v>30</v>
      </c>
      <c r="G27" s="7" t="s">
        <v>39</v>
      </c>
      <c r="H27" s="7">
        <v>0</v>
      </c>
      <c r="I27" s="7" t="s">
        <v>21</v>
      </c>
      <c r="J27" s="7">
        <v>6.41</v>
      </c>
      <c r="K27" s="7">
        <v>2.13</v>
      </c>
      <c r="L27" s="7">
        <v>0.96</v>
      </c>
      <c r="M27" s="7">
        <v>9.64</v>
      </c>
      <c r="N27" s="7">
        <v>1.63</v>
      </c>
      <c r="O27" s="4">
        <v>44443</v>
      </c>
      <c r="P27" s="8">
        <v>44449</v>
      </c>
      <c r="Q27" s="8">
        <v>44450</v>
      </c>
      <c r="R27" s="7" t="s">
        <v>25</v>
      </c>
      <c r="S27" s="16">
        <v>44443</v>
      </c>
      <c r="T27" s="3">
        <f t="shared" si="0"/>
        <v>0</v>
      </c>
      <c r="U27" s="3">
        <f t="shared" si="4"/>
        <v>0</v>
      </c>
      <c r="V27" s="27" t="e">
        <f t="shared" si="1"/>
        <v>#VALUE!</v>
      </c>
      <c r="W27" s="27" t="e">
        <f t="shared" si="2"/>
        <v>#VALUE!</v>
      </c>
      <c r="X27" s="27" t="str">
        <f t="shared" si="3"/>
        <v/>
      </c>
    </row>
    <row r="28" spans="2:24" ht="14.25" thickBot="1" x14ac:dyDescent="0.2">
      <c r="B28" s="13">
        <v>35430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24</v>
      </c>
      <c r="H28" s="3">
        <v>2.7</v>
      </c>
      <c r="I28" s="3" t="s">
        <v>21</v>
      </c>
      <c r="J28" s="3">
        <v>3.71</v>
      </c>
      <c r="K28" s="3">
        <v>0.51</v>
      </c>
      <c r="L28" s="3">
        <v>1.37</v>
      </c>
      <c r="M28" s="3">
        <v>20.079999999999998</v>
      </c>
      <c r="N28" s="3">
        <v>1.5</v>
      </c>
      <c r="O28" s="4">
        <v>44507</v>
      </c>
      <c r="P28" s="5">
        <v>44517</v>
      </c>
      <c r="Q28" s="5">
        <v>44518</v>
      </c>
      <c r="R28" s="3" t="s">
        <v>25</v>
      </c>
      <c r="S28" s="14">
        <v>44507</v>
      </c>
      <c r="T28" s="3">
        <f t="shared" si="0"/>
        <v>1</v>
      </c>
      <c r="U28" s="3">
        <f t="shared" si="4"/>
        <v>1</v>
      </c>
      <c r="V28" s="27" t="e">
        <f t="shared" si="1"/>
        <v>#VALUE!</v>
      </c>
      <c r="W28" s="27" t="e">
        <f t="shared" si="2"/>
        <v>#VALUE!</v>
      </c>
      <c r="X28" s="27" t="e">
        <f t="shared" si="3"/>
        <v>#VALUE!</v>
      </c>
    </row>
    <row r="29" spans="2:24" ht="14.25" thickBot="1" x14ac:dyDescent="0.2">
      <c r="B29" s="19">
        <v>35064</v>
      </c>
      <c r="C29" s="20" t="s">
        <v>21</v>
      </c>
      <c r="D29" s="20" t="s">
        <v>40</v>
      </c>
      <c r="E29" s="20" t="s">
        <v>40</v>
      </c>
      <c r="F29" s="20" t="s">
        <v>21</v>
      </c>
      <c r="G29" s="20" t="s">
        <v>39</v>
      </c>
      <c r="H29" s="20">
        <v>0</v>
      </c>
      <c r="I29" s="20" t="s">
        <v>21</v>
      </c>
      <c r="J29" s="20">
        <v>3.93</v>
      </c>
      <c r="K29" s="20">
        <v>1.02</v>
      </c>
      <c r="L29" s="20">
        <v>0.76</v>
      </c>
      <c r="M29" s="20">
        <v>95.66</v>
      </c>
      <c r="N29" s="20">
        <v>0.75</v>
      </c>
      <c r="O29" s="21">
        <v>44550</v>
      </c>
      <c r="P29" s="22">
        <v>44556</v>
      </c>
      <c r="Q29" s="22">
        <v>44560</v>
      </c>
      <c r="R29" s="20" t="s">
        <v>25</v>
      </c>
      <c r="S29" s="23">
        <v>44550</v>
      </c>
      <c r="T29" s="3">
        <f t="shared" si="0"/>
        <v>0</v>
      </c>
      <c r="U29" s="3">
        <f t="shared" si="4"/>
        <v>0</v>
      </c>
      <c r="V29" s="27" t="e">
        <f t="shared" si="1"/>
        <v>#VALUE!</v>
      </c>
      <c r="W29" s="27" t="e">
        <f t="shared" si="2"/>
        <v>#VALUE!</v>
      </c>
      <c r="X29" s="27" t="e">
        <f t="shared" si="3"/>
        <v>#VALUE!</v>
      </c>
    </row>
    <row r="30" spans="2:24" ht="14.25" thickBot="1" x14ac:dyDescent="0.2">
      <c r="T30" s="3"/>
      <c r="U30" s="3"/>
      <c r="V30" s="27"/>
      <c r="W30" s="27"/>
      <c r="X30" s="27"/>
    </row>
    <row r="31" spans="2:24" ht="14.25" thickBot="1" x14ac:dyDescent="0.2">
      <c r="T31" s="3"/>
      <c r="U31" s="3"/>
      <c r="V31" s="27"/>
      <c r="W31" s="27"/>
      <c r="X31" s="27"/>
    </row>
    <row r="32" spans="2:24" ht="14.25" thickBot="1" x14ac:dyDescent="0.2">
      <c r="B32" s="36" t="s">
        <v>0</v>
      </c>
      <c r="C32" s="12" t="s">
        <v>1</v>
      </c>
      <c r="D32" s="40" t="s">
        <v>3</v>
      </c>
      <c r="E32" s="41"/>
      <c r="F32" s="42"/>
      <c r="G32" s="40" t="s">
        <v>4</v>
      </c>
      <c r="H32" s="42"/>
      <c r="I32" s="36" t="s">
        <v>5</v>
      </c>
      <c r="J32" s="36" t="s">
        <v>6</v>
      </c>
      <c r="K32" s="36" t="s">
        <v>7</v>
      </c>
      <c r="L32" s="36" t="s">
        <v>8</v>
      </c>
      <c r="M32" s="36" t="s">
        <v>9</v>
      </c>
      <c r="N32" s="36" t="s">
        <v>10</v>
      </c>
      <c r="O32" s="36" t="s">
        <v>11</v>
      </c>
      <c r="P32" s="36" t="s">
        <v>12</v>
      </c>
      <c r="Q32" s="36" t="s">
        <v>13</v>
      </c>
      <c r="R32" s="36" t="s">
        <v>14</v>
      </c>
      <c r="S32" s="38" t="s">
        <v>15</v>
      </c>
      <c r="T32" s="3"/>
      <c r="U32" s="3"/>
      <c r="V32" s="27"/>
      <c r="W32" s="27"/>
      <c r="X32" s="27"/>
    </row>
    <row r="33" spans="1:24" ht="24.75" thickBot="1" x14ac:dyDescent="0.2">
      <c r="A33" t="s">
        <v>59</v>
      </c>
      <c r="B33" s="37"/>
      <c r="C33" s="1" t="s">
        <v>2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9"/>
      <c r="T33" s="3"/>
      <c r="U33" s="3"/>
      <c r="V33" s="27"/>
      <c r="W33" s="27"/>
      <c r="X33" s="27"/>
    </row>
    <row r="34" spans="1:24" ht="14.25" thickBot="1" x14ac:dyDescent="0.2">
      <c r="B34" s="13">
        <v>44196</v>
      </c>
      <c r="C34" s="2">
        <v>44231</v>
      </c>
      <c r="D34" s="3" t="s">
        <v>21</v>
      </c>
      <c r="E34" s="3" t="s">
        <v>21</v>
      </c>
      <c r="F34" s="3" t="s">
        <v>21</v>
      </c>
      <c r="G34" s="3" t="s">
        <v>45</v>
      </c>
      <c r="H34" s="3">
        <v>1.85</v>
      </c>
      <c r="I34" s="3">
        <v>8.1</v>
      </c>
      <c r="J34" s="3">
        <v>41.72</v>
      </c>
      <c r="K34" s="10">
        <v>7.36</v>
      </c>
      <c r="L34" s="3">
        <v>28.54</v>
      </c>
      <c r="M34" s="3">
        <v>-4.22</v>
      </c>
      <c r="N34" s="3">
        <v>182.8</v>
      </c>
      <c r="O34" s="5">
        <v>44231</v>
      </c>
      <c r="P34" s="5">
        <v>44307</v>
      </c>
      <c r="Q34" s="5">
        <v>44308</v>
      </c>
      <c r="R34" s="3" t="s">
        <v>25</v>
      </c>
      <c r="S34" s="14">
        <v>44301</v>
      </c>
      <c r="T34" s="3">
        <f>IF(YEAR(B34)=YEAR(B35),U34+U35,U34)</f>
        <v>2.2000000000000002</v>
      </c>
      <c r="U34" s="3">
        <f t="shared" si="4"/>
        <v>1.4</v>
      </c>
      <c r="V34" s="27">
        <f t="shared" ref="V34:V61" si="5">(I34-T34)/I34</f>
        <v>0.72839506172839508</v>
      </c>
      <c r="W34" s="27">
        <f t="shared" ref="W34:W61" si="6">I34/SUM(J34:L34)</f>
        <v>0.10435454779695953</v>
      </c>
      <c r="X34" s="27">
        <f t="shared" ref="X34:X61" si="7">IF(MONTH(B34)=12,W34*V34/(1-V34*W34),"")</f>
        <v>8.2264361405465683E-2</v>
      </c>
    </row>
    <row r="35" spans="1:24" ht="14.25" thickBot="1" x14ac:dyDescent="0.2">
      <c r="B35" s="15">
        <v>44012</v>
      </c>
      <c r="C35" s="6">
        <v>44071</v>
      </c>
      <c r="D35" s="7" t="s">
        <v>21</v>
      </c>
      <c r="E35" s="7" t="s">
        <v>21</v>
      </c>
      <c r="F35" s="7" t="s">
        <v>21</v>
      </c>
      <c r="G35" s="7" t="s">
        <v>46</v>
      </c>
      <c r="H35" s="7">
        <v>1</v>
      </c>
      <c r="I35" s="7">
        <v>3.88</v>
      </c>
      <c r="J35" s="7">
        <v>38.4</v>
      </c>
      <c r="K35" s="10">
        <v>6.85</v>
      </c>
      <c r="L35" s="7">
        <v>26.13</v>
      </c>
      <c r="M35" s="7">
        <v>-29.68</v>
      </c>
      <c r="N35" s="7">
        <v>182.8</v>
      </c>
      <c r="O35" s="8">
        <v>44436</v>
      </c>
      <c r="P35" s="8">
        <v>44454</v>
      </c>
      <c r="Q35" s="8">
        <v>44455</v>
      </c>
      <c r="R35" s="7" t="s">
        <v>25</v>
      </c>
      <c r="S35" s="16">
        <v>44449</v>
      </c>
      <c r="T35" s="3">
        <f t="shared" ref="T35:T61" si="8">IF(YEAR(B35)=YEAR(B36),U35+U36,U35)</f>
        <v>0.8</v>
      </c>
      <c r="U35" s="3">
        <f t="shared" si="4"/>
        <v>0.8</v>
      </c>
      <c r="V35" s="27">
        <f t="shared" si="5"/>
        <v>0.79381443298969079</v>
      </c>
      <c r="W35" s="27">
        <f t="shared" si="6"/>
        <v>5.4356962734659571E-2</v>
      </c>
      <c r="X35" s="27" t="str">
        <f t="shared" si="7"/>
        <v/>
      </c>
    </row>
    <row r="36" spans="1:24" ht="14.25" thickBot="1" x14ac:dyDescent="0.2">
      <c r="B36" s="13">
        <v>43830</v>
      </c>
      <c r="C36" s="2">
        <v>43882</v>
      </c>
      <c r="D36" s="3" t="s">
        <v>21</v>
      </c>
      <c r="E36" s="3" t="s">
        <v>21</v>
      </c>
      <c r="F36" s="3" t="s">
        <v>21</v>
      </c>
      <c r="G36" s="3" t="s">
        <v>47</v>
      </c>
      <c r="H36" s="3">
        <v>1.78</v>
      </c>
      <c r="I36" s="3">
        <v>8.41</v>
      </c>
      <c r="J36" s="3">
        <v>36.82</v>
      </c>
      <c r="K36" s="10">
        <v>7.04</v>
      </c>
      <c r="L36" s="3">
        <v>23.72</v>
      </c>
      <c r="M36" s="3">
        <v>39.11</v>
      </c>
      <c r="N36" s="3">
        <v>182.8</v>
      </c>
      <c r="O36" s="5">
        <v>44248</v>
      </c>
      <c r="P36" s="5">
        <v>44323</v>
      </c>
      <c r="Q36" s="5">
        <v>44324</v>
      </c>
      <c r="R36" s="3" t="s">
        <v>25</v>
      </c>
      <c r="S36" s="14">
        <v>44315</v>
      </c>
      <c r="T36" s="3">
        <f t="shared" si="8"/>
        <v>2.0499999999999998</v>
      </c>
      <c r="U36" s="3">
        <f t="shared" si="4"/>
        <v>1.3</v>
      </c>
      <c r="V36" s="27">
        <f t="shared" si="5"/>
        <v>0.75624256837098691</v>
      </c>
      <c r="W36" s="27">
        <f t="shared" si="6"/>
        <v>0.12444510210121339</v>
      </c>
      <c r="X36" s="27">
        <f t="shared" si="7"/>
        <v>0.10388761842535119</v>
      </c>
    </row>
    <row r="37" spans="1:24" ht="14.25" thickBot="1" x14ac:dyDescent="0.2">
      <c r="B37" s="15">
        <v>43646</v>
      </c>
      <c r="C37" s="6">
        <v>43693</v>
      </c>
      <c r="D37" s="7" t="s">
        <v>21</v>
      </c>
      <c r="E37" s="7" t="s">
        <v>21</v>
      </c>
      <c r="F37" s="7" t="s">
        <v>21</v>
      </c>
      <c r="G37" s="7" t="s">
        <v>48</v>
      </c>
      <c r="H37" s="7">
        <v>0.85</v>
      </c>
      <c r="I37" s="7">
        <v>5.48</v>
      </c>
      <c r="J37" s="7">
        <v>34.21</v>
      </c>
      <c r="K37" s="10">
        <v>6.95</v>
      </c>
      <c r="L37" s="7">
        <v>22.49</v>
      </c>
      <c r="M37" s="7">
        <v>68.13</v>
      </c>
      <c r="N37" s="7">
        <v>182.8</v>
      </c>
      <c r="O37" s="8">
        <v>44424</v>
      </c>
      <c r="P37" s="8">
        <v>44442</v>
      </c>
      <c r="Q37" s="8">
        <v>44443</v>
      </c>
      <c r="R37" s="7" t="s">
        <v>25</v>
      </c>
      <c r="S37" s="16">
        <v>44437</v>
      </c>
      <c r="T37" s="3">
        <f t="shared" si="8"/>
        <v>0.75</v>
      </c>
      <c r="U37" s="3">
        <f t="shared" si="4"/>
        <v>0.75</v>
      </c>
      <c r="V37" s="27">
        <f t="shared" si="5"/>
        <v>0.86313868613138689</v>
      </c>
      <c r="W37" s="27">
        <f t="shared" si="6"/>
        <v>8.6095836606441475E-2</v>
      </c>
      <c r="X37" s="27" t="str">
        <f t="shared" si="7"/>
        <v/>
      </c>
    </row>
    <row r="38" spans="1:24" ht="14.25" thickBot="1" x14ac:dyDescent="0.2">
      <c r="B38" s="13">
        <v>43465</v>
      </c>
      <c r="C38" s="2">
        <v>43537</v>
      </c>
      <c r="D38" s="3" t="s">
        <v>21</v>
      </c>
      <c r="E38" s="3" t="s">
        <v>21</v>
      </c>
      <c r="F38" s="3" t="s">
        <v>21</v>
      </c>
      <c r="G38" s="3" t="s">
        <v>49</v>
      </c>
      <c r="H38" s="3">
        <v>1.42</v>
      </c>
      <c r="I38" s="3">
        <v>6.02</v>
      </c>
      <c r="J38" s="3">
        <v>30.44</v>
      </c>
      <c r="K38" s="10">
        <v>7.17</v>
      </c>
      <c r="L38" s="3">
        <v>18.28</v>
      </c>
      <c r="M38" s="3">
        <v>20.56</v>
      </c>
      <c r="N38" s="3">
        <v>182.8</v>
      </c>
      <c r="O38" s="5">
        <v>44268</v>
      </c>
      <c r="P38" s="5">
        <v>44338</v>
      </c>
      <c r="Q38" s="5">
        <v>44339</v>
      </c>
      <c r="R38" s="3" t="s">
        <v>25</v>
      </c>
      <c r="S38" s="14">
        <v>44333</v>
      </c>
      <c r="T38" s="3">
        <f t="shared" si="8"/>
        <v>1.7200000000000002</v>
      </c>
      <c r="U38" s="3">
        <f t="shared" si="4"/>
        <v>1.1000000000000001</v>
      </c>
      <c r="V38" s="27">
        <f t="shared" si="5"/>
        <v>0.71428571428571419</v>
      </c>
      <c r="W38" s="27">
        <f t="shared" si="6"/>
        <v>0.10771157631061012</v>
      </c>
      <c r="X38" s="27">
        <f t="shared" si="7"/>
        <v>8.3349486334560949E-2</v>
      </c>
    </row>
    <row r="39" spans="1:24" ht="14.25" thickBot="1" x14ac:dyDescent="0.2">
      <c r="B39" s="15">
        <v>43281</v>
      </c>
      <c r="C39" s="6">
        <v>43334</v>
      </c>
      <c r="D39" s="7" t="s">
        <v>21</v>
      </c>
      <c r="E39" s="7" t="s">
        <v>21</v>
      </c>
      <c r="F39" s="7" t="s">
        <v>21</v>
      </c>
      <c r="G39" s="7" t="s">
        <v>50</v>
      </c>
      <c r="H39" s="7">
        <v>0.99</v>
      </c>
      <c r="I39" s="7">
        <v>3.26</v>
      </c>
      <c r="J39" s="7">
        <v>28.23</v>
      </c>
      <c r="K39" s="10">
        <v>7.14</v>
      </c>
      <c r="L39" s="7">
        <v>16.78</v>
      </c>
      <c r="M39" s="7">
        <v>33.78</v>
      </c>
      <c r="N39" s="7">
        <v>182.8</v>
      </c>
      <c r="O39" s="8">
        <v>44430</v>
      </c>
      <c r="P39" s="8">
        <v>44444</v>
      </c>
      <c r="Q39" s="8">
        <v>44445</v>
      </c>
      <c r="R39" s="7" t="s">
        <v>25</v>
      </c>
      <c r="S39" s="16">
        <v>44438</v>
      </c>
      <c r="T39" s="3">
        <f t="shared" si="8"/>
        <v>0.62</v>
      </c>
      <c r="U39" s="3">
        <f t="shared" si="4"/>
        <v>0.62</v>
      </c>
      <c r="V39" s="27">
        <f t="shared" si="5"/>
        <v>0.80981595092024539</v>
      </c>
      <c r="W39" s="27">
        <f t="shared" si="6"/>
        <v>6.2511984659635658E-2</v>
      </c>
      <c r="X39" s="27" t="str">
        <f t="shared" si="7"/>
        <v/>
      </c>
    </row>
    <row r="40" spans="1:24" ht="14.25" thickBot="1" x14ac:dyDescent="0.2">
      <c r="B40" s="13">
        <v>43100</v>
      </c>
      <c r="C40" s="2">
        <v>43180</v>
      </c>
      <c r="D40" s="3" t="s">
        <v>21</v>
      </c>
      <c r="E40" s="3" t="s">
        <v>21</v>
      </c>
      <c r="F40" s="3" t="s">
        <v>21</v>
      </c>
      <c r="G40" s="3" t="s">
        <v>24</v>
      </c>
      <c r="H40" s="3">
        <v>1.57</v>
      </c>
      <c r="I40" s="3">
        <v>4.99</v>
      </c>
      <c r="J40" s="3">
        <v>25.89</v>
      </c>
      <c r="K40" s="10">
        <v>6.62</v>
      </c>
      <c r="L40" s="3">
        <v>12.96</v>
      </c>
      <c r="M40" s="3">
        <v>42.78</v>
      </c>
      <c r="N40" s="3">
        <v>182.8</v>
      </c>
      <c r="O40" s="5">
        <v>44276</v>
      </c>
      <c r="P40" s="5">
        <v>44353</v>
      </c>
      <c r="Q40" s="5">
        <v>44354</v>
      </c>
      <c r="R40" s="3" t="s">
        <v>25</v>
      </c>
      <c r="S40" s="14">
        <v>44347</v>
      </c>
      <c r="T40" s="3">
        <f t="shared" si="8"/>
        <v>1.5</v>
      </c>
      <c r="U40" s="3">
        <f t="shared" si="4"/>
        <v>1</v>
      </c>
      <c r="V40" s="27">
        <f t="shared" si="5"/>
        <v>0.69939879759519041</v>
      </c>
      <c r="W40" s="27">
        <f t="shared" si="6"/>
        <v>0.10974268748625468</v>
      </c>
      <c r="X40" s="27">
        <f t="shared" si="7"/>
        <v>8.3134826107670326E-2</v>
      </c>
    </row>
    <row r="41" spans="1:24" ht="14.25" thickBot="1" x14ac:dyDescent="0.2">
      <c r="B41" s="17">
        <v>42916</v>
      </c>
      <c r="C41" s="9">
        <v>42965</v>
      </c>
      <c r="D41" s="10" t="s">
        <v>21</v>
      </c>
      <c r="E41" s="10" t="s">
        <v>21</v>
      </c>
      <c r="F41" s="10" t="s">
        <v>21</v>
      </c>
      <c r="G41" s="10" t="s">
        <v>31</v>
      </c>
      <c r="H41" s="10">
        <v>0.89</v>
      </c>
      <c r="I41" s="10">
        <v>2.4300000000000002</v>
      </c>
      <c r="J41" s="10">
        <v>23.29</v>
      </c>
      <c r="K41" s="10">
        <v>6.66</v>
      </c>
      <c r="L41" s="10">
        <v>11.4</v>
      </c>
      <c r="M41" s="10">
        <v>6.5</v>
      </c>
      <c r="N41" s="10">
        <v>182.8</v>
      </c>
      <c r="O41" s="4">
        <v>44426</v>
      </c>
      <c r="P41" s="4">
        <v>44440</v>
      </c>
      <c r="Q41" s="4">
        <v>44443</v>
      </c>
      <c r="R41" s="10" t="s">
        <v>25</v>
      </c>
      <c r="S41" s="18">
        <v>44434</v>
      </c>
      <c r="T41" s="3">
        <f t="shared" si="8"/>
        <v>0.5</v>
      </c>
      <c r="U41" s="3">
        <f t="shared" si="4"/>
        <v>0.5</v>
      </c>
      <c r="V41" s="27">
        <f t="shared" si="5"/>
        <v>0.79423868312757206</v>
      </c>
      <c r="W41" s="27">
        <f t="shared" si="6"/>
        <v>5.8766626360338574E-2</v>
      </c>
      <c r="X41" s="27" t="str">
        <f t="shared" si="7"/>
        <v/>
      </c>
    </row>
    <row r="42" spans="1:24" ht="14.25" thickBot="1" x14ac:dyDescent="0.2">
      <c r="B42" s="13">
        <v>42735</v>
      </c>
      <c r="C42" s="2">
        <v>42817</v>
      </c>
      <c r="D42" s="3" t="s">
        <v>21</v>
      </c>
      <c r="E42" s="3" t="s">
        <v>21</v>
      </c>
      <c r="F42" s="3" t="s">
        <v>21</v>
      </c>
      <c r="G42" s="3" t="s">
        <v>51</v>
      </c>
      <c r="H42" s="3">
        <v>1.08</v>
      </c>
      <c r="I42" s="3">
        <v>3.5</v>
      </c>
      <c r="J42" s="3">
        <v>20.98</v>
      </c>
      <c r="K42" s="10">
        <v>6.7</v>
      </c>
      <c r="L42" s="3">
        <v>9.6199999999999992</v>
      </c>
      <c r="M42" s="3">
        <v>15.11</v>
      </c>
      <c r="N42" s="3">
        <v>182.8</v>
      </c>
      <c r="O42" s="5">
        <v>44278</v>
      </c>
      <c r="P42" s="5">
        <v>44387</v>
      </c>
      <c r="Q42" s="5">
        <v>44388</v>
      </c>
      <c r="R42" s="3" t="s">
        <v>25</v>
      </c>
      <c r="S42" s="14">
        <v>44381</v>
      </c>
      <c r="T42" s="3">
        <f t="shared" si="8"/>
        <v>0.75</v>
      </c>
      <c r="U42" s="3">
        <f t="shared" si="4"/>
        <v>0.55000000000000004</v>
      </c>
      <c r="V42" s="27">
        <f t="shared" si="5"/>
        <v>0.7857142857142857</v>
      </c>
      <c r="W42" s="27">
        <f t="shared" si="6"/>
        <v>9.3833780160857916E-2</v>
      </c>
      <c r="X42" s="27">
        <f t="shared" si="7"/>
        <v>7.9594790159189591E-2</v>
      </c>
    </row>
    <row r="43" spans="1:24" ht="14.25" thickBot="1" x14ac:dyDescent="0.2">
      <c r="B43" s="15">
        <v>42551</v>
      </c>
      <c r="C43" s="6">
        <v>42600</v>
      </c>
      <c r="D43" s="7" t="s">
        <v>21</v>
      </c>
      <c r="E43" s="7" t="s">
        <v>21</v>
      </c>
      <c r="F43" s="7" t="s">
        <v>21</v>
      </c>
      <c r="G43" s="7" t="s">
        <v>52</v>
      </c>
      <c r="H43" s="7">
        <v>0.56999999999999995</v>
      </c>
      <c r="I43" s="7">
        <v>2.2799999999999998</v>
      </c>
      <c r="J43" s="7">
        <v>19.91</v>
      </c>
      <c r="K43" s="10">
        <v>6.69</v>
      </c>
      <c r="L43" s="7">
        <v>9.19</v>
      </c>
      <c r="M43" s="7">
        <v>17.68</v>
      </c>
      <c r="N43" s="7">
        <v>182.8</v>
      </c>
      <c r="O43" s="8">
        <v>44426</v>
      </c>
      <c r="P43" s="8">
        <v>44441</v>
      </c>
      <c r="Q43" s="8">
        <v>44444</v>
      </c>
      <c r="R43" s="7" t="s">
        <v>25</v>
      </c>
      <c r="S43" s="16">
        <v>44435</v>
      </c>
      <c r="T43" s="3">
        <f t="shared" si="8"/>
        <v>0.2</v>
      </c>
      <c r="U43" s="3">
        <f t="shared" si="4"/>
        <v>0.2</v>
      </c>
      <c r="V43" s="27">
        <f t="shared" si="5"/>
        <v>0.91228070175438591</v>
      </c>
      <c r="W43" s="27">
        <f t="shared" si="6"/>
        <v>6.3704945515507122E-2</v>
      </c>
      <c r="X43" s="27" t="str">
        <f t="shared" si="7"/>
        <v/>
      </c>
    </row>
    <row r="44" spans="1:24" ht="14.25" thickBot="1" x14ac:dyDescent="0.2">
      <c r="B44" s="13">
        <v>42369</v>
      </c>
      <c r="C44" s="2">
        <v>42445</v>
      </c>
      <c r="D44" s="3" t="s">
        <v>21</v>
      </c>
      <c r="E44" s="3" t="s">
        <v>21</v>
      </c>
      <c r="F44" s="3" t="s">
        <v>21</v>
      </c>
      <c r="G44" s="3" t="s">
        <v>53</v>
      </c>
      <c r="H44" s="3">
        <v>1.08</v>
      </c>
      <c r="I44" s="3">
        <v>2.98</v>
      </c>
      <c r="J44" s="3">
        <v>18.28</v>
      </c>
      <c r="K44" s="10">
        <v>6.45</v>
      </c>
      <c r="L44" s="3">
        <v>7.39</v>
      </c>
      <c r="M44" s="3">
        <v>37.99</v>
      </c>
      <c r="N44" s="3">
        <v>182.8</v>
      </c>
      <c r="O44" s="5">
        <v>44271</v>
      </c>
      <c r="P44" s="5">
        <v>44381</v>
      </c>
      <c r="Q44" s="5">
        <v>44382</v>
      </c>
      <c r="R44" s="3" t="s">
        <v>25</v>
      </c>
      <c r="S44" s="14">
        <v>44375</v>
      </c>
      <c r="T44" s="3">
        <f t="shared" si="8"/>
        <v>0.53</v>
      </c>
      <c r="U44" s="3">
        <f t="shared" si="4"/>
        <v>0.35</v>
      </c>
      <c r="V44" s="27">
        <f t="shared" si="5"/>
        <v>0.8221476510067115</v>
      </c>
      <c r="W44" s="27">
        <f t="shared" si="6"/>
        <v>9.2777085927770869E-2</v>
      </c>
      <c r="X44" s="27">
        <f t="shared" si="7"/>
        <v>8.2574991573980461E-2</v>
      </c>
    </row>
    <row r="45" spans="1:24" ht="14.25" thickBot="1" x14ac:dyDescent="0.2">
      <c r="B45" s="15">
        <v>42185</v>
      </c>
      <c r="C45" s="6">
        <v>42237</v>
      </c>
      <c r="D45" s="7" t="s">
        <v>21</v>
      </c>
      <c r="E45" s="7" t="s">
        <v>21</v>
      </c>
      <c r="F45" s="7" t="s">
        <v>21</v>
      </c>
      <c r="G45" s="7" t="s">
        <v>54</v>
      </c>
      <c r="H45" s="7">
        <v>0.6</v>
      </c>
      <c r="I45" s="7">
        <v>1.9</v>
      </c>
      <c r="J45" s="7">
        <v>18.12</v>
      </c>
      <c r="K45" s="10">
        <v>15.41</v>
      </c>
      <c r="L45" s="7">
        <v>14.07</v>
      </c>
      <c r="M45" s="7">
        <v>62.2</v>
      </c>
      <c r="N45" s="7">
        <v>182.8</v>
      </c>
      <c r="O45" s="8">
        <v>44429</v>
      </c>
      <c r="P45" s="8">
        <v>44447</v>
      </c>
      <c r="Q45" s="8">
        <v>44448</v>
      </c>
      <c r="R45" s="7" t="s">
        <v>25</v>
      </c>
      <c r="S45" s="16">
        <v>44448</v>
      </c>
      <c r="T45" s="3">
        <f t="shared" si="8"/>
        <v>0.18</v>
      </c>
      <c r="U45" s="3">
        <f t="shared" si="4"/>
        <v>0.18</v>
      </c>
      <c r="V45" s="27">
        <f t="shared" si="5"/>
        <v>0.90526315789473688</v>
      </c>
      <c r="W45" s="27">
        <f t="shared" si="6"/>
        <v>3.9915966386554619E-2</v>
      </c>
      <c r="X45" s="27" t="str">
        <f t="shared" si="7"/>
        <v/>
      </c>
    </row>
    <row r="46" spans="1:24" ht="14.25" thickBot="1" x14ac:dyDescent="0.2">
      <c r="B46" s="13">
        <v>42004</v>
      </c>
      <c r="C46" s="2">
        <v>42083</v>
      </c>
      <c r="D46" s="3" t="s">
        <v>30</v>
      </c>
      <c r="E46" s="3" t="s">
        <v>21</v>
      </c>
      <c r="F46" s="3" t="s">
        <v>30</v>
      </c>
      <c r="G46" s="3" t="s">
        <v>31</v>
      </c>
      <c r="H46" s="3">
        <v>0.62</v>
      </c>
      <c r="I46" s="3">
        <v>4.93</v>
      </c>
      <c r="J46" s="3">
        <v>32.56</v>
      </c>
      <c r="K46" s="10">
        <v>14.55</v>
      </c>
      <c r="L46" s="3">
        <v>11.11</v>
      </c>
      <c r="M46" s="3">
        <v>39.51</v>
      </c>
      <c r="N46" s="3">
        <v>91.4</v>
      </c>
      <c r="O46" s="5">
        <v>44275</v>
      </c>
      <c r="P46" s="5">
        <v>44401</v>
      </c>
      <c r="Q46" s="5">
        <v>44404</v>
      </c>
      <c r="R46" s="3" t="s">
        <v>25</v>
      </c>
      <c r="S46" s="14">
        <v>44395</v>
      </c>
      <c r="T46" s="3">
        <f t="shared" si="8"/>
        <v>0.75</v>
      </c>
      <c r="U46" s="3">
        <f t="shared" si="4"/>
        <v>0.5</v>
      </c>
      <c r="V46" s="27">
        <f t="shared" si="5"/>
        <v>0.84787018255578095</v>
      </c>
      <c r="W46" s="27">
        <f t="shared" si="6"/>
        <v>8.4678804534524213E-2</v>
      </c>
      <c r="X46" s="27">
        <f t="shared" si="7"/>
        <v>7.7350111028867505E-2</v>
      </c>
    </row>
    <row r="47" spans="1:24" ht="14.25" thickBot="1" x14ac:dyDescent="0.2">
      <c r="B47" s="15">
        <v>41820</v>
      </c>
      <c r="C47" s="6">
        <v>41871</v>
      </c>
      <c r="D47" s="7" t="s">
        <v>21</v>
      </c>
      <c r="E47" s="7" t="s">
        <v>21</v>
      </c>
      <c r="F47" s="7" t="s">
        <v>21</v>
      </c>
      <c r="G47" s="7" t="s">
        <v>55</v>
      </c>
      <c r="H47" s="7">
        <v>0.57999999999999996</v>
      </c>
      <c r="I47" s="7">
        <v>2.7</v>
      </c>
      <c r="J47" s="7">
        <v>26.08</v>
      </c>
      <c r="K47" s="10">
        <v>11.24</v>
      </c>
      <c r="L47" s="7">
        <v>12.9</v>
      </c>
      <c r="M47" s="7">
        <v>19.27</v>
      </c>
      <c r="N47" s="7">
        <v>79.16</v>
      </c>
      <c r="O47" s="8">
        <v>44428</v>
      </c>
      <c r="P47" s="8">
        <v>44450</v>
      </c>
      <c r="Q47" s="8">
        <v>44451</v>
      </c>
      <c r="R47" s="7" t="s">
        <v>25</v>
      </c>
      <c r="S47" s="16">
        <v>44444</v>
      </c>
      <c r="T47" s="3">
        <f t="shared" si="8"/>
        <v>0.25</v>
      </c>
      <c r="U47" s="3">
        <f t="shared" si="4"/>
        <v>0.25</v>
      </c>
      <c r="V47" s="27">
        <f t="shared" si="5"/>
        <v>0.90740740740740744</v>
      </c>
      <c r="W47" s="27">
        <f t="shared" si="6"/>
        <v>5.3763440860215062E-2</v>
      </c>
      <c r="X47" s="27" t="str">
        <f t="shared" si="7"/>
        <v/>
      </c>
    </row>
    <row r="48" spans="1:24" ht="14.25" thickBot="1" x14ac:dyDescent="0.2">
      <c r="B48" s="13">
        <v>41639</v>
      </c>
      <c r="C48" s="2">
        <v>41712</v>
      </c>
      <c r="D48" s="3" t="s">
        <v>21</v>
      </c>
      <c r="E48" s="3" t="s">
        <v>21</v>
      </c>
      <c r="F48" s="3" t="s">
        <v>21</v>
      </c>
      <c r="G48" s="3" t="s">
        <v>56</v>
      </c>
      <c r="H48" s="3">
        <v>1.1299999999999999</v>
      </c>
      <c r="I48" s="3">
        <v>3.56</v>
      </c>
      <c r="J48" s="3">
        <v>23.08</v>
      </c>
      <c r="K48" s="10">
        <v>10.49</v>
      </c>
      <c r="L48" s="3">
        <v>10.65</v>
      </c>
      <c r="M48" s="3">
        <v>40.42</v>
      </c>
      <c r="N48" s="3">
        <v>79.16</v>
      </c>
      <c r="O48" s="5">
        <v>44269</v>
      </c>
      <c r="P48" s="5">
        <v>44373</v>
      </c>
      <c r="Q48" s="5">
        <v>44374</v>
      </c>
      <c r="R48" s="3" t="s">
        <v>25</v>
      </c>
      <c r="S48" s="14">
        <v>44367</v>
      </c>
      <c r="T48" s="3">
        <f t="shared" si="8"/>
        <v>0.65</v>
      </c>
      <c r="U48" s="3">
        <f t="shared" si="4"/>
        <v>0.45</v>
      </c>
      <c r="V48" s="27">
        <f t="shared" si="5"/>
        <v>0.81741573033707871</v>
      </c>
      <c r="W48" s="27">
        <f t="shared" si="6"/>
        <v>8.0506558118498425E-2</v>
      </c>
      <c r="X48" s="27">
        <f t="shared" si="7"/>
        <v>7.0442992011619465E-2</v>
      </c>
    </row>
    <row r="49" spans="1:24" ht="14.25" thickBot="1" x14ac:dyDescent="0.2">
      <c r="B49" s="15">
        <v>41455</v>
      </c>
      <c r="C49" s="6">
        <v>41516</v>
      </c>
      <c r="D49" s="7" t="s">
        <v>21</v>
      </c>
      <c r="E49" s="7" t="s">
        <v>21</v>
      </c>
      <c r="F49" s="7" t="s">
        <v>21</v>
      </c>
      <c r="G49" s="7" t="s">
        <v>52</v>
      </c>
      <c r="H49" s="7">
        <v>0.53</v>
      </c>
      <c r="I49" s="7">
        <v>2.2599999999999998</v>
      </c>
      <c r="J49" s="7">
        <v>21.82</v>
      </c>
      <c r="K49" s="10">
        <v>10.32</v>
      </c>
      <c r="L49" s="7">
        <v>9.56</v>
      </c>
      <c r="M49" s="7">
        <v>28.3</v>
      </c>
      <c r="N49" s="7">
        <v>79.16</v>
      </c>
      <c r="O49" s="8">
        <v>44438</v>
      </c>
      <c r="P49" s="8">
        <v>44448</v>
      </c>
      <c r="Q49" s="8">
        <v>44449</v>
      </c>
      <c r="R49" s="7" t="s">
        <v>25</v>
      </c>
      <c r="S49" s="16">
        <v>44443</v>
      </c>
      <c r="T49" s="3">
        <f t="shared" si="8"/>
        <v>0.2</v>
      </c>
      <c r="U49" s="3">
        <f t="shared" si="4"/>
        <v>0.2</v>
      </c>
      <c r="V49" s="27">
        <f t="shared" si="5"/>
        <v>0.91150442477876092</v>
      </c>
      <c r="W49" s="27">
        <f t="shared" si="6"/>
        <v>5.419664268585131E-2</v>
      </c>
      <c r="X49" s="27" t="str">
        <f t="shared" si="7"/>
        <v/>
      </c>
    </row>
    <row r="50" spans="1:24" ht="14.25" thickBot="1" x14ac:dyDescent="0.2">
      <c r="B50" s="13">
        <v>41274</v>
      </c>
      <c r="C50" s="2">
        <v>41348</v>
      </c>
      <c r="D50" s="3" t="s">
        <v>21</v>
      </c>
      <c r="E50" s="3" t="s">
        <v>21</v>
      </c>
      <c r="F50" s="3" t="s">
        <v>21</v>
      </c>
      <c r="G50" s="3" t="s">
        <v>32</v>
      </c>
      <c r="H50" s="3">
        <v>0.74</v>
      </c>
      <c r="I50" s="3">
        <v>2.5299999999999998</v>
      </c>
      <c r="J50" s="3">
        <v>20.16</v>
      </c>
      <c r="K50" s="10">
        <v>10.63</v>
      </c>
      <c r="L50" s="3">
        <v>7.59</v>
      </c>
      <c r="M50" s="3">
        <v>2.95</v>
      </c>
      <c r="N50" s="3">
        <v>79.16</v>
      </c>
      <c r="O50" s="5">
        <v>44270</v>
      </c>
      <c r="P50" s="5">
        <v>44333</v>
      </c>
      <c r="Q50" s="5">
        <v>44336</v>
      </c>
      <c r="R50" s="3" t="s">
        <v>25</v>
      </c>
      <c r="S50" s="14">
        <v>44330</v>
      </c>
      <c r="T50" s="3">
        <f t="shared" si="8"/>
        <v>0.44999999999999996</v>
      </c>
      <c r="U50" s="3">
        <f t="shared" si="4"/>
        <v>0.3</v>
      </c>
      <c r="V50" s="27">
        <f t="shared" si="5"/>
        <v>0.82213438735177879</v>
      </c>
      <c r="W50" s="27">
        <f t="shared" si="6"/>
        <v>6.591974986972382E-2</v>
      </c>
      <c r="X50" s="27">
        <f t="shared" si="7"/>
        <v>5.7300275482093682E-2</v>
      </c>
    </row>
    <row r="51" spans="1:24" ht="14.25" thickBot="1" x14ac:dyDescent="0.2">
      <c r="B51" s="15">
        <v>41090</v>
      </c>
      <c r="C51" s="6">
        <v>41145</v>
      </c>
      <c r="D51" s="7" t="s">
        <v>21</v>
      </c>
      <c r="E51" s="7" t="s">
        <v>21</v>
      </c>
      <c r="F51" s="7" t="s">
        <v>21</v>
      </c>
      <c r="G51" s="7" t="s">
        <v>57</v>
      </c>
      <c r="H51" s="7">
        <v>0.37</v>
      </c>
      <c r="I51" s="7">
        <v>1.76</v>
      </c>
      <c r="J51" s="7">
        <v>18.54</v>
      </c>
      <c r="K51" s="10">
        <v>9.6</v>
      </c>
      <c r="L51" s="7">
        <v>6.97</v>
      </c>
      <c r="M51" s="7">
        <v>9.42</v>
      </c>
      <c r="N51" s="7">
        <v>79.16</v>
      </c>
      <c r="O51" s="8">
        <v>44432</v>
      </c>
      <c r="P51" s="8">
        <v>44464</v>
      </c>
      <c r="Q51" s="8">
        <v>44465</v>
      </c>
      <c r="R51" s="7" t="s">
        <v>25</v>
      </c>
      <c r="S51" s="16">
        <v>44459</v>
      </c>
      <c r="T51" s="3">
        <f t="shared" si="8"/>
        <v>0.15</v>
      </c>
      <c r="U51" s="3">
        <f t="shared" si="4"/>
        <v>0.15</v>
      </c>
      <c r="V51" s="27">
        <f t="shared" si="5"/>
        <v>0.91477272727272729</v>
      </c>
      <c r="W51" s="27">
        <f t="shared" si="6"/>
        <v>5.012816861293079E-2</v>
      </c>
      <c r="X51" s="27" t="str">
        <f t="shared" si="7"/>
        <v/>
      </c>
    </row>
    <row r="52" spans="1:24" ht="14.25" thickBot="1" x14ac:dyDescent="0.2">
      <c r="B52" s="13">
        <v>40908</v>
      </c>
      <c r="C52" s="2">
        <v>40984</v>
      </c>
      <c r="D52" s="3" t="s">
        <v>21</v>
      </c>
      <c r="E52" s="3" t="s">
        <v>21</v>
      </c>
      <c r="F52" s="3" t="s">
        <v>21</v>
      </c>
      <c r="G52" s="3" t="s">
        <v>55</v>
      </c>
      <c r="H52" s="3">
        <v>0.56000000000000005</v>
      </c>
      <c r="I52" s="3">
        <v>2.5</v>
      </c>
      <c r="J52" s="3">
        <v>16.53</v>
      </c>
      <c r="K52" s="10">
        <v>9.1199999999999992</v>
      </c>
      <c r="L52" s="3">
        <v>5.46</v>
      </c>
      <c r="M52" s="3">
        <v>12.5</v>
      </c>
      <c r="N52" s="3">
        <v>79.16</v>
      </c>
      <c r="O52" s="5">
        <v>44271</v>
      </c>
      <c r="P52" s="5">
        <v>44390</v>
      </c>
      <c r="Q52" s="5">
        <v>44393</v>
      </c>
      <c r="R52" s="3" t="s">
        <v>25</v>
      </c>
      <c r="S52" s="14">
        <v>44387</v>
      </c>
      <c r="T52" s="3">
        <f t="shared" si="8"/>
        <v>0.4</v>
      </c>
      <c r="U52" s="3">
        <f t="shared" si="4"/>
        <v>0.25</v>
      </c>
      <c r="V52" s="27">
        <f t="shared" si="5"/>
        <v>0.84000000000000008</v>
      </c>
      <c r="W52" s="27">
        <f t="shared" si="6"/>
        <v>8.0360012857602053E-2</v>
      </c>
      <c r="X52" s="27">
        <f t="shared" si="7"/>
        <v>7.2388831437435366E-2</v>
      </c>
    </row>
    <row r="53" spans="1:24" ht="14.25" thickBot="1" x14ac:dyDescent="0.2">
      <c r="B53" s="15">
        <v>40724</v>
      </c>
      <c r="C53" s="6">
        <v>40773</v>
      </c>
      <c r="D53" s="7" t="s">
        <v>21</v>
      </c>
      <c r="E53" s="7" t="s">
        <v>21</v>
      </c>
      <c r="F53" s="7" t="s">
        <v>21</v>
      </c>
      <c r="G53" s="7" t="s">
        <v>57</v>
      </c>
      <c r="H53" s="7">
        <v>0.36</v>
      </c>
      <c r="I53" s="7">
        <v>1.67</v>
      </c>
      <c r="J53" s="7">
        <v>16.97</v>
      </c>
      <c r="K53" s="10">
        <v>10.26</v>
      </c>
      <c r="L53" s="7">
        <v>4.76</v>
      </c>
      <c r="M53" s="7">
        <v>32.729999999999997</v>
      </c>
      <c r="N53" s="7">
        <v>79.16</v>
      </c>
      <c r="O53" s="8">
        <v>44426</v>
      </c>
      <c r="P53" s="8">
        <v>44440</v>
      </c>
      <c r="Q53" s="8">
        <v>44441</v>
      </c>
      <c r="R53" s="7" t="s">
        <v>25</v>
      </c>
      <c r="S53" s="16">
        <v>44435</v>
      </c>
      <c r="T53" s="3">
        <f t="shared" si="8"/>
        <v>0.15</v>
      </c>
      <c r="U53" s="3">
        <f t="shared" si="4"/>
        <v>0.15</v>
      </c>
      <c r="V53" s="27">
        <f t="shared" si="5"/>
        <v>0.91017964071856294</v>
      </c>
      <c r="W53" s="27">
        <f t="shared" si="6"/>
        <v>5.2203813691778685E-2</v>
      </c>
      <c r="X53" s="27" t="str">
        <f t="shared" si="7"/>
        <v/>
      </c>
    </row>
    <row r="54" spans="1:24" ht="14.25" thickBot="1" x14ac:dyDescent="0.2">
      <c r="B54" s="13">
        <v>40543</v>
      </c>
      <c r="C54" s="2">
        <v>40632</v>
      </c>
      <c r="D54" s="3" t="s">
        <v>21</v>
      </c>
      <c r="E54" s="3" t="s">
        <v>21</v>
      </c>
      <c r="F54" s="3" t="s">
        <v>21</v>
      </c>
      <c r="G54" s="3" t="s">
        <v>35</v>
      </c>
      <c r="H54" s="3">
        <v>0.85</v>
      </c>
      <c r="I54" s="3">
        <v>2.2999999999999998</v>
      </c>
      <c r="J54" s="3">
        <v>14.66</v>
      </c>
      <c r="K54" s="10">
        <v>9.02</v>
      </c>
      <c r="L54" s="3">
        <v>3.7</v>
      </c>
      <c r="M54" s="3">
        <v>24.69</v>
      </c>
      <c r="N54" s="3">
        <v>79.16</v>
      </c>
      <c r="O54" s="5">
        <v>44285</v>
      </c>
      <c r="P54" s="5">
        <v>44397</v>
      </c>
      <c r="Q54" s="5">
        <v>44398</v>
      </c>
      <c r="R54" s="3" t="s">
        <v>25</v>
      </c>
      <c r="S54" s="14">
        <v>44390</v>
      </c>
      <c r="T54" s="3">
        <f t="shared" si="8"/>
        <v>0.55000000000000004</v>
      </c>
      <c r="U54" s="3">
        <f t="shared" si="4"/>
        <v>0.4</v>
      </c>
      <c r="V54" s="27">
        <f t="shared" si="5"/>
        <v>0.76086956521739124</v>
      </c>
      <c r="W54" s="27">
        <f t="shared" si="6"/>
        <v>8.4002921840759678E-2</v>
      </c>
      <c r="X54" s="27">
        <f t="shared" si="7"/>
        <v>6.827936012485368E-2</v>
      </c>
    </row>
    <row r="55" spans="1:24" ht="14.25" thickBot="1" x14ac:dyDescent="0.2">
      <c r="B55" s="15">
        <v>40359</v>
      </c>
      <c r="C55" s="6">
        <v>40415</v>
      </c>
      <c r="D55" s="7" t="s">
        <v>21</v>
      </c>
      <c r="E55" s="7" t="s">
        <v>21</v>
      </c>
      <c r="F55" s="7" t="s">
        <v>21</v>
      </c>
      <c r="G55" s="7" t="s">
        <v>57</v>
      </c>
      <c r="H55" s="7">
        <v>0.3</v>
      </c>
      <c r="I55" s="7">
        <v>1.3</v>
      </c>
      <c r="J55" s="7">
        <v>13.75</v>
      </c>
      <c r="K55" s="10">
        <v>8.9700000000000006</v>
      </c>
      <c r="L55" s="7">
        <v>2.9</v>
      </c>
      <c r="M55" s="7">
        <v>28.54</v>
      </c>
      <c r="N55" s="7">
        <v>76.44</v>
      </c>
      <c r="O55" s="8">
        <v>44433</v>
      </c>
      <c r="P55" s="8">
        <v>44447</v>
      </c>
      <c r="Q55" s="8">
        <v>44448</v>
      </c>
      <c r="R55" s="7" t="s">
        <v>25</v>
      </c>
      <c r="S55" s="16">
        <v>44442</v>
      </c>
      <c r="T55" s="3">
        <f t="shared" si="8"/>
        <v>0.15</v>
      </c>
      <c r="U55" s="3">
        <f t="shared" si="4"/>
        <v>0.15</v>
      </c>
      <c r="V55" s="27">
        <f t="shared" si="5"/>
        <v>0.88461538461538469</v>
      </c>
      <c r="W55" s="27">
        <f t="shared" si="6"/>
        <v>5.0741608118657307E-2</v>
      </c>
      <c r="X55" s="27" t="str">
        <f t="shared" si="7"/>
        <v/>
      </c>
    </row>
    <row r="56" spans="1:24" ht="14.25" thickBot="1" x14ac:dyDescent="0.2">
      <c r="B56" s="13">
        <v>40178</v>
      </c>
      <c r="C56" s="2">
        <v>40285</v>
      </c>
      <c r="D56" s="3" t="s">
        <v>21</v>
      </c>
      <c r="E56" s="3" t="s">
        <v>21</v>
      </c>
      <c r="F56" s="3" t="s">
        <v>21</v>
      </c>
      <c r="G56" s="3" t="s">
        <v>32</v>
      </c>
      <c r="H56" s="3">
        <v>0.64</v>
      </c>
      <c r="I56" s="3">
        <v>1.89</v>
      </c>
      <c r="J56" s="3">
        <v>11.57</v>
      </c>
      <c r="K56" s="10">
        <v>7.64</v>
      </c>
      <c r="L56" s="3">
        <v>2.0299999999999998</v>
      </c>
      <c r="M56" s="3">
        <v>879.1</v>
      </c>
      <c r="N56" s="3">
        <v>76.44</v>
      </c>
      <c r="O56" s="5">
        <v>44303</v>
      </c>
      <c r="P56" s="5">
        <v>44389</v>
      </c>
      <c r="Q56" s="5">
        <v>44390</v>
      </c>
      <c r="R56" s="3" t="s">
        <v>25</v>
      </c>
      <c r="S56" s="14">
        <v>44384</v>
      </c>
      <c r="T56" s="3">
        <f t="shared" si="8"/>
        <v>0.44999999999999996</v>
      </c>
      <c r="U56" s="3">
        <f t="shared" si="4"/>
        <v>0.3</v>
      </c>
      <c r="V56" s="27">
        <f t="shared" si="5"/>
        <v>0.76190476190476186</v>
      </c>
      <c r="W56" s="27">
        <f t="shared" si="6"/>
        <v>8.8983050847457612E-2</v>
      </c>
      <c r="X56" s="27">
        <f t="shared" si="7"/>
        <v>7.272727272727271E-2</v>
      </c>
    </row>
    <row r="57" spans="1:24" ht="14.25" thickBot="1" x14ac:dyDescent="0.2">
      <c r="B57" s="15">
        <v>39994</v>
      </c>
      <c r="C57" s="6">
        <v>40040</v>
      </c>
      <c r="D57" s="7" t="s">
        <v>21</v>
      </c>
      <c r="E57" s="7" t="s">
        <v>21</v>
      </c>
      <c r="F57" s="7" t="s">
        <v>21</v>
      </c>
      <c r="G57" s="7" t="s">
        <v>57</v>
      </c>
      <c r="H57" s="7">
        <v>0.35</v>
      </c>
      <c r="I57" s="7">
        <v>0.59</v>
      </c>
      <c r="J57" s="7">
        <v>12.3</v>
      </c>
      <c r="K57" s="10">
        <v>7.52</v>
      </c>
      <c r="L57" s="7">
        <v>2.88</v>
      </c>
      <c r="M57" s="7">
        <v>-38.79</v>
      </c>
      <c r="N57" s="7">
        <v>73.45</v>
      </c>
      <c r="O57" s="8">
        <v>44423</v>
      </c>
      <c r="P57" s="8">
        <v>44439</v>
      </c>
      <c r="Q57" s="8">
        <v>44440</v>
      </c>
      <c r="R57" s="7" t="s">
        <v>25</v>
      </c>
      <c r="S57" s="16">
        <v>44434</v>
      </c>
      <c r="T57" s="3">
        <f t="shared" si="8"/>
        <v>0.15</v>
      </c>
      <c r="U57" s="3">
        <f t="shared" si="4"/>
        <v>0.15</v>
      </c>
      <c r="V57" s="27">
        <f t="shared" si="5"/>
        <v>0.74576271186440668</v>
      </c>
      <c r="W57" s="27">
        <f t="shared" si="6"/>
        <v>2.5991189427312773E-2</v>
      </c>
      <c r="X57" s="27" t="str">
        <f t="shared" si="7"/>
        <v/>
      </c>
    </row>
    <row r="58" spans="1:24" ht="14.25" thickBot="1" x14ac:dyDescent="0.2">
      <c r="B58" s="13">
        <v>39629</v>
      </c>
      <c r="C58" s="2">
        <v>39676</v>
      </c>
      <c r="D58" s="3" t="s">
        <v>21</v>
      </c>
      <c r="E58" s="3" t="s">
        <v>21</v>
      </c>
      <c r="F58" s="3" t="s">
        <v>21</v>
      </c>
      <c r="G58" s="3" t="s">
        <v>52</v>
      </c>
      <c r="H58" s="3">
        <v>0.6</v>
      </c>
      <c r="I58" s="3">
        <v>0.97</v>
      </c>
      <c r="J58" s="3">
        <v>11.02</v>
      </c>
      <c r="K58" s="10">
        <v>5.78</v>
      </c>
      <c r="L58" s="3">
        <v>2.86</v>
      </c>
      <c r="M58" s="3">
        <v>-11.92</v>
      </c>
      <c r="N58" s="3">
        <v>73.45</v>
      </c>
      <c r="O58" s="5">
        <v>44424</v>
      </c>
      <c r="P58" s="5">
        <v>44465</v>
      </c>
      <c r="Q58" s="5">
        <v>44475</v>
      </c>
      <c r="R58" s="3" t="s">
        <v>25</v>
      </c>
      <c r="S58" s="14">
        <v>44458</v>
      </c>
      <c r="T58" s="3">
        <f t="shared" si="8"/>
        <v>0.2</v>
      </c>
      <c r="U58" s="3">
        <f t="shared" si="4"/>
        <v>0.2</v>
      </c>
      <c r="V58" s="27">
        <f t="shared" si="5"/>
        <v>0.79381443298969079</v>
      </c>
      <c r="W58" s="27">
        <f t="shared" si="6"/>
        <v>4.9338758901322478E-2</v>
      </c>
      <c r="X58" s="27" t="str">
        <f t="shared" si="7"/>
        <v/>
      </c>
    </row>
    <row r="59" spans="1:24" ht="14.25" thickBot="1" x14ac:dyDescent="0.2">
      <c r="B59" s="15">
        <v>39447</v>
      </c>
      <c r="C59" s="6">
        <v>39527</v>
      </c>
      <c r="D59" s="7" t="s">
        <v>21</v>
      </c>
      <c r="E59" s="7" t="s">
        <v>21</v>
      </c>
      <c r="F59" s="7" t="s">
        <v>21</v>
      </c>
      <c r="G59" s="7" t="s">
        <v>31</v>
      </c>
      <c r="H59" s="7">
        <v>0.89</v>
      </c>
      <c r="I59" s="7">
        <v>2.11</v>
      </c>
      <c r="J59" s="7">
        <v>14.6</v>
      </c>
      <c r="K59" s="10">
        <v>9.82</v>
      </c>
      <c r="L59" s="7">
        <v>2.48</v>
      </c>
      <c r="M59" s="7">
        <v>105.5</v>
      </c>
      <c r="N59" s="7">
        <v>73.45</v>
      </c>
      <c r="O59" s="8">
        <v>44275</v>
      </c>
      <c r="P59" s="8">
        <v>44338</v>
      </c>
      <c r="Q59" s="8">
        <v>44339</v>
      </c>
      <c r="R59" s="7" t="s">
        <v>25</v>
      </c>
      <c r="S59" s="16">
        <v>44335</v>
      </c>
      <c r="T59" s="3">
        <f t="shared" si="8"/>
        <v>0.7</v>
      </c>
      <c r="U59" s="3">
        <f t="shared" si="4"/>
        <v>0.5</v>
      </c>
      <c r="V59" s="27">
        <f t="shared" si="5"/>
        <v>0.66824644549763035</v>
      </c>
      <c r="W59" s="27">
        <f t="shared" si="6"/>
        <v>7.8438661710037161E-2</v>
      </c>
      <c r="X59" s="27">
        <f t="shared" si="7"/>
        <v>5.5315810121616307E-2</v>
      </c>
    </row>
    <row r="60" spans="1:24" ht="14.25" thickBot="1" x14ac:dyDescent="0.2">
      <c r="B60" s="13">
        <v>39263</v>
      </c>
      <c r="C60" s="2">
        <v>39311</v>
      </c>
      <c r="D60" s="3" t="s">
        <v>21</v>
      </c>
      <c r="E60" s="3" t="s">
        <v>21</v>
      </c>
      <c r="F60" s="3" t="s">
        <v>21</v>
      </c>
      <c r="G60" s="3" t="s">
        <v>52</v>
      </c>
      <c r="H60" s="3">
        <v>0.2</v>
      </c>
      <c r="I60" s="3">
        <v>1.1599999999999999</v>
      </c>
      <c r="J60" s="3">
        <v>12.72</v>
      </c>
      <c r="K60" s="10">
        <v>8.69</v>
      </c>
      <c r="L60" s="3">
        <v>2.02</v>
      </c>
      <c r="M60" s="3">
        <v>104.4</v>
      </c>
      <c r="N60" s="3">
        <v>73.45</v>
      </c>
      <c r="O60" s="5">
        <v>44425</v>
      </c>
      <c r="P60" s="5">
        <v>44439</v>
      </c>
      <c r="Q60" s="5">
        <v>44442</v>
      </c>
      <c r="R60" s="3" t="s">
        <v>25</v>
      </c>
      <c r="S60" s="14">
        <v>44436</v>
      </c>
      <c r="T60" s="3">
        <f t="shared" si="8"/>
        <v>0.2</v>
      </c>
      <c r="U60" s="3">
        <f t="shared" si="4"/>
        <v>0.2</v>
      </c>
      <c r="V60" s="27">
        <f t="shared" si="5"/>
        <v>0.82758620689655171</v>
      </c>
      <c r="W60" s="27">
        <f t="shared" si="6"/>
        <v>4.9509176269739649E-2</v>
      </c>
      <c r="X60" s="27" t="str">
        <f t="shared" si="7"/>
        <v/>
      </c>
    </row>
    <row r="61" spans="1:24" ht="14.25" thickBot="1" x14ac:dyDescent="0.2">
      <c r="B61" s="19">
        <v>39082</v>
      </c>
      <c r="C61" s="28">
        <v>39184</v>
      </c>
      <c r="D61" s="20" t="s">
        <v>21</v>
      </c>
      <c r="E61" s="20" t="s">
        <v>21</v>
      </c>
      <c r="F61" s="20" t="s">
        <v>21</v>
      </c>
      <c r="G61" s="20" t="s">
        <v>58</v>
      </c>
      <c r="H61" s="20">
        <v>0.3</v>
      </c>
      <c r="I61" s="20">
        <v>1.19</v>
      </c>
      <c r="J61" s="20">
        <v>5.92</v>
      </c>
      <c r="K61" s="29">
        <v>3.75</v>
      </c>
      <c r="L61" s="20">
        <v>1.48</v>
      </c>
      <c r="M61" s="20">
        <v>119.9</v>
      </c>
      <c r="N61" s="20">
        <v>73.45</v>
      </c>
      <c r="O61" s="22">
        <v>44298</v>
      </c>
      <c r="P61" s="22">
        <v>44368</v>
      </c>
      <c r="Q61" s="22">
        <v>44369</v>
      </c>
      <c r="R61" s="20" t="s">
        <v>25</v>
      </c>
      <c r="S61" s="23">
        <v>44362</v>
      </c>
      <c r="T61" s="3">
        <f t="shared" si="8"/>
        <v>0.22000000000000003</v>
      </c>
      <c r="U61" s="3">
        <f t="shared" si="4"/>
        <v>0.22000000000000003</v>
      </c>
      <c r="V61" s="27">
        <f t="shared" si="5"/>
        <v>0.81512605042016806</v>
      </c>
      <c r="W61" s="27">
        <f t="shared" si="6"/>
        <v>0.10672645739910314</v>
      </c>
      <c r="X61" s="27">
        <f t="shared" si="7"/>
        <v>9.5284872298624756E-2</v>
      </c>
    </row>
    <row r="62" spans="1:24" ht="14.25" thickBot="1" x14ac:dyDescent="0.2">
      <c r="T62" s="3"/>
      <c r="U62" s="3"/>
      <c r="V62" s="27"/>
      <c r="W62" s="27"/>
      <c r="X62" s="27"/>
    </row>
    <row r="63" spans="1:24" ht="14.25" customHeight="1" thickBot="1" x14ac:dyDescent="0.2">
      <c r="B63" s="36" t="s">
        <v>0</v>
      </c>
      <c r="C63" s="12" t="s">
        <v>1</v>
      </c>
      <c r="D63" s="40" t="s">
        <v>3</v>
      </c>
      <c r="E63" s="41"/>
      <c r="F63" s="42"/>
      <c r="G63" s="40" t="s">
        <v>4</v>
      </c>
      <c r="H63" s="42"/>
      <c r="I63" s="36" t="s">
        <v>5</v>
      </c>
      <c r="J63" s="36" t="s">
        <v>6</v>
      </c>
      <c r="K63" s="36" t="s">
        <v>7</v>
      </c>
      <c r="L63" s="36" t="s">
        <v>8</v>
      </c>
      <c r="M63" s="36" t="s">
        <v>9</v>
      </c>
      <c r="N63" s="36" t="s">
        <v>10</v>
      </c>
      <c r="O63" s="36" t="s">
        <v>11</v>
      </c>
      <c r="P63" s="36" t="s">
        <v>12</v>
      </c>
      <c r="Q63" s="36" t="s">
        <v>13</v>
      </c>
      <c r="R63" s="36" t="s">
        <v>14</v>
      </c>
      <c r="S63" s="38" t="s">
        <v>15</v>
      </c>
      <c r="T63" s="3"/>
      <c r="U63" s="3"/>
      <c r="V63" s="27"/>
      <c r="W63" s="27"/>
      <c r="X63" s="27"/>
    </row>
    <row r="64" spans="1:24" ht="24.75" thickBot="1" x14ac:dyDescent="0.2">
      <c r="A64" t="s">
        <v>65</v>
      </c>
      <c r="B64" s="37"/>
      <c r="C64" s="1" t="s">
        <v>2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9"/>
      <c r="T64" s="3"/>
      <c r="U64" s="3"/>
      <c r="V64" s="27"/>
      <c r="W64" s="27"/>
      <c r="X64" s="27"/>
    </row>
    <row r="65" spans="1:24" ht="14.25" thickBot="1" x14ac:dyDescent="0.2">
      <c r="B65" s="13">
        <v>44196</v>
      </c>
      <c r="C65" s="2">
        <v>44308</v>
      </c>
      <c r="D65" s="3" t="s">
        <v>21</v>
      </c>
      <c r="E65" s="3" t="s">
        <v>21</v>
      </c>
      <c r="F65" s="3" t="s">
        <v>21</v>
      </c>
      <c r="G65" s="3" t="s">
        <v>52</v>
      </c>
      <c r="H65" s="3">
        <v>1.41</v>
      </c>
      <c r="I65" s="3">
        <v>1.18</v>
      </c>
      <c r="J65" s="3">
        <v>7.18</v>
      </c>
      <c r="K65" s="3">
        <v>0.85</v>
      </c>
      <c r="L65" s="3">
        <v>4.8899999999999997</v>
      </c>
      <c r="M65" s="10">
        <v>-46.83</v>
      </c>
      <c r="N65" s="3">
        <v>63.73</v>
      </c>
      <c r="O65" s="5">
        <v>44308</v>
      </c>
      <c r="P65" s="5">
        <v>44384</v>
      </c>
      <c r="Q65" s="5">
        <v>44385</v>
      </c>
      <c r="R65" s="3" t="s">
        <v>25</v>
      </c>
      <c r="S65" s="14">
        <v>44379</v>
      </c>
      <c r="T65" s="3"/>
      <c r="U65" s="3"/>
      <c r="V65" s="27"/>
      <c r="W65" s="27"/>
      <c r="X65" s="27"/>
    </row>
    <row r="66" spans="1:24" ht="14.25" thickBot="1" x14ac:dyDescent="0.2">
      <c r="B66" s="15">
        <v>44012</v>
      </c>
      <c r="C66" s="6">
        <v>44063</v>
      </c>
      <c r="D66" s="7" t="s">
        <v>21</v>
      </c>
      <c r="E66" s="7" t="s">
        <v>21</v>
      </c>
      <c r="F66" s="7" t="s">
        <v>21</v>
      </c>
      <c r="G66" s="7" t="s">
        <v>32</v>
      </c>
      <c r="H66" s="7">
        <v>1.59</v>
      </c>
      <c r="I66" s="7">
        <v>0.65</v>
      </c>
      <c r="J66" s="7">
        <v>6.98</v>
      </c>
      <c r="K66" s="7">
        <v>0.86</v>
      </c>
      <c r="L66" s="7">
        <v>4.67</v>
      </c>
      <c r="M66" s="10">
        <v>200.3</v>
      </c>
      <c r="N66" s="7">
        <v>63.73</v>
      </c>
      <c r="O66" s="8">
        <v>44428</v>
      </c>
      <c r="P66" s="8">
        <v>44504</v>
      </c>
      <c r="Q66" s="8">
        <v>44505</v>
      </c>
      <c r="R66" s="7" t="s">
        <v>25</v>
      </c>
      <c r="S66" s="16">
        <v>44498</v>
      </c>
      <c r="T66" s="3">
        <f t="shared" ref="T66:T73" si="9">IF(YEAR(B66)=YEAR(B67),U66+U67,U66)</f>
        <v>0.3</v>
      </c>
      <c r="U66" s="3">
        <f t="shared" ref="U66:U73" si="10">MID(G66,FIND("派",G66)+1,7)/LEFT(G66,FIND("派",G66)-1)</f>
        <v>0.3</v>
      </c>
      <c r="V66" s="27">
        <f t="shared" ref="V66:V73" si="11">(I66-T66)/I66</f>
        <v>0.53846153846153855</v>
      </c>
      <c r="W66" s="27">
        <f t="shared" ref="W66:W73" si="12">I66/SUM(J66:L66)</f>
        <v>5.1958433253397281E-2</v>
      </c>
      <c r="X66" s="27" t="str">
        <f t="shared" ref="X66:X73" si="13">IF(MONTH(B66)=12,W66*V66/(1-V66*W66),"")</f>
        <v/>
      </c>
    </row>
    <row r="67" spans="1:24" ht="14.25" thickBot="1" x14ac:dyDescent="0.2">
      <c r="B67" s="13">
        <v>43830</v>
      </c>
      <c r="C67" s="2">
        <v>43945</v>
      </c>
      <c r="D67" s="3" t="s">
        <v>63</v>
      </c>
      <c r="E67" s="3" t="s">
        <v>21</v>
      </c>
      <c r="F67" s="3" t="s">
        <v>63</v>
      </c>
      <c r="G67" s="3" t="s">
        <v>24</v>
      </c>
      <c r="H67" s="3">
        <v>3.67</v>
      </c>
      <c r="I67" s="3">
        <v>2.66</v>
      </c>
      <c r="J67" s="3">
        <v>8.49</v>
      </c>
      <c r="K67" s="3">
        <v>1.22</v>
      </c>
      <c r="L67" s="3">
        <v>5.83</v>
      </c>
      <c r="M67" s="10">
        <v>252.9</v>
      </c>
      <c r="N67" s="3">
        <v>53.12</v>
      </c>
      <c r="O67" s="5">
        <v>44310</v>
      </c>
      <c r="P67" s="5">
        <v>44357</v>
      </c>
      <c r="Q67" s="5">
        <v>44358</v>
      </c>
      <c r="R67" s="3" t="s">
        <v>25</v>
      </c>
      <c r="S67" s="14">
        <v>44351</v>
      </c>
      <c r="T67" s="3">
        <f t="shared" si="9"/>
        <v>1.3</v>
      </c>
      <c r="U67" s="3">
        <f t="shared" si="10"/>
        <v>1</v>
      </c>
      <c r="V67" s="27">
        <f t="shared" si="11"/>
        <v>0.51127819548872178</v>
      </c>
      <c r="W67" s="27">
        <f t="shared" si="12"/>
        <v>0.17117117117117117</v>
      </c>
      <c r="X67" s="27">
        <f t="shared" si="13"/>
        <v>9.590973201692525E-2</v>
      </c>
    </row>
    <row r="68" spans="1:24" ht="14.25" thickBot="1" x14ac:dyDescent="0.2">
      <c r="B68" s="17">
        <v>43646</v>
      </c>
      <c r="C68" s="9">
        <v>43698</v>
      </c>
      <c r="D68" s="10" t="s">
        <v>21</v>
      </c>
      <c r="E68" s="10" t="s">
        <v>21</v>
      </c>
      <c r="F68" s="10" t="s">
        <v>21</v>
      </c>
      <c r="G68" s="10" t="s">
        <v>32</v>
      </c>
      <c r="H68" s="10">
        <v>0.77</v>
      </c>
      <c r="I68" s="10">
        <v>0.26</v>
      </c>
      <c r="J68" s="10">
        <v>6.43</v>
      </c>
      <c r="K68" s="10">
        <v>1.21</v>
      </c>
      <c r="L68" s="10">
        <v>3.75</v>
      </c>
      <c r="M68" s="10">
        <v>50.76</v>
      </c>
      <c r="N68" s="10">
        <v>53.12</v>
      </c>
      <c r="O68" s="4">
        <v>44429</v>
      </c>
      <c r="P68" s="4">
        <v>44479</v>
      </c>
      <c r="Q68" s="4">
        <v>44480</v>
      </c>
      <c r="R68" s="10" t="s">
        <v>25</v>
      </c>
      <c r="S68" s="18">
        <v>44465</v>
      </c>
      <c r="T68" s="3">
        <f t="shared" si="9"/>
        <v>0.3</v>
      </c>
      <c r="U68" s="3">
        <f t="shared" si="10"/>
        <v>0.3</v>
      </c>
      <c r="V68" s="27">
        <f t="shared" si="11"/>
        <v>-0.15384615384615377</v>
      </c>
      <c r="W68" s="27">
        <f t="shared" si="12"/>
        <v>2.2827041264266899E-2</v>
      </c>
      <c r="X68" s="27" t="str">
        <f t="shared" si="13"/>
        <v/>
      </c>
    </row>
    <row r="69" spans="1:24" ht="14.25" thickBot="1" x14ac:dyDescent="0.2">
      <c r="B69" s="13">
        <v>43465</v>
      </c>
      <c r="C69" s="2">
        <v>43565</v>
      </c>
      <c r="D69" s="3" t="s">
        <v>21</v>
      </c>
      <c r="E69" s="3" t="s">
        <v>21</v>
      </c>
      <c r="F69" s="3" t="s">
        <v>21</v>
      </c>
      <c r="G69" s="3" t="s">
        <v>31</v>
      </c>
      <c r="H69" s="3">
        <v>1.27</v>
      </c>
      <c r="I69" s="3">
        <v>0.75</v>
      </c>
      <c r="J69" s="3">
        <v>6.51</v>
      </c>
      <c r="K69" s="3">
        <v>1.18</v>
      </c>
      <c r="L69" s="3">
        <v>3.96</v>
      </c>
      <c r="M69" s="10">
        <v>-41.38</v>
      </c>
      <c r="N69" s="3">
        <v>53.13</v>
      </c>
      <c r="O69" s="5">
        <v>44296</v>
      </c>
      <c r="P69" s="5">
        <v>44346</v>
      </c>
      <c r="Q69" s="5">
        <v>44347</v>
      </c>
      <c r="R69" s="3" t="s">
        <v>25</v>
      </c>
      <c r="S69" s="14">
        <v>44339</v>
      </c>
      <c r="T69" s="3">
        <f t="shared" si="9"/>
        <v>0.5</v>
      </c>
      <c r="U69" s="3">
        <f t="shared" si="10"/>
        <v>0.5</v>
      </c>
      <c r="V69" s="27">
        <f t="shared" si="11"/>
        <v>0.33333333333333331</v>
      </c>
      <c r="W69" s="27">
        <f t="shared" si="12"/>
        <v>6.4377682403433487E-2</v>
      </c>
      <c r="X69" s="27">
        <f t="shared" si="13"/>
        <v>2.1929824561403511E-2</v>
      </c>
    </row>
    <row r="70" spans="1:24" ht="14.25" thickBot="1" x14ac:dyDescent="0.2">
      <c r="B70" s="15">
        <v>43100</v>
      </c>
      <c r="C70" s="6">
        <v>43200</v>
      </c>
      <c r="D70" s="7" t="s">
        <v>21</v>
      </c>
      <c r="E70" s="7" t="s">
        <v>21</v>
      </c>
      <c r="F70" s="7" t="s">
        <v>21</v>
      </c>
      <c r="G70" s="7" t="s">
        <v>64</v>
      </c>
      <c r="H70" s="7">
        <v>1.65</v>
      </c>
      <c r="I70" s="7">
        <v>1.29</v>
      </c>
      <c r="J70" s="7">
        <v>6.25</v>
      </c>
      <c r="K70" s="7">
        <v>0.93</v>
      </c>
      <c r="L70" s="7">
        <v>3.82</v>
      </c>
      <c r="M70" s="10">
        <v>-42.74</v>
      </c>
      <c r="N70" s="7">
        <v>53.14</v>
      </c>
      <c r="O70" s="8">
        <v>44296</v>
      </c>
      <c r="P70" s="8">
        <v>44346</v>
      </c>
      <c r="Q70" s="8">
        <v>44347</v>
      </c>
      <c r="R70" s="7" t="s">
        <v>25</v>
      </c>
      <c r="S70" s="16">
        <v>44340</v>
      </c>
      <c r="T70" s="3">
        <f t="shared" si="9"/>
        <v>0.39296000000000003</v>
      </c>
      <c r="U70" s="3">
        <f t="shared" si="10"/>
        <v>0.39296000000000003</v>
      </c>
      <c r="V70" s="27">
        <f t="shared" si="11"/>
        <v>0.69537984496124039</v>
      </c>
      <c r="W70" s="27">
        <f t="shared" si="12"/>
        <v>0.11727272727272728</v>
      </c>
      <c r="X70" s="27">
        <f t="shared" si="13"/>
        <v>8.8789820013144671E-2</v>
      </c>
    </row>
    <row r="71" spans="1:24" ht="14.25" thickBot="1" x14ac:dyDescent="0.2">
      <c r="B71" s="13">
        <v>42735</v>
      </c>
      <c r="C71" s="2">
        <v>42832</v>
      </c>
      <c r="D71" s="3" t="s">
        <v>63</v>
      </c>
      <c r="E71" s="3" t="s">
        <v>21</v>
      </c>
      <c r="F71" s="3" t="s">
        <v>63</v>
      </c>
      <c r="G71" s="3" t="s">
        <v>24</v>
      </c>
      <c r="H71" s="3">
        <v>3.4</v>
      </c>
      <c r="I71" s="3">
        <v>2.71</v>
      </c>
      <c r="J71" s="3">
        <v>7</v>
      </c>
      <c r="K71" s="3">
        <v>1.31</v>
      </c>
      <c r="L71" s="3">
        <v>4.28</v>
      </c>
      <c r="M71" s="10">
        <v>89.99</v>
      </c>
      <c r="N71" s="3">
        <v>43.5</v>
      </c>
      <c r="O71" s="5">
        <v>44293</v>
      </c>
      <c r="P71" s="5">
        <v>44341</v>
      </c>
      <c r="Q71" s="5">
        <v>44342</v>
      </c>
      <c r="R71" s="3" t="s">
        <v>25</v>
      </c>
      <c r="S71" s="14">
        <v>44335</v>
      </c>
      <c r="T71" s="3">
        <f t="shared" si="9"/>
        <v>1.5</v>
      </c>
      <c r="U71" s="3">
        <f t="shared" si="10"/>
        <v>1</v>
      </c>
      <c r="V71" s="27">
        <f t="shared" si="11"/>
        <v>0.44649446494464945</v>
      </c>
      <c r="W71" s="27">
        <f t="shared" si="12"/>
        <v>0.21525019857029387</v>
      </c>
      <c r="X71" s="27">
        <f t="shared" si="13"/>
        <v>0.10632688927943761</v>
      </c>
    </row>
    <row r="72" spans="1:24" ht="14.25" thickBot="1" x14ac:dyDescent="0.2">
      <c r="B72" s="15">
        <v>42551</v>
      </c>
      <c r="C72" s="6">
        <v>42608</v>
      </c>
      <c r="D72" s="7" t="s">
        <v>21</v>
      </c>
      <c r="E72" s="7" t="s">
        <v>21</v>
      </c>
      <c r="F72" s="7" t="s">
        <v>21</v>
      </c>
      <c r="G72" s="7" t="s">
        <v>31</v>
      </c>
      <c r="H72" s="7">
        <v>1.46</v>
      </c>
      <c r="I72" s="7">
        <v>1.66</v>
      </c>
      <c r="J72" s="7">
        <v>6.4</v>
      </c>
      <c r="K72" s="7">
        <v>1.31</v>
      </c>
      <c r="L72" s="7">
        <v>3.86</v>
      </c>
      <c r="M72" s="10">
        <v>330.1</v>
      </c>
      <c r="N72" s="7">
        <v>43.5</v>
      </c>
      <c r="O72" s="8">
        <v>44434</v>
      </c>
      <c r="P72" s="8">
        <v>44509</v>
      </c>
      <c r="Q72" s="8">
        <v>44510</v>
      </c>
      <c r="R72" s="7" t="s">
        <v>25</v>
      </c>
      <c r="S72" s="16">
        <v>44504</v>
      </c>
      <c r="T72" s="3">
        <f t="shared" si="9"/>
        <v>0.5</v>
      </c>
      <c r="U72" s="3">
        <f t="shared" si="10"/>
        <v>0.5</v>
      </c>
      <c r="V72" s="27">
        <f t="shared" si="11"/>
        <v>0.6987951807228916</v>
      </c>
      <c r="W72" s="27">
        <f t="shared" si="12"/>
        <v>0.14347450302506481</v>
      </c>
      <c r="X72" s="27" t="str">
        <f t="shared" si="13"/>
        <v/>
      </c>
    </row>
    <row r="73" spans="1:24" ht="14.25" thickBot="1" x14ac:dyDescent="0.2">
      <c r="B73" s="31">
        <v>42369</v>
      </c>
      <c r="C73" s="32">
        <v>42478</v>
      </c>
      <c r="D73" s="26" t="s">
        <v>63</v>
      </c>
      <c r="E73" s="26" t="s">
        <v>21</v>
      </c>
      <c r="F73" s="26" t="s">
        <v>63</v>
      </c>
      <c r="G73" s="26" t="s">
        <v>31</v>
      </c>
      <c r="H73" s="26">
        <v>1.0900000000000001</v>
      </c>
      <c r="I73" s="26">
        <v>1.71</v>
      </c>
      <c r="J73" s="26">
        <v>6.14</v>
      </c>
      <c r="K73" s="26">
        <v>1.78</v>
      </c>
      <c r="L73" s="26">
        <v>3.14</v>
      </c>
      <c r="M73" s="29">
        <v>130.80000000000001</v>
      </c>
      <c r="N73" s="26">
        <v>36.25</v>
      </c>
      <c r="O73" s="33">
        <v>44217</v>
      </c>
      <c r="P73" s="33">
        <v>44347</v>
      </c>
      <c r="Q73" s="33">
        <v>44348</v>
      </c>
      <c r="R73" s="26" t="s">
        <v>25</v>
      </c>
      <c r="S73" s="34">
        <v>44342</v>
      </c>
      <c r="T73" s="3">
        <f t="shared" si="9"/>
        <v>0.5</v>
      </c>
      <c r="U73" s="3">
        <f t="shared" si="10"/>
        <v>0.5</v>
      </c>
      <c r="V73" s="27">
        <f t="shared" si="11"/>
        <v>0.70760233918128657</v>
      </c>
      <c r="W73" s="27">
        <f t="shared" si="12"/>
        <v>0.15461121157323687</v>
      </c>
      <c r="X73" s="27">
        <f t="shared" si="13"/>
        <v>0.12284263959390861</v>
      </c>
    </row>
    <row r="74" spans="1:24" ht="14.25" thickBot="1" x14ac:dyDescent="0.2">
      <c r="T74" s="3"/>
      <c r="U74" s="3"/>
      <c r="V74" s="27"/>
      <c r="W74" s="27"/>
      <c r="X74" s="27"/>
    </row>
    <row r="75" spans="1:24" ht="14.25" thickBot="1" x14ac:dyDescent="0.2">
      <c r="B75" s="36" t="s">
        <v>0</v>
      </c>
      <c r="C75" s="12" t="s">
        <v>1</v>
      </c>
      <c r="D75" s="40" t="s">
        <v>3</v>
      </c>
      <c r="E75" s="41"/>
      <c r="F75" s="42"/>
      <c r="G75" s="40" t="s">
        <v>4</v>
      </c>
      <c r="H75" s="42"/>
      <c r="I75" s="36" t="s">
        <v>5</v>
      </c>
      <c r="J75" s="36" t="s">
        <v>6</v>
      </c>
      <c r="K75" s="36" t="s">
        <v>7</v>
      </c>
      <c r="L75" s="36" t="s">
        <v>8</v>
      </c>
      <c r="M75" s="36" t="s">
        <v>9</v>
      </c>
      <c r="N75" s="36" t="s">
        <v>10</v>
      </c>
      <c r="O75" s="36" t="s">
        <v>11</v>
      </c>
      <c r="P75" s="36" t="s">
        <v>12</v>
      </c>
      <c r="Q75" s="36" t="s">
        <v>13</v>
      </c>
      <c r="R75" s="36" t="s">
        <v>14</v>
      </c>
      <c r="S75" s="38" t="s">
        <v>15</v>
      </c>
      <c r="T75" s="3"/>
      <c r="U75" s="3"/>
      <c r="V75" s="27"/>
      <c r="W75" s="27"/>
      <c r="X75" s="27"/>
    </row>
    <row r="76" spans="1:24" ht="24.75" thickBot="1" x14ac:dyDescent="0.2">
      <c r="A76" t="s">
        <v>70</v>
      </c>
      <c r="B76" s="37"/>
      <c r="C76" s="1" t="s">
        <v>2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9"/>
      <c r="T76" s="3"/>
      <c r="U76" s="3"/>
      <c r="V76" s="27"/>
      <c r="W76" s="27"/>
      <c r="X76" s="27"/>
    </row>
    <row r="77" spans="1:24" ht="14.25" thickBot="1" x14ac:dyDescent="0.2">
      <c r="B77" s="13">
        <v>44196</v>
      </c>
      <c r="C77" s="2">
        <v>44303</v>
      </c>
      <c r="D77" s="3" t="s">
        <v>21</v>
      </c>
      <c r="E77" s="3" t="s">
        <v>21</v>
      </c>
      <c r="F77" s="3" t="s">
        <v>21</v>
      </c>
      <c r="G77" s="3" t="s">
        <v>46</v>
      </c>
      <c r="H77" s="3">
        <v>1.24</v>
      </c>
      <c r="I77" s="3">
        <v>1.45</v>
      </c>
      <c r="J77" s="3">
        <v>5.76</v>
      </c>
      <c r="K77" s="3">
        <v>0.55000000000000004</v>
      </c>
      <c r="L77" s="3">
        <v>3.83</v>
      </c>
      <c r="M77" s="3">
        <v>7.82</v>
      </c>
      <c r="N77" s="10">
        <v>93.43</v>
      </c>
      <c r="O77" s="5">
        <v>44303</v>
      </c>
      <c r="P77" s="5">
        <v>44343</v>
      </c>
      <c r="Q77" s="5">
        <v>44344</v>
      </c>
      <c r="R77" s="3" t="s">
        <v>25</v>
      </c>
      <c r="S77" s="14">
        <v>44337</v>
      </c>
      <c r="T77" s="3">
        <f t="shared" ref="T77:T88" si="14">IF(YEAR(B77)=YEAR(B78),U77+U78,U77)</f>
        <v>0.8</v>
      </c>
      <c r="U77" s="3">
        <f t="shared" ref="U77:U88" si="15">MID(G77,FIND("派",G77)+1,7)/LEFT(G77,FIND("派",G77)-1)</f>
        <v>0.8</v>
      </c>
      <c r="V77" s="27">
        <f t="shared" ref="V77:V88" si="16">(I77-T77)/I77</f>
        <v>0.44827586206896547</v>
      </c>
      <c r="W77" s="27">
        <f t="shared" ref="W77:W88" si="17">I77/SUM(J77:L77)</f>
        <v>0.14299802761341221</v>
      </c>
      <c r="X77" s="27">
        <f t="shared" ref="X77:X88" si="18">IF(MONTH(B77)=12,W77*V77/(1-V77*W77),"")</f>
        <v>6.8493150684931489E-2</v>
      </c>
    </row>
    <row r="78" spans="1:24" ht="14.25" thickBot="1" x14ac:dyDescent="0.2">
      <c r="B78" s="15">
        <v>43830</v>
      </c>
      <c r="C78" s="6">
        <v>43946</v>
      </c>
      <c r="D78" s="7" t="s">
        <v>21</v>
      </c>
      <c r="E78" s="7" t="s">
        <v>21</v>
      </c>
      <c r="F78" s="7" t="s">
        <v>21</v>
      </c>
      <c r="G78" s="7" t="s">
        <v>66</v>
      </c>
      <c r="H78" s="7">
        <v>2.46</v>
      </c>
      <c r="I78" s="7">
        <v>1.34</v>
      </c>
      <c r="J78" s="7">
        <v>4.8099999999999996</v>
      </c>
      <c r="K78" s="7">
        <v>0.44</v>
      </c>
      <c r="L78" s="7">
        <v>3.1</v>
      </c>
      <c r="M78" s="7">
        <v>9.36</v>
      </c>
      <c r="N78" s="10">
        <v>93.45</v>
      </c>
      <c r="O78" s="8">
        <v>44311</v>
      </c>
      <c r="P78" s="8">
        <v>44344</v>
      </c>
      <c r="Q78" s="8">
        <v>44345</v>
      </c>
      <c r="R78" s="7" t="s">
        <v>25</v>
      </c>
      <c r="S78" s="16">
        <v>44337</v>
      </c>
      <c r="T78" s="3">
        <f t="shared" si="14"/>
        <v>0.7</v>
      </c>
      <c r="U78" s="3">
        <f t="shared" si="15"/>
        <v>0.7</v>
      </c>
      <c r="V78" s="27">
        <f t="shared" si="16"/>
        <v>0.47761194029850751</v>
      </c>
      <c r="W78" s="27">
        <f t="shared" si="17"/>
        <v>0.16047904191616769</v>
      </c>
      <c r="X78" s="27">
        <f t="shared" si="18"/>
        <v>8.3009079118028545E-2</v>
      </c>
    </row>
    <row r="79" spans="1:24" ht="14.25" thickBot="1" x14ac:dyDescent="0.2">
      <c r="B79" s="17">
        <v>43465</v>
      </c>
      <c r="C79" s="9">
        <v>43575</v>
      </c>
      <c r="D79" s="10" t="s">
        <v>21</v>
      </c>
      <c r="E79" s="10" t="s">
        <v>21</v>
      </c>
      <c r="F79" s="10" t="s">
        <v>21</v>
      </c>
      <c r="G79" s="10" t="s">
        <v>28</v>
      </c>
      <c r="H79" s="10">
        <v>2.44</v>
      </c>
      <c r="I79" s="10">
        <v>1.24</v>
      </c>
      <c r="J79" s="10">
        <v>4.07</v>
      </c>
      <c r="K79" s="10">
        <v>0.21</v>
      </c>
      <c r="L79" s="10">
        <v>2.42</v>
      </c>
      <c r="M79" s="10">
        <v>20.64</v>
      </c>
      <c r="N79" s="10">
        <v>93.48</v>
      </c>
      <c r="O79" s="4">
        <v>44306</v>
      </c>
      <c r="P79" s="4">
        <v>44339</v>
      </c>
      <c r="Q79" s="4">
        <v>44340</v>
      </c>
      <c r="R79" s="10" t="s">
        <v>25</v>
      </c>
      <c r="S79" s="18">
        <v>44333</v>
      </c>
      <c r="T79" s="3">
        <f t="shared" si="14"/>
        <v>0.6</v>
      </c>
      <c r="U79" s="3">
        <f t="shared" si="15"/>
        <v>0.6</v>
      </c>
      <c r="V79" s="27">
        <f t="shared" si="16"/>
        <v>0.5161290322580645</v>
      </c>
      <c r="W79" s="27">
        <f t="shared" si="17"/>
        <v>0.18507462686567164</v>
      </c>
      <c r="X79" s="27">
        <f t="shared" si="18"/>
        <v>0.10561056105610561</v>
      </c>
    </row>
    <row r="80" spans="1:24" ht="14.25" thickBot="1" x14ac:dyDescent="0.2">
      <c r="B80" s="15">
        <v>43100</v>
      </c>
      <c r="C80" s="6">
        <v>43211</v>
      </c>
      <c r="D80" s="7" t="s">
        <v>21</v>
      </c>
      <c r="E80" s="7" t="s">
        <v>21</v>
      </c>
      <c r="F80" s="7" t="s">
        <v>21</v>
      </c>
      <c r="G80" s="7" t="s">
        <v>31</v>
      </c>
      <c r="H80" s="7">
        <v>1.19</v>
      </c>
      <c r="I80" s="7">
        <v>1.03</v>
      </c>
      <c r="J80" s="7">
        <v>3.29</v>
      </c>
      <c r="K80" s="7">
        <v>0.2</v>
      </c>
      <c r="L80" s="7">
        <v>1.8</v>
      </c>
      <c r="M80" s="7">
        <v>26.77</v>
      </c>
      <c r="N80" s="10">
        <v>92.27</v>
      </c>
      <c r="O80" s="8">
        <v>44307</v>
      </c>
      <c r="P80" s="8">
        <v>44337</v>
      </c>
      <c r="Q80" s="8">
        <v>44338</v>
      </c>
      <c r="R80" s="7" t="s">
        <v>25</v>
      </c>
      <c r="S80" s="16">
        <v>44332</v>
      </c>
      <c r="T80" s="3">
        <f t="shared" si="14"/>
        <v>0.5</v>
      </c>
      <c r="U80" s="3">
        <f t="shared" si="15"/>
        <v>0.5</v>
      </c>
      <c r="V80" s="27">
        <f t="shared" si="16"/>
        <v>0.5145631067961165</v>
      </c>
      <c r="W80" s="27">
        <f t="shared" si="17"/>
        <v>0.19470699432892249</v>
      </c>
      <c r="X80" s="27">
        <f t="shared" si="18"/>
        <v>0.11134453781512604</v>
      </c>
    </row>
    <row r="81" spans="1:24" ht="14.25" thickBot="1" x14ac:dyDescent="0.2">
      <c r="B81" s="13">
        <v>42735</v>
      </c>
      <c r="C81" s="2">
        <v>42839</v>
      </c>
      <c r="D81" s="3" t="s">
        <v>33</v>
      </c>
      <c r="E81" s="3" t="s">
        <v>33</v>
      </c>
      <c r="F81" s="3" t="s">
        <v>21</v>
      </c>
      <c r="G81" s="3" t="s">
        <v>28</v>
      </c>
      <c r="H81" s="3">
        <v>1.49</v>
      </c>
      <c r="I81" s="3">
        <v>1.23</v>
      </c>
      <c r="J81" s="3">
        <v>3.98</v>
      </c>
      <c r="K81" s="3">
        <v>0.17</v>
      </c>
      <c r="L81" s="3">
        <v>2.44</v>
      </c>
      <c r="M81" s="3">
        <v>26.46</v>
      </c>
      <c r="N81" s="10">
        <v>61.53</v>
      </c>
      <c r="O81" s="5">
        <v>44300</v>
      </c>
      <c r="P81" s="5">
        <v>44331</v>
      </c>
      <c r="Q81" s="5">
        <v>44332</v>
      </c>
      <c r="R81" s="3" t="s">
        <v>25</v>
      </c>
      <c r="S81" s="14">
        <v>44325</v>
      </c>
      <c r="T81" s="3">
        <f t="shared" si="14"/>
        <v>0.6</v>
      </c>
      <c r="U81" s="3">
        <f t="shared" si="15"/>
        <v>0.6</v>
      </c>
      <c r="V81" s="27">
        <f t="shared" si="16"/>
        <v>0.51219512195121952</v>
      </c>
      <c r="W81" s="27">
        <f t="shared" si="17"/>
        <v>0.18664643399089531</v>
      </c>
      <c r="X81" s="27">
        <f t="shared" si="18"/>
        <v>0.10570469798657718</v>
      </c>
    </row>
    <row r="82" spans="1:24" ht="24.75" thickBot="1" x14ac:dyDescent="0.2">
      <c r="B82" s="15">
        <v>42369</v>
      </c>
      <c r="C82" s="6">
        <v>42469</v>
      </c>
      <c r="D82" s="7" t="s">
        <v>67</v>
      </c>
      <c r="E82" s="7" t="s">
        <v>68</v>
      </c>
      <c r="F82" s="7" t="s">
        <v>63</v>
      </c>
      <c r="G82" s="7" t="s">
        <v>66</v>
      </c>
      <c r="H82" s="7">
        <v>2.14</v>
      </c>
      <c r="I82" s="7">
        <v>1.46</v>
      </c>
      <c r="J82" s="7">
        <v>4.7300000000000004</v>
      </c>
      <c r="K82" s="7">
        <v>0.4</v>
      </c>
      <c r="L82" s="7">
        <v>3</v>
      </c>
      <c r="M82" s="7">
        <v>25.8</v>
      </c>
      <c r="N82" s="10">
        <v>40.69</v>
      </c>
      <c r="O82" s="8">
        <v>44295</v>
      </c>
      <c r="P82" s="8">
        <v>44333</v>
      </c>
      <c r="Q82" s="8">
        <v>44334</v>
      </c>
      <c r="R82" s="7" t="s">
        <v>25</v>
      </c>
      <c r="S82" s="16">
        <v>44326</v>
      </c>
      <c r="T82" s="3">
        <f t="shared" si="14"/>
        <v>0.7</v>
      </c>
      <c r="U82" s="3">
        <f t="shared" si="15"/>
        <v>0.7</v>
      </c>
      <c r="V82" s="27">
        <f t="shared" si="16"/>
        <v>0.52054794520547942</v>
      </c>
      <c r="W82" s="27">
        <f t="shared" si="17"/>
        <v>0.17958179581795816</v>
      </c>
      <c r="X82" s="27">
        <f t="shared" si="18"/>
        <v>0.10312075983717772</v>
      </c>
    </row>
    <row r="83" spans="1:24" ht="14.25" thickBot="1" x14ac:dyDescent="0.2">
      <c r="B83" s="13">
        <v>42004</v>
      </c>
      <c r="C83" s="2">
        <v>42075</v>
      </c>
      <c r="D83" s="3" t="s">
        <v>21</v>
      </c>
      <c r="E83" s="3" t="s">
        <v>21</v>
      </c>
      <c r="F83" s="3" t="s">
        <v>21</v>
      </c>
      <c r="G83" s="3" t="s">
        <v>35</v>
      </c>
      <c r="H83" s="3">
        <v>1.25</v>
      </c>
      <c r="I83" s="3">
        <v>1.17</v>
      </c>
      <c r="J83" s="3">
        <v>3.65</v>
      </c>
      <c r="K83" s="3">
        <v>0.36</v>
      </c>
      <c r="L83" s="3">
        <v>2.09</v>
      </c>
      <c r="M83" s="3">
        <v>52.13</v>
      </c>
      <c r="N83" s="10">
        <v>40.69</v>
      </c>
      <c r="O83" s="5">
        <v>44267</v>
      </c>
      <c r="P83" s="5">
        <v>44299</v>
      </c>
      <c r="Q83" s="5">
        <v>44300</v>
      </c>
      <c r="R83" s="3" t="s">
        <v>25</v>
      </c>
      <c r="S83" s="14">
        <v>44290</v>
      </c>
      <c r="T83" s="3">
        <f t="shared" si="14"/>
        <v>0.4</v>
      </c>
      <c r="U83" s="3">
        <f t="shared" si="15"/>
        <v>0.4</v>
      </c>
      <c r="V83" s="27">
        <f t="shared" si="16"/>
        <v>0.65811965811965811</v>
      </c>
      <c r="W83" s="27">
        <f t="shared" si="17"/>
        <v>0.19180327868852459</v>
      </c>
      <c r="X83" s="27">
        <f t="shared" si="18"/>
        <v>0.14446529080675424</v>
      </c>
    </row>
    <row r="84" spans="1:24" ht="14.25" thickBot="1" x14ac:dyDescent="0.2">
      <c r="B84" s="15">
        <v>41639</v>
      </c>
      <c r="C84" s="6">
        <v>41751</v>
      </c>
      <c r="D84" s="7" t="s">
        <v>21</v>
      </c>
      <c r="E84" s="7" t="s">
        <v>21</v>
      </c>
      <c r="F84" s="7" t="s">
        <v>21</v>
      </c>
      <c r="G84" s="7" t="s">
        <v>55</v>
      </c>
      <c r="H84" s="7">
        <v>1.48</v>
      </c>
      <c r="I84" s="7">
        <v>0.76</v>
      </c>
      <c r="J84" s="7">
        <v>2.78</v>
      </c>
      <c r="K84" s="7">
        <v>0.24</v>
      </c>
      <c r="L84" s="7">
        <v>1.32</v>
      </c>
      <c r="M84" s="7">
        <v>43.51</v>
      </c>
      <c r="N84" s="10">
        <v>40.17</v>
      </c>
      <c r="O84" s="8">
        <v>44308</v>
      </c>
      <c r="P84" s="8">
        <v>44385</v>
      </c>
      <c r="Q84" s="8">
        <v>44386</v>
      </c>
      <c r="R84" s="7" t="s">
        <v>25</v>
      </c>
      <c r="S84" s="16">
        <v>44379</v>
      </c>
      <c r="T84" s="3">
        <f t="shared" si="14"/>
        <v>0.25</v>
      </c>
      <c r="U84" s="3">
        <f t="shared" si="15"/>
        <v>0.25</v>
      </c>
      <c r="V84" s="27">
        <f t="shared" si="16"/>
        <v>0.67105263157894735</v>
      </c>
      <c r="W84" s="27">
        <f t="shared" si="17"/>
        <v>0.17511520737327191</v>
      </c>
      <c r="X84" s="27">
        <f t="shared" si="18"/>
        <v>0.13315926892950392</v>
      </c>
    </row>
    <row r="85" spans="1:24" ht="24.75" thickBot="1" x14ac:dyDescent="0.2">
      <c r="B85" s="13">
        <v>41274</v>
      </c>
      <c r="C85" s="2">
        <v>41373</v>
      </c>
      <c r="D85" s="3" t="s">
        <v>69</v>
      </c>
      <c r="E85" s="3" t="s">
        <v>33</v>
      </c>
      <c r="F85" s="3" t="s">
        <v>34</v>
      </c>
      <c r="G85" s="3" t="s">
        <v>32</v>
      </c>
      <c r="H85" s="3">
        <v>0.82</v>
      </c>
      <c r="I85" s="3">
        <v>1.07</v>
      </c>
      <c r="J85" s="3">
        <v>4.3099999999999996</v>
      </c>
      <c r="K85" s="3">
        <v>0.95</v>
      </c>
      <c r="L85" s="3">
        <v>2.06</v>
      </c>
      <c r="M85" s="3">
        <v>44.28</v>
      </c>
      <c r="N85" s="10">
        <v>20.09</v>
      </c>
      <c r="O85" s="5">
        <v>44295</v>
      </c>
      <c r="P85" s="5">
        <v>44386</v>
      </c>
      <c r="Q85" s="5">
        <v>44387</v>
      </c>
      <c r="R85" s="3" t="s">
        <v>25</v>
      </c>
      <c r="S85" s="14">
        <v>44380</v>
      </c>
      <c r="T85" s="3">
        <f t="shared" si="14"/>
        <v>0.3</v>
      </c>
      <c r="U85" s="3">
        <f t="shared" si="15"/>
        <v>0.3</v>
      </c>
      <c r="V85" s="27">
        <f t="shared" si="16"/>
        <v>0.71962616822429903</v>
      </c>
      <c r="W85" s="27">
        <f t="shared" si="17"/>
        <v>0.14617486338797814</v>
      </c>
      <c r="X85" s="27">
        <f t="shared" si="18"/>
        <v>0.11755725190839693</v>
      </c>
    </row>
    <row r="86" spans="1:24" ht="14.25" thickBot="1" x14ac:dyDescent="0.2">
      <c r="B86" s="15">
        <v>40908</v>
      </c>
      <c r="C86" s="6">
        <v>41023</v>
      </c>
      <c r="D86" s="7" t="s">
        <v>30</v>
      </c>
      <c r="E86" s="7" t="s">
        <v>21</v>
      </c>
      <c r="F86" s="7" t="s">
        <v>30</v>
      </c>
      <c r="G86" s="7" t="s">
        <v>35</v>
      </c>
      <c r="H86" s="7">
        <v>0.77</v>
      </c>
      <c r="I86" s="7">
        <v>1.48</v>
      </c>
      <c r="J86" s="7">
        <v>6.81</v>
      </c>
      <c r="K86" s="7">
        <v>2.82</v>
      </c>
      <c r="L86" s="7">
        <v>2.61</v>
      </c>
      <c r="M86" s="7">
        <v>40.81</v>
      </c>
      <c r="N86" s="10">
        <v>10</v>
      </c>
      <c r="O86" s="8">
        <v>44282</v>
      </c>
      <c r="P86" s="8">
        <v>44359</v>
      </c>
      <c r="Q86" s="8">
        <v>44360</v>
      </c>
      <c r="R86" s="7" t="s">
        <v>25</v>
      </c>
      <c r="S86" s="16">
        <v>44353</v>
      </c>
      <c r="T86" s="3">
        <f t="shared" si="14"/>
        <v>0.4</v>
      </c>
      <c r="U86" s="3">
        <f t="shared" si="15"/>
        <v>0.4</v>
      </c>
      <c r="V86" s="27">
        <f t="shared" si="16"/>
        <v>0.72972972972972983</v>
      </c>
      <c r="W86" s="27">
        <f t="shared" si="17"/>
        <v>0.12091503267973858</v>
      </c>
      <c r="X86" s="27">
        <f t="shared" si="18"/>
        <v>9.6774193548387122E-2</v>
      </c>
    </row>
    <row r="87" spans="1:24" ht="14.25" thickBot="1" x14ac:dyDescent="0.2">
      <c r="B87" s="13">
        <v>40543</v>
      </c>
      <c r="C87" s="2">
        <v>40621</v>
      </c>
      <c r="D87" s="3" t="s">
        <v>30</v>
      </c>
      <c r="E87" s="3" t="s">
        <v>21</v>
      </c>
      <c r="F87" s="3" t="s">
        <v>30</v>
      </c>
      <c r="G87" s="3" t="s">
        <v>28</v>
      </c>
      <c r="H87" s="3">
        <v>0.74</v>
      </c>
      <c r="I87" s="3">
        <v>2.2000000000000002</v>
      </c>
      <c r="J87" s="3">
        <v>11.28</v>
      </c>
      <c r="K87" s="3">
        <v>6.66</v>
      </c>
      <c r="L87" s="3">
        <v>3.16</v>
      </c>
      <c r="M87" s="3">
        <v>49.07</v>
      </c>
      <c r="N87" s="10">
        <v>5</v>
      </c>
      <c r="O87" s="5">
        <v>44272</v>
      </c>
      <c r="P87" s="5">
        <v>44305</v>
      </c>
      <c r="Q87" s="5">
        <v>44306</v>
      </c>
      <c r="R87" s="3" t="s">
        <v>25</v>
      </c>
      <c r="S87" s="14">
        <v>44299</v>
      </c>
      <c r="T87" s="3">
        <f t="shared" si="14"/>
        <v>0.6</v>
      </c>
      <c r="U87" s="3">
        <f t="shared" si="15"/>
        <v>0.6</v>
      </c>
      <c r="V87" s="27">
        <f t="shared" si="16"/>
        <v>0.72727272727272729</v>
      </c>
      <c r="W87" s="27">
        <f t="shared" si="17"/>
        <v>0.10426540284360192</v>
      </c>
      <c r="X87" s="27">
        <f t="shared" si="18"/>
        <v>8.2051282051282079E-2</v>
      </c>
    </row>
    <row r="88" spans="1:24" ht="14.25" thickBot="1" x14ac:dyDescent="0.2">
      <c r="B88" s="19">
        <v>40178</v>
      </c>
      <c r="C88" s="20" t="s">
        <v>21</v>
      </c>
      <c r="D88" s="20" t="s">
        <v>21</v>
      </c>
      <c r="E88" s="20" t="s">
        <v>21</v>
      </c>
      <c r="F88" s="20" t="s">
        <v>21</v>
      </c>
      <c r="G88" s="20" t="s">
        <v>31</v>
      </c>
      <c r="H88" s="20">
        <v>0.73</v>
      </c>
      <c r="I88" s="20">
        <v>1.57</v>
      </c>
      <c r="J88" s="20">
        <v>3.32</v>
      </c>
      <c r="K88" s="20">
        <v>0.08</v>
      </c>
      <c r="L88" s="20">
        <v>1.97</v>
      </c>
      <c r="M88" s="20">
        <v>28.56</v>
      </c>
      <c r="N88" s="29">
        <v>5</v>
      </c>
      <c r="O88" s="22">
        <v>44352</v>
      </c>
      <c r="P88" s="22">
        <v>44383</v>
      </c>
      <c r="Q88" s="22">
        <v>44384</v>
      </c>
      <c r="R88" s="20" t="s">
        <v>25</v>
      </c>
      <c r="S88" s="23">
        <v>44376</v>
      </c>
      <c r="T88" s="3">
        <f t="shared" si="14"/>
        <v>0.5</v>
      </c>
      <c r="U88" s="3">
        <f t="shared" si="15"/>
        <v>0.5</v>
      </c>
      <c r="V88" s="27">
        <f t="shared" si="16"/>
        <v>0.68152866242038213</v>
      </c>
      <c r="W88" s="27">
        <f t="shared" si="17"/>
        <v>0.29236499068901306</v>
      </c>
      <c r="X88" s="27">
        <f t="shared" si="18"/>
        <v>0.24883720930232561</v>
      </c>
    </row>
    <row r="89" spans="1:24" ht="14.25" thickBot="1" x14ac:dyDescent="0.2">
      <c r="T89" s="3"/>
      <c r="U89" s="3"/>
      <c r="V89" s="27"/>
      <c r="W89" s="27"/>
      <c r="X89" s="27"/>
    </row>
    <row r="90" spans="1:24" ht="14.25" thickBot="1" x14ac:dyDescent="0.2">
      <c r="B90" s="36" t="s">
        <v>0</v>
      </c>
      <c r="C90" s="12" t="s">
        <v>1</v>
      </c>
      <c r="D90" s="40" t="s">
        <v>3</v>
      </c>
      <c r="E90" s="41"/>
      <c r="F90" s="42"/>
      <c r="G90" s="40" t="s">
        <v>4</v>
      </c>
      <c r="H90" s="42"/>
      <c r="I90" s="36" t="s">
        <v>5</v>
      </c>
      <c r="J90" s="36" t="s">
        <v>6</v>
      </c>
      <c r="K90" s="36" t="s">
        <v>7</v>
      </c>
      <c r="L90" s="36" t="s">
        <v>8</v>
      </c>
      <c r="M90" s="36" t="s">
        <v>9</v>
      </c>
      <c r="N90" s="36" t="s">
        <v>10</v>
      </c>
      <c r="O90" s="36" t="s">
        <v>11</v>
      </c>
      <c r="P90" s="36" t="s">
        <v>12</v>
      </c>
      <c r="Q90" s="36" t="s">
        <v>13</v>
      </c>
      <c r="R90" s="36" t="s">
        <v>14</v>
      </c>
      <c r="S90" s="38" t="s">
        <v>15</v>
      </c>
      <c r="T90" s="3"/>
      <c r="U90" s="3"/>
      <c r="V90" s="27"/>
      <c r="W90" s="27"/>
      <c r="X90" s="27"/>
    </row>
    <row r="91" spans="1:24" ht="24.75" thickBot="1" x14ac:dyDescent="0.2">
      <c r="A91" t="s">
        <v>82</v>
      </c>
      <c r="B91" s="37"/>
      <c r="C91" s="1" t="s">
        <v>2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9"/>
      <c r="T91" s="3"/>
      <c r="U91" s="3"/>
      <c r="V91" s="27"/>
      <c r="W91" s="27"/>
      <c r="X91" s="27"/>
    </row>
    <row r="92" spans="1:24" ht="14.25" thickBot="1" x14ac:dyDescent="0.2">
      <c r="B92" s="13">
        <v>44196</v>
      </c>
      <c r="C92" s="2">
        <v>44286</v>
      </c>
      <c r="D92" s="3" t="s">
        <v>21</v>
      </c>
      <c r="E92" s="3" t="s">
        <v>21</v>
      </c>
      <c r="F92" s="3" t="s">
        <v>21</v>
      </c>
      <c r="G92" s="3" t="s">
        <v>71</v>
      </c>
      <c r="H92" s="3">
        <v>4.43</v>
      </c>
      <c r="I92" s="3">
        <v>1.86</v>
      </c>
      <c r="J92" s="3">
        <v>6.86</v>
      </c>
      <c r="K92" s="3">
        <v>2.33</v>
      </c>
      <c r="L92" s="3">
        <v>2.97</v>
      </c>
      <c r="M92" s="3">
        <v>15.04</v>
      </c>
      <c r="N92" s="3">
        <v>34.65</v>
      </c>
      <c r="O92" s="5">
        <v>44286</v>
      </c>
      <c r="P92" s="5">
        <v>44336</v>
      </c>
      <c r="Q92" s="5">
        <v>44337</v>
      </c>
      <c r="R92" s="3" t="s">
        <v>25</v>
      </c>
      <c r="S92" s="14">
        <v>44329</v>
      </c>
      <c r="T92" s="3">
        <f t="shared" ref="T92:T115" si="19">IF(YEAR(B92)=YEAR(B93),U92+U93,U92)</f>
        <v>1.6800000000000002</v>
      </c>
      <c r="U92" s="3">
        <f t="shared" ref="U92:U115" si="20">MID(G92,FIND("派",G92)+1,7)/LEFT(G92,FIND("派",G92)-1)</f>
        <v>1.6800000000000002</v>
      </c>
      <c r="V92" s="27">
        <f t="shared" ref="V92:V115" si="21">(I92-T92)/I92</f>
        <v>9.6774193548387052E-2</v>
      </c>
      <c r="W92" s="27">
        <f t="shared" ref="W92:W115" si="22">I92/SUM(J92:L92)</f>
        <v>0.15296052631578946</v>
      </c>
      <c r="X92" s="27">
        <f t="shared" ref="X92:X115" si="23">IF(MONTH(B92)=12,W92*V92/(1-V92*W92),"")</f>
        <v>1.5025041736227037E-2</v>
      </c>
    </row>
    <row r="93" spans="1:24" ht="14.25" thickBot="1" x14ac:dyDescent="0.2">
      <c r="B93" s="15">
        <v>43830</v>
      </c>
      <c r="C93" s="6">
        <v>43915</v>
      </c>
      <c r="D93" s="7" t="s">
        <v>21</v>
      </c>
      <c r="E93" s="7" t="s">
        <v>21</v>
      </c>
      <c r="F93" s="7" t="s">
        <v>21</v>
      </c>
      <c r="G93" s="7" t="s">
        <v>24</v>
      </c>
      <c r="H93" s="7">
        <v>2.5099999999999998</v>
      </c>
      <c r="I93" s="7">
        <v>1.64</v>
      </c>
      <c r="J93" s="7">
        <v>4.97</v>
      </c>
      <c r="K93" s="7">
        <v>0.38</v>
      </c>
      <c r="L93" s="7">
        <v>3.02</v>
      </c>
      <c r="M93" s="7">
        <v>10.7</v>
      </c>
      <c r="N93" s="7">
        <v>33.19</v>
      </c>
      <c r="O93" s="8">
        <v>44280</v>
      </c>
      <c r="P93" s="8">
        <v>44356</v>
      </c>
      <c r="Q93" s="8">
        <v>44357</v>
      </c>
      <c r="R93" s="7" t="s">
        <v>25</v>
      </c>
      <c r="S93" s="16">
        <v>44350</v>
      </c>
      <c r="T93" s="3">
        <f t="shared" si="19"/>
        <v>1</v>
      </c>
      <c r="U93" s="3">
        <f t="shared" si="20"/>
        <v>1</v>
      </c>
      <c r="V93" s="27">
        <f t="shared" si="21"/>
        <v>0.39024390243902435</v>
      </c>
      <c r="W93" s="27">
        <f t="shared" si="22"/>
        <v>0.1959378733572282</v>
      </c>
      <c r="X93" s="27">
        <f t="shared" si="23"/>
        <v>8.2794307891332464E-2</v>
      </c>
    </row>
    <row r="94" spans="1:24" ht="14.25" thickBot="1" x14ac:dyDescent="0.2">
      <c r="B94" s="13">
        <v>43465</v>
      </c>
      <c r="C94" s="2">
        <v>43540</v>
      </c>
      <c r="D94" s="3" t="s">
        <v>21</v>
      </c>
      <c r="E94" s="3" t="s">
        <v>21</v>
      </c>
      <c r="F94" s="3" t="s">
        <v>21</v>
      </c>
      <c r="G94" s="3" t="s">
        <v>51</v>
      </c>
      <c r="H94" s="3">
        <v>2.06</v>
      </c>
      <c r="I94" s="3">
        <v>1.49</v>
      </c>
      <c r="J94" s="3">
        <v>3.93</v>
      </c>
      <c r="K94" s="3">
        <v>0.57999999999999996</v>
      </c>
      <c r="L94" s="3">
        <v>1.79</v>
      </c>
      <c r="M94" s="3">
        <v>13.78</v>
      </c>
      <c r="N94" s="3">
        <v>33</v>
      </c>
      <c r="O94" s="5">
        <v>44271</v>
      </c>
      <c r="P94" s="5">
        <v>44305</v>
      </c>
      <c r="Q94" s="5">
        <v>44308</v>
      </c>
      <c r="R94" s="3" t="s">
        <v>25</v>
      </c>
      <c r="S94" s="14">
        <v>44299</v>
      </c>
      <c r="T94" s="3">
        <f t="shared" si="19"/>
        <v>0.55000000000000004</v>
      </c>
      <c r="U94" s="3">
        <f t="shared" si="20"/>
        <v>0.55000000000000004</v>
      </c>
      <c r="V94" s="27">
        <f t="shared" si="21"/>
        <v>0.63087248322147649</v>
      </c>
      <c r="W94" s="27">
        <f t="shared" si="22"/>
        <v>0.2365079365079365</v>
      </c>
      <c r="X94" s="27">
        <f t="shared" si="23"/>
        <v>0.17537313432835822</v>
      </c>
    </row>
    <row r="95" spans="1:24" ht="14.25" thickBot="1" x14ac:dyDescent="0.2">
      <c r="B95" s="15">
        <v>43100</v>
      </c>
      <c r="C95" s="6">
        <v>43186</v>
      </c>
      <c r="D95" s="7" t="s">
        <v>21</v>
      </c>
      <c r="E95" s="7" t="s">
        <v>21</v>
      </c>
      <c r="F95" s="7" t="s">
        <v>21</v>
      </c>
      <c r="G95" s="7" t="s">
        <v>49</v>
      </c>
      <c r="H95" s="7">
        <v>4.17</v>
      </c>
      <c r="I95" s="7">
        <v>1.31</v>
      </c>
      <c r="J95" s="7">
        <v>4.43</v>
      </c>
      <c r="K95" s="7">
        <v>0.56999999999999995</v>
      </c>
      <c r="L95" s="7">
        <v>2.2999999999999998</v>
      </c>
      <c r="M95" s="7">
        <v>-1.95</v>
      </c>
      <c r="N95" s="7">
        <v>33</v>
      </c>
      <c r="O95" s="8">
        <v>44282</v>
      </c>
      <c r="P95" s="8">
        <v>44312</v>
      </c>
      <c r="Q95" s="8">
        <v>44313</v>
      </c>
      <c r="R95" s="7" t="s">
        <v>25</v>
      </c>
      <c r="S95" s="16">
        <v>44306</v>
      </c>
      <c r="T95" s="3">
        <f t="shared" si="19"/>
        <v>1.1000000000000001</v>
      </c>
      <c r="U95" s="3">
        <f t="shared" si="20"/>
        <v>1.1000000000000001</v>
      </c>
      <c r="V95" s="27">
        <f t="shared" si="21"/>
        <v>0.16030534351145034</v>
      </c>
      <c r="W95" s="27">
        <f t="shared" si="22"/>
        <v>0.17945205479452056</v>
      </c>
      <c r="X95" s="27">
        <f t="shared" si="23"/>
        <v>2.9619181946403384E-2</v>
      </c>
    </row>
    <row r="96" spans="1:24" ht="14.25" thickBot="1" x14ac:dyDescent="0.2">
      <c r="B96" s="13">
        <v>42735</v>
      </c>
      <c r="C96" s="2">
        <v>42817</v>
      </c>
      <c r="D96" s="3" t="s">
        <v>21</v>
      </c>
      <c r="E96" s="3" t="s">
        <v>21</v>
      </c>
      <c r="F96" s="3" t="s">
        <v>21</v>
      </c>
      <c r="G96" s="3" t="s">
        <v>26</v>
      </c>
      <c r="H96" s="3">
        <v>5.54</v>
      </c>
      <c r="I96" s="3">
        <v>1.33</v>
      </c>
      <c r="J96" s="3">
        <v>4.3</v>
      </c>
      <c r="K96" s="3">
        <v>0.55000000000000004</v>
      </c>
      <c r="L96" s="3">
        <v>2.19</v>
      </c>
      <c r="M96" s="3">
        <v>3.51</v>
      </c>
      <c r="N96" s="3">
        <v>33</v>
      </c>
      <c r="O96" s="5">
        <v>44278</v>
      </c>
      <c r="P96" s="5">
        <v>44326</v>
      </c>
      <c r="Q96" s="5">
        <v>44327</v>
      </c>
      <c r="R96" s="3" t="s">
        <v>25</v>
      </c>
      <c r="S96" s="14">
        <v>44320</v>
      </c>
      <c r="T96" s="3">
        <f t="shared" si="19"/>
        <v>2.1</v>
      </c>
      <c r="U96" s="3">
        <f t="shared" si="20"/>
        <v>1.2</v>
      </c>
      <c r="V96" s="27">
        <f t="shared" si="21"/>
        <v>-0.57894736842105265</v>
      </c>
      <c r="W96" s="27">
        <f t="shared" si="22"/>
        <v>0.18892045454545459</v>
      </c>
      <c r="X96" s="27">
        <f t="shared" si="23"/>
        <v>-9.8591549295774669E-2</v>
      </c>
    </row>
    <row r="97" spans="2:24" ht="14.25" thickBot="1" x14ac:dyDescent="0.2">
      <c r="B97" s="15">
        <v>42551</v>
      </c>
      <c r="C97" s="6">
        <v>42599</v>
      </c>
      <c r="D97" s="7" t="s">
        <v>21</v>
      </c>
      <c r="E97" s="7" t="s">
        <v>21</v>
      </c>
      <c r="F97" s="7" t="s">
        <v>21</v>
      </c>
      <c r="G97" s="7" t="s">
        <v>72</v>
      </c>
      <c r="H97" s="7">
        <v>3.72</v>
      </c>
      <c r="I97" s="7">
        <v>0.65</v>
      </c>
      <c r="J97" s="7">
        <v>4.51</v>
      </c>
      <c r="K97" s="7">
        <v>0.54</v>
      </c>
      <c r="L97" s="7">
        <v>2.41</v>
      </c>
      <c r="M97" s="7">
        <v>8.51</v>
      </c>
      <c r="N97" s="7">
        <v>33.01</v>
      </c>
      <c r="O97" s="8">
        <v>44425</v>
      </c>
      <c r="P97" s="8">
        <v>44462</v>
      </c>
      <c r="Q97" s="8">
        <v>44465</v>
      </c>
      <c r="R97" s="7" t="s">
        <v>25</v>
      </c>
      <c r="S97" s="16">
        <v>44459</v>
      </c>
      <c r="T97" s="3">
        <f t="shared" si="19"/>
        <v>0.9</v>
      </c>
      <c r="U97" s="3">
        <f t="shared" si="20"/>
        <v>0.9</v>
      </c>
      <c r="V97" s="27">
        <f t="shared" si="21"/>
        <v>-0.38461538461538458</v>
      </c>
      <c r="W97" s="27">
        <f t="shared" si="22"/>
        <v>8.7131367292225204E-2</v>
      </c>
      <c r="X97" s="27" t="str">
        <f t="shared" si="23"/>
        <v/>
      </c>
    </row>
    <row r="98" spans="2:24" ht="14.25" thickBot="1" x14ac:dyDescent="0.2">
      <c r="B98" s="13">
        <v>42369</v>
      </c>
      <c r="C98" s="2">
        <v>42459</v>
      </c>
      <c r="D98" s="3" t="s">
        <v>21</v>
      </c>
      <c r="E98" s="3" t="s">
        <v>21</v>
      </c>
      <c r="F98" s="3" t="s">
        <v>21</v>
      </c>
      <c r="G98" s="3" t="s">
        <v>73</v>
      </c>
      <c r="H98" s="3">
        <v>5.65</v>
      </c>
      <c r="I98" s="3">
        <v>1.29</v>
      </c>
      <c r="J98" s="3">
        <v>5.09</v>
      </c>
      <c r="K98" s="3">
        <v>0.52</v>
      </c>
      <c r="L98" s="3">
        <v>3.01</v>
      </c>
      <c r="M98" s="3">
        <v>5.34</v>
      </c>
      <c r="N98" s="3">
        <v>33.01</v>
      </c>
      <c r="O98" s="5">
        <v>44285</v>
      </c>
      <c r="P98" s="5">
        <v>44313</v>
      </c>
      <c r="Q98" s="5">
        <v>44314</v>
      </c>
      <c r="R98" s="3" t="s">
        <v>25</v>
      </c>
      <c r="S98" s="14">
        <v>44308</v>
      </c>
      <c r="T98" s="3">
        <f t="shared" si="19"/>
        <v>1.25</v>
      </c>
      <c r="U98" s="3">
        <f t="shared" si="20"/>
        <v>1.25</v>
      </c>
      <c r="V98" s="27">
        <f t="shared" si="21"/>
        <v>3.1007751937984523E-2</v>
      </c>
      <c r="W98" s="27">
        <f t="shared" si="22"/>
        <v>0.14965197215777265</v>
      </c>
      <c r="X98" s="27">
        <f t="shared" si="23"/>
        <v>4.6620046620046672E-3</v>
      </c>
    </row>
    <row r="99" spans="2:24" ht="14.25" thickBot="1" x14ac:dyDescent="0.2">
      <c r="B99" s="15">
        <v>42004</v>
      </c>
      <c r="C99" s="6">
        <v>42089</v>
      </c>
      <c r="D99" s="7" t="s">
        <v>34</v>
      </c>
      <c r="E99" s="7" t="s">
        <v>21</v>
      </c>
      <c r="F99" s="7" t="s">
        <v>34</v>
      </c>
      <c r="G99" s="7" t="s">
        <v>74</v>
      </c>
      <c r="H99" s="7">
        <v>3.53</v>
      </c>
      <c r="I99" s="7">
        <v>1.84</v>
      </c>
      <c r="J99" s="7">
        <v>7.05</v>
      </c>
      <c r="K99" s="7">
        <v>1.21</v>
      </c>
      <c r="L99" s="7">
        <v>4.1900000000000004</v>
      </c>
      <c r="M99" s="7">
        <v>4.71</v>
      </c>
      <c r="N99" s="7">
        <v>22.01</v>
      </c>
      <c r="O99" s="8">
        <v>44281</v>
      </c>
      <c r="P99" s="8">
        <v>44335</v>
      </c>
      <c r="Q99" s="8">
        <v>44336</v>
      </c>
      <c r="R99" s="7" t="s">
        <v>25</v>
      </c>
      <c r="S99" s="16">
        <v>44329</v>
      </c>
      <c r="T99" s="3">
        <f t="shared" si="19"/>
        <v>1.42</v>
      </c>
      <c r="U99" s="3">
        <f t="shared" si="20"/>
        <v>1.42</v>
      </c>
      <c r="V99" s="27">
        <f t="shared" si="21"/>
        <v>0.22826086956521746</v>
      </c>
      <c r="W99" s="27">
        <f t="shared" si="22"/>
        <v>0.14779116465863457</v>
      </c>
      <c r="X99" s="27">
        <f t="shared" si="23"/>
        <v>3.4912718204488796E-2</v>
      </c>
    </row>
    <row r="100" spans="2:24" ht="14.25" thickBot="1" x14ac:dyDescent="0.2">
      <c r="B100" s="13">
        <v>41639</v>
      </c>
      <c r="C100" s="2">
        <v>41695</v>
      </c>
      <c r="D100" s="3" t="s">
        <v>21</v>
      </c>
      <c r="E100" s="3" t="s">
        <v>21</v>
      </c>
      <c r="F100" s="3" t="s">
        <v>21</v>
      </c>
      <c r="G100" s="3" t="s">
        <v>75</v>
      </c>
      <c r="H100" s="3">
        <v>3.71</v>
      </c>
      <c r="I100" s="3">
        <v>1.75</v>
      </c>
      <c r="J100" s="3">
        <v>6.52</v>
      </c>
      <c r="K100" s="3">
        <v>1.07</v>
      </c>
      <c r="L100" s="3">
        <v>3.87</v>
      </c>
      <c r="M100" s="3">
        <v>33.72</v>
      </c>
      <c r="N100" s="3">
        <v>22.01</v>
      </c>
      <c r="O100" s="5">
        <v>44252</v>
      </c>
      <c r="P100" s="5">
        <v>44309</v>
      </c>
      <c r="Q100" s="5">
        <v>44310</v>
      </c>
      <c r="R100" s="3" t="s">
        <v>25</v>
      </c>
      <c r="S100" s="14">
        <v>44303</v>
      </c>
      <c r="T100" s="3">
        <f t="shared" si="19"/>
        <v>1.45</v>
      </c>
      <c r="U100" s="3">
        <f t="shared" si="20"/>
        <v>1.45</v>
      </c>
      <c r="V100" s="27">
        <f t="shared" si="21"/>
        <v>0.17142857142857146</v>
      </c>
      <c r="W100" s="27">
        <f t="shared" si="22"/>
        <v>0.15270506108202442</v>
      </c>
      <c r="X100" s="27">
        <f t="shared" si="23"/>
        <v>2.6881720430107531E-2</v>
      </c>
    </row>
    <row r="101" spans="2:24" ht="14.25" thickBot="1" x14ac:dyDescent="0.2">
      <c r="B101" s="15">
        <v>41274</v>
      </c>
      <c r="C101" s="6">
        <v>41359</v>
      </c>
      <c r="D101" s="7" t="s">
        <v>30</v>
      </c>
      <c r="E101" s="7" t="s">
        <v>21</v>
      </c>
      <c r="F101" s="7" t="s">
        <v>30</v>
      </c>
      <c r="G101" s="7" t="s">
        <v>76</v>
      </c>
      <c r="H101" s="7">
        <v>1.64</v>
      </c>
      <c r="I101" s="7">
        <v>2.62</v>
      </c>
      <c r="J101" s="7">
        <v>10.67</v>
      </c>
      <c r="K101" s="7">
        <v>2.93</v>
      </c>
      <c r="L101" s="7">
        <v>6.11</v>
      </c>
      <c r="M101" s="7">
        <v>116.3</v>
      </c>
      <c r="N101" s="7">
        <v>11</v>
      </c>
      <c r="O101" s="8">
        <v>44281</v>
      </c>
      <c r="P101" s="8">
        <v>44318</v>
      </c>
      <c r="Q101" s="8">
        <v>44319</v>
      </c>
      <c r="R101" s="7" t="s">
        <v>25</v>
      </c>
      <c r="S101" s="16">
        <v>44309</v>
      </c>
      <c r="T101" s="3">
        <f t="shared" si="19"/>
        <v>1.35</v>
      </c>
      <c r="U101" s="3">
        <f t="shared" si="20"/>
        <v>1.35</v>
      </c>
      <c r="V101" s="27">
        <f t="shared" si="21"/>
        <v>0.48473282442748089</v>
      </c>
      <c r="W101" s="27">
        <f t="shared" si="22"/>
        <v>0.13292744799594114</v>
      </c>
      <c r="X101" s="27">
        <f t="shared" si="23"/>
        <v>6.8872017353579174E-2</v>
      </c>
    </row>
    <row r="102" spans="2:24" ht="14.25" thickBot="1" x14ac:dyDescent="0.2">
      <c r="B102" s="13">
        <v>40908</v>
      </c>
      <c r="C102" s="2">
        <v>40970</v>
      </c>
      <c r="D102" s="3" t="s">
        <v>21</v>
      </c>
      <c r="E102" s="3" t="s">
        <v>21</v>
      </c>
      <c r="F102" s="3" t="s">
        <v>21</v>
      </c>
      <c r="G102" s="3" t="s">
        <v>51</v>
      </c>
      <c r="H102" s="3">
        <v>0.86</v>
      </c>
      <c r="I102" s="3">
        <v>0.93</v>
      </c>
      <c r="J102" s="3">
        <v>6.08</v>
      </c>
      <c r="K102" s="3">
        <v>0.63</v>
      </c>
      <c r="L102" s="3">
        <v>3.5</v>
      </c>
      <c r="M102" s="3">
        <v>-51.27</v>
      </c>
      <c r="N102" s="3">
        <v>6.06</v>
      </c>
      <c r="O102" s="5">
        <v>44257</v>
      </c>
      <c r="P102" s="5">
        <v>44319</v>
      </c>
      <c r="Q102" s="5">
        <v>44320</v>
      </c>
      <c r="R102" s="3" t="s">
        <v>25</v>
      </c>
      <c r="S102" s="14">
        <v>44310</v>
      </c>
      <c r="T102" s="3">
        <f t="shared" si="19"/>
        <v>0.55000000000000004</v>
      </c>
      <c r="U102" s="3">
        <f t="shared" si="20"/>
        <v>0.55000000000000004</v>
      </c>
      <c r="V102" s="27">
        <f t="shared" si="21"/>
        <v>0.40860215053763438</v>
      </c>
      <c r="W102" s="27">
        <f t="shared" si="22"/>
        <v>9.1087169441723792E-2</v>
      </c>
      <c r="X102" s="27">
        <f t="shared" si="23"/>
        <v>3.8657171922685647E-2</v>
      </c>
    </row>
    <row r="103" spans="2:24" ht="14.25" thickBot="1" x14ac:dyDescent="0.2">
      <c r="B103" s="15">
        <v>40543</v>
      </c>
      <c r="C103" s="6">
        <v>40662</v>
      </c>
      <c r="D103" s="7" t="s">
        <v>21</v>
      </c>
      <c r="E103" s="7" t="s">
        <v>21</v>
      </c>
      <c r="F103" s="7" t="s">
        <v>21</v>
      </c>
      <c r="G103" s="7" t="s">
        <v>31</v>
      </c>
      <c r="H103" s="7">
        <v>0.72</v>
      </c>
      <c r="I103" s="7">
        <v>1.8</v>
      </c>
      <c r="J103" s="7">
        <v>5.65</v>
      </c>
      <c r="K103" s="7">
        <v>0.84</v>
      </c>
      <c r="L103" s="7">
        <v>2.9</v>
      </c>
      <c r="M103" s="7">
        <v>19.61</v>
      </c>
      <c r="N103" s="7">
        <v>6.06</v>
      </c>
      <c r="O103" s="8">
        <v>44315</v>
      </c>
      <c r="P103" s="8">
        <v>44389</v>
      </c>
      <c r="Q103" s="8">
        <v>44390</v>
      </c>
      <c r="R103" s="7" t="s">
        <v>25</v>
      </c>
      <c r="S103" s="16">
        <v>44383</v>
      </c>
      <c r="T103" s="3">
        <f t="shared" si="19"/>
        <v>0.5</v>
      </c>
      <c r="U103" s="3">
        <f t="shared" si="20"/>
        <v>0.5</v>
      </c>
      <c r="V103" s="27">
        <f t="shared" si="21"/>
        <v>0.72222222222222221</v>
      </c>
      <c r="W103" s="27">
        <f t="shared" si="22"/>
        <v>0.19169329073482427</v>
      </c>
      <c r="X103" s="27">
        <f t="shared" si="23"/>
        <v>0.16069221260815822</v>
      </c>
    </row>
    <row r="104" spans="2:24" ht="14.25" thickBot="1" x14ac:dyDescent="0.2">
      <c r="B104" s="13">
        <v>40178</v>
      </c>
      <c r="C104" s="2">
        <v>40292</v>
      </c>
      <c r="D104" s="3" t="s">
        <v>21</v>
      </c>
      <c r="E104" s="3" t="s">
        <v>21</v>
      </c>
      <c r="F104" s="3" t="s">
        <v>21</v>
      </c>
      <c r="G104" s="3" t="s">
        <v>24</v>
      </c>
      <c r="H104" s="3">
        <v>1.98</v>
      </c>
      <c r="I104" s="3">
        <v>1.5</v>
      </c>
      <c r="J104" s="3">
        <v>4.8499999999999996</v>
      </c>
      <c r="K104" s="3">
        <v>0.84</v>
      </c>
      <c r="L104" s="3">
        <v>2.2400000000000002</v>
      </c>
      <c r="M104" s="3">
        <v>30.3</v>
      </c>
      <c r="N104" s="3">
        <v>6.06</v>
      </c>
      <c r="O104" s="5">
        <v>44310</v>
      </c>
      <c r="P104" s="5">
        <v>44390</v>
      </c>
      <c r="Q104" s="5">
        <v>44391</v>
      </c>
      <c r="R104" s="3" t="s">
        <v>25</v>
      </c>
      <c r="S104" s="14">
        <v>44384</v>
      </c>
      <c r="T104" s="3">
        <f t="shared" si="19"/>
        <v>1</v>
      </c>
      <c r="U104" s="3">
        <f t="shared" si="20"/>
        <v>1</v>
      </c>
      <c r="V104" s="27">
        <f t="shared" si="21"/>
        <v>0.33333333333333331</v>
      </c>
      <c r="W104" s="27">
        <f t="shared" si="22"/>
        <v>0.18915510718789408</v>
      </c>
      <c r="X104" s="27">
        <f t="shared" si="23"/>
        <v>6.7294751009421269E-2</v>
      </c>
    </row>
    <row r="105" spans="2:24" ht="14.25" thickBot="1" x14ac:dyDescent="0.2">
      <c r="B105" s="15">
        <v>39813</v>
      </c>
      <c r="C105" s="6">
        <v>39891</v>
      </c>
      <c r="D105" s="7" t="s">
        <v>21</v>
      </c>
      <c r="E105" s="7" t="s">
        <v>21</v>
      </c>
      <c r="F105" s="7" t="s">
        <v>21</v>
      </c>
      <c r="G105" s="7" t="s">
        <v>28</v>
      </c>
      <c r="H105" s="7">
        <v>1.76</v>
      </c>
      <c r="I105" s="7">
        <v>1.1499999999999999</v>
      </c>
      <c r="J105" s="7">
        <v>3.95</v>
      </c>
      <c r="K105" s="7">
        <v>0.84</v>
      </c>
      <c r="L105" s="7">
        <v>1.45</v>
      </c>
      <c r="M105" s="7">
        <v>24.38</v>
      </c>
      <c r="N105" s="7">
        <v>6.06</v>
      </c>
      <c r="O105" s="8">
        <v>44274</v>
      </c>
      <c r="P105" s="8">
        <v>44314</v>
      </c>
      <c r="Q105" s="8">
        <v>44315</v>
      </c>
      <c r="R105" s="7" t="s">
        <v>25</v>
      </c>
      <c r="S105" s="16">
        <v>44309</v>
      </c>
      <c r="T105" s="3">
        <f t="shared" si="19"/>
        <v>0.6</v>
      </c>
      <c r="U105" s="3">
        <f t="shared" si="20"/>
        <v>0.6</v>
      </c>
      <c r="V105" s="27">
        <f t="shared" si="21"/>
        <v>0.47826086956521735</v>
      </c>
      <c r="W105" s="27">
        <f t="shared" si="22"/>
        <v>0.18429487179487178</v>
      </c>
      <c r="X105" s="27">
        <f t="shared" si="23"/>
        <v>9.6660808435852355E-2</v>
      </c>
    </row>
    <row r="106" spans="2:24" ht="14.25" thickBot="1" x14ac:dyDescent="0.2">
      <c r="B106" s="13">
        <v>39447</v>
      </c>
      <c r="C106" s="2">
        <v>39526</v>
      </c>
      <c r="D106" s="3" t="s">
        <v>21</v>
      </c>
      <c r="E106" s="3" t="s">
        <v>21</v>
      </c>
      <c r="F106" s="3" t="s">
        <v>21</v>
      </c>
      <c r="G106" s="3" t="s">
        <v>46</v>
      </c>
      <c r="H106" s="3">
        <v>2.11</v>
      </c>
      <c r="I106" s="3">
        <v>0.93</v>
      </c>
      <c r="J106" s="3">
        <v>3.59</v>
      </c>
      <c r="K106" s="3">
        <v>0.84</v>
      </c>
      <c r="L106" s="3">
        <v>1.18</v>
      </c>
      <c r="M106" s="3">
        <v>20.18</v>
      </c>
      <c r="N106" s="3">
        <v>6.06</v>
      </c>
      <c r="O106" s="5">
        <v>44274</v>
      </c>
      <c r="P106" s="5">
        <v>44311</v>
      </c>
      <c r="Q106" s="5">
        <v>44314</v>
      </c>
      <c r="R106" s="3" t="s">
        <v>25</v>
      </c>
      <c r="S106" s="14">
        <v>44308</v>
      </c>
      <c r="T106" s="3">
        <f t="shared" si="19"/>
        <v>0.8</v>
      </c>
      <c r="U106" s="3">
        <f t="shared" si="20"/>
        <v>0.8</v>
      </c>
      <c r="V106" s="27">
        <f t="shared" si="21"/>
        <v>0.13978494623655913</v>
      </c>
      <c r="W106" s="27">
        <f t="shared" si="22"/>
        <v>0.16577540106951874</v>
      </c>
      <c r="X106" s="27">
        <f t="shared" si="23"/>
        <v>2.372262773722628E-2</v>
      </c>
    </row>
    <row r="107" spans="2:24" ht="14.25" thickBot="1" x14ac:dyDescent="0.2">
      <c r="B107" s="15">
        <v>39082</v>
      </c>
      <c r="C107" s="6">
        <v>39148</v>
      </c>
      <c r="D107" s="7" t="s">
        <v>21</v>
      </c>
      <c r="E107" s="7" t="s">
        <v>21</v>
      </c>
      <c r="F107" s="7" t="s">
        <v>21</v>
      </c>
      <c r="G107" s="7" t="s">
        <v>46</v>
      </c>
      <c r="H107" s="7">
        <v>2.57</v>
      </c>
      <c r="I107" s="7">
        <v>0.77</v>
      </c>
      <c r="J107" s="7">
        <v>3.91</v>
      </c>
      <c r="K107" s="7">
        <v>1.17</v>
      </c>
      <c r="L107" s="7">
        <v>1.2</v>
      </c>
      <c r="M107" s="7">
        <v>25.98</v>
      </c>
      <c r="N107" s="7">
        <v>5.14</v>
      </c>
      <c r="O107" s="8">
        <v>44262</v>
      </c>
      <c r="P107" s="8">
        <v>44359</v>
      </c>
      <c r="Q107" s="8">
        <v>44360</v>
      </c>
      <c r="R107" s="7" t="s">
        <v>25</v>
      </c>
      <c r="S107" s="16">
        <v>44353</v>
      </c>
      <c r="T107" s="3">
        <f t="shared" si="19"/>
        <v>0.8</v>
      </c>
      <c r="U107" s="3">
        <f t="shared" si="20"/>
        <v>0.8</v>
      </c>
      <c r="V107" s="27">
        <f t="shared" si="21"/>
        <v>-3.8961038961038995E-2</v>
      </c>
      <c r="W107" s="27">
        <f t="shared" si="22"/>
        <v>0.12261146496815287</v>
      </c>
      <c r="X107" s="27">
        <f t="shared" si="23"/>
        <v>-4.754358161648182E-3</v>
      </c>
    </row>
    <row r="108" spans="2:24" ht="14.25" thickBot="1" x14ac:dyDescent="0.2">
      <c r="B108" s="13">
        <v>38717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31</v>
      </c>
      <c r="H108" s="3">
        <v>2.71</v>
      </c>
      <c r="I108" s="3">
        <v>0.72</v>
      </c>
      <c r="J108" s="3">
        <v>3.52</v>
      </c>
      <c r="K108" s="3">
        <v>1.17</v>
      </c>
      <c r="L108" s="3">
        <v>0.87</v>
      </c>
      <c r="M108" s="3">
        <v>24.36</v>
      </c>
      <c r="N108" s="3">
        <v>5.14</v>
      </c>
      <c r="O108" s="5">
        <v>44242</v>
      </c>
      <c r="P108" s="5">
        <v>44282</v>
      </c>
      <c r="Q108" s="5">
        <v>44283</v>
      </c>
      <c r="R108" s="3" t="s">
        <v>25</v>
      </c>
      <c r="S108" s="14">
        <v>44277</v>
      </c>
      <c r="T108" s="3">
        <f t="shared" si="19"/>
        <v>0.5</v>
      </c>
      <c r="U108" s="3">
        <f t="shared" si="20"/>
        <v>0.5</v>
      </c>
      <c r="V108" s="27">
        <f t="shared" si="21"/>
        <v>0.30555555555555552</v>
      </c>
      <c r="W108" s="27">
        <f t="shared" si="22"/>
        <v>0.12949640287769784</v>
      </c>
      <c r="X108" s="27">
        <f t="shared" si="23"/>
        <v>4.1198501872659173E-2</v>
      </c>
    </row>
    <row r="109" spans="2:24" ht="14.25" thickBot="1" x14ac:dyDescent="0.2">
      <c r="B109" s="15">
        <v>38352</v>
      </c>
      <c r="C109" s="7" t="s">
        <v>21</v>
      </c>
      <c r="D109" s="7" t="s">
        <v>21</v>
      </c>
      <c r="E109" s="7" t="s">
        <v>21</v>
      </c>
      <c r="F109" s="7" t="s">
        <v>21</v>
      </c>
      <c r="G109" s="7" t="s">
        <v>28</v>
      </c>
      <c r="H109" s="7">
        <v>3.95</v>
      </c>
      <c r="I109" s="7">
        <v>0.57999999999999996</v>
      </c>
      <c r="J109" s="7">
        <v>3.39</v>
      </c>
      <c r="K109" s="7">
        <v>1.17</v>
      </c>
      <c r="L109" s="7">
        <v>0.86</v>
      </c>
      <c r="M109" s="7">
        <v>13.17</v>
      </c>
      <c r="N109" s="7">
        <v>5.14</v>
      </c>
      <c r="O109" s="8">
        <v>44253</v>
      </c>
      <c r="P109" s="8">
        <v>44292</v>
      </c>
      <c r="Q109" s="8">
        <v>44293</v>
      </c>
      <c r="R109" s="7" t="s">
        <v>25</v>
      </c>
      <c r="S109" s="16">
        <v>44286</v>
      </c>
      <c r="T109" s="3">
        <f t="shared" si="19"/>
        <v>0.6</v>
      </c>
      <c r="U109" s="3">
        <f t="shared" si="20"/>
        <v>0.6</v>
      </c>
      <c r="V109" s="27">
        <f t="shared" si="21"/>
        <v>-3.4482758620689689E-2</v>
      </c>
      <c r="W109" s="27">
        <f t="shared" si="22"/>
        <v>0.10701107011070109</v>
      </c>
      <c r="X109" s="27">
        <f t="shared" si="23"/>
        <v>-3.6764705882352971E-3</v>
      </c>
    </row>
    <row r="110" spans="2:24" ht="14.25" thickBot="1" x14ac:dyDescent="0.2">
      <c r="B110" s="13">
        <v>37986</v>
      </c>
      <c r="C110" s="3" t="s">
        <v>21</v>
      </c>
      <c r="D110" s="3" t="s">
        <v>34</v>
      </c>
      <c r="E110" s="3" t="s">
        <v>21</v>
      </c>
      <c r="F110" s="3" t="s">
        <v>34</v>
      </c>
      <c r="G110" s="3" t="s">
        <v>66</v>
      </c>
      <c r="H110" s="3">
        <v>3.42</v>
      </c>
      <c r="I110" s="3">
        <v>0.77</v>
      </c>
      <c r="J110" s="3">
        <v>4.91</v>
      </c>
      <c r="K110" s="3">
        <v>2.25</v>
      </c>
      <c r="L110" s="3">
        <v>1.24</v>
      </c>
      <c r="M110" s="3">
        <v>31.44</v>
      </c>
      <c r="N110" s="3">
        <v>3.42</v>
      </c>
      <c r="O110" s="5">
        <v>44254</v>
      </c>
      <c r="P110" s="5">
        <v>44292</v>
      </c>
      <c r="Q110" s="5">
        <v>44293</v>
      </c>
      <c r="R110" s="3" t="s">
        <v>25</v>
      </c>
      <c r="S110" s="14">
        <v>44287</v>
      </c>
      <c r="T110" s="3">
        <f t="shared" si="19"/>
        <v>0.7</v>
      </c>
      <c r="U110" s="3">
        <f t="shared" si="20"/>
        <v>0.7</v>
      </c>
      <c r="V110" s="27">
        <f t="shared" si="21"/>
        <v>9.0909090909090981E-2</v>
      </c>
      <c r="W110" s="27">
        <f t="shared" si="22"/>
        <v>9.166666666666666E-2</v>
      </c>
      <c r="X110" s="27">
        <f t="shared" si="23"/>
        <v>8.4033613445378217E-3</v>
      </c>
    </row>
    <row r="111" spans="2:24" ht="14.25" thickBot="1" x14ac:dyDescent="0.2">
      <c r="B111" s="15">
        <v>37621</v>
      </c>
      <c r="C111" s="7" t="s">
        <v>21</v>
      </c>
      <c r="D111" s="7" t="s">
        <v>21</v>
      </c>
      <c r="E111" s="7" t="s">
        <v>21</v>
      </c>
      <c r="F111" s="7" t="s">
        <v>21</v>
      </c>
      <c r="G111" s="7" t="s">
        <v>31</v>
      </c>
      <c r="H111" s="7">
        <v>3.81</v>
      </c>
      <c r="I111" s="7">
        <v>0.62</v>
      </c>
      <c r="J111" s="7">
        <v>4.1399999999999997</v>
      </c>
      <c r="K111" s="7">
        <v>2.2400000000000002</v>
      </c>
      <c r="L111" s="7">
        <v>0.59</v>
      </c>
      <c r="M111" s="7">
        <v>17.66</v>
      </c>
      <c r="N111" s="7">
        <v>3.42</v>
      </c>
      <c r="O111" s="8">
        <v>44304</v>
      </c>
      <c r="P111" s="8">
        <v>44310</v>
      </c>
      <c r="Q111" s="8">
        <v>44311</v>
      </c>
      <c r="R111" s="7" t="s">
        <v>25</v>
      </c>
      <c r="S111" s="16">
        <v>44304</v>
      </c>
      <c r="T111" s="3">
        <f t="shared" si="19"/>
        <v>0.5</v>
      </c>
      <c r="U111" s="3">
        <f t="shared" si="20"/>
        <v>0.5</v>
      </c>
      <c r="V111" s="27">
        <f t="shared" si="21"/>
        <v>0.19354838709677419</v>
      </c>
      <c r="W111" s="27">
        <f t="shared" si="22"/>
        <v>8.8952654232424683E-2</v>
      </c>
      <c r="X111" s="27">
        <f t="shared" si="23"/>
        <v>1.751824817518248E-2</v>
      </c>
    </row>
    <row r="112" spans="2:24" ht="14.25" thickBot="1" x14ac:dyDescent="0.2">
      <c r="B112" s="13">
        <v>37256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77</v>
      </c>
      <c r="H112" s="3">
        <v>1.1000000000000001</v>
      </c>
      <c r="I112" s="3">
        <v>0.57999999999999996</v>
      </c>
      <c r="J112" s="3">
        <v>2.74</v>
      </c>
      <c r="K112" s="3">
        <v>0.79</v>
      </c>
      <c r="L112" s="3">
        <v>0.69</v>
      </c>
      <c r="M112" s="3">
        <v>13.18</v>
      </c>
      <c r="N112" s="3">
        <v>3.42</v>
      </c>
      <c r="O112" s="5">
        <v>44360</v>
      </c>
      <c r="P112" s="5">
        <v>44367</v>
      </c>
      <c r="Q112" s="5">
        <v>44368</v>
      </c>
      <c r="R112" s="3" t="s">
        <v>25</v>
      </c>
      <c r="S112" s="14">
        <v>44360</v>
      </c>
      <c r="T112" s="3">
        <f t="shared" si="19"/>
        <v>0.128</v>
      </c>
      <c r="U112" s="3">
        <f t="shared" si="20"/>
        <v>0.128</v>
      </c>
      <c r="V112" s="27">
        <f t="shared" si="21"/>
        <v>0.77931034482758621</v>
      </c>
      <c r="W112" s="27">
        <f t="shared" si="22"/>
        <v>0.13744075829383884</v>
      </c>
      <c r="X112" s="27">
        <f t="shared" si="23"/>
        <v>0.11995753715498936</v>
      </c>
    </row>
    <row r="113" spans="1:24" ht="14.25" thickBot="1" x14ac:dyDescent="0.2">
      <c r="B113" s="15">
        <v>36891</v>
      </c>
      <c r="C113" s="7" t="s">
        <v>21</v>
      </c>
      <c r="D113" s="7" t="s">
        <v>21</v>
      </c>
      <c r="E113" s="7" t="s">
        <v>21</v>
      </c>
      <c r="F113" s="7" t="s">
        <v>21</v>
      </c>
      <c r="G113" s="7" t="s">
        <v>31</v>
      </c>
      <c r="H113" s="7">
        <v>3.03</v>
      </c>
      <c r="I113" s="7" t="s">
        <v>21</v>
      </c>
      <c r="J113" s="7">
        <v>2.3199999999999998</v>
      </c>
      <c r="K113" s="7">
        <v>0.79</v>
      </c>
      <c r="L113" s="7">
        <v>0.36</v>
      </c>
      <c r="M113" s="7">
        <v>33</v>
      </c>
      <c r="N113" s="7">
        <v>2.92</v>
      </c>
      <c r="O113" s="8">
        <v>44327</v>
      </c>
      <c r="P113" s="8">
        <v>44332</v>
      </c>
      <c r="Q113" s="8">
        <v>44333</v>
      </c>
      <c r="R113" s="7" t="s">
        <v>25</v>
      </c>
      <c r="S113" s="16">
        <v>44327</v>
      </c>
      <c r="T113" s="3">
        <f t="shared" si="19"/>
        <v>0.5</v>
      </c>
      <c r="U113" s="3">
        <f t="shared" si="20"/>
        <v>0.5</v>
      </c>
      <c r="V113" s="27" t="e">
        <f t="shared" si="21"/>
        <v>#VALUE!</v>
      </c>
      <c r="W113" s="27" t="e">
        <f t="shared" si="22"/>
        <v>#VALUE!</v>
      </c>
      <c r="X113" s="27" t="e">
        <f t="shared" si="23"/>
        <v>#VALUE!</v>
      </c>
    </row>
    <row r="114" spans="1:24" ht="14.25" thickBot="1" x14ac:dyDescent="0.2">
      <c r="B114" s="13">
        <v>36525</v>
      </c>
      <c r="C114" s="3" t="s">
        <v>21</v>
      </c>
      <c r="D114" s="3" t="s">
        <v>78</v>
      </c>
      <c r="E114" s="3" t="s">
        <v>21</v>
      </c>
      <c r="F114" s="3" t="s">
        <v>78</v>
      </c>
      <c r="G114" s="3" t="s">
        <v>39</v>
      </c>
      <c r="H114" s="3">
        <v>0</v>
      </c>
      <c r="I114" s="3" t="s">
        <v>21</v>
      </c>
      <c r="J114" s="3">
        <v>2.99</v>
      </c>
      <c r="K114" s="3">
        <v>1.33</v>
      </c>
      <c r="L114" s="3">
        <v>0.54</v>
      </c>
      <c r="M114" s="3">
        <v>106.4</v>
      </c>
      <c r="N114" s="3">
        <v>2.25</v>
      </c>
      <c r="O114" s="5">
        <v>44346</v>
      </c>
      <c r="P114" s="5">
        <v>44352</v>
      </c>
      <c r="Q114" s="5">
        <v>44353</v>
      </c>
      <c r="R114" s="3" t="s">
        <v>25</v>
      </c>
      <c r="S114" s="14">
        <v>44346</v>
      </c>
      <c r="T114" s="3">
        <f t="shared" si="19"/>
        <v>0</v>
      </c>
      <c r="U114" s="3">
        <f t="shared" si="20"/>
        <v>0</v>
      </c>
      <c r="V114" s="27" t="e">
        <f t="shared" si="21"/>
        <v>#VALUE!</v>
      </c>
      <c r="W114" s="27" t="e">
        <f t="shared" si="22"/>
        <v>#VALUE!</v>
      </c>
      <c r="X114" s="27" t="e">
        <f t="shared" si="23"/>
        <v>#VALUE!</v>
      </c>
    </row>
    <row r="115" spans="1:24" ht="24.75" thickBot="1" x14ac:dyDescent="0.2">
      <c r="B115" s="19">
        <v>36160</v>
      </c>
      <c r="C115" s="20" t="s">
        <v>21</v>
      </c>
      <c r="D115" s="20" t="s">
        <v>79</v>
      </c>
      <c r="E115" s="20" t="s">
        <v>80</v>
      </c>
      <c r="F115" s="20" t="s">
        <v>81</v>
      </c>
      <c r="G115" s="20" t="s">
        <v>39</v>
      </c>
      <c r="H115" s="20">
        <v>0</v>
      </c>
      <c r="I115" s="20">
        <v>0.5</v>
      </c>
      <c r="J115" s="20">
        <v>3.27</v>
      </c>
      <c r="K115" s="20">
        <v>1.83</v>
      </c>
      <c r="L115" s="20">
        <v>0.38</v>
      </c>
      <c r="M115" s="20">
        <v>33.5</v>
      </c>
      <c r="N115" s="20">
        <v>1.73</v>
      </c>
      <c r="O115" s="22">
        <v>44378</v>
      </c>
      <c r="P115" s="22">
        <v>44383</v>
      </c>
      <c r="Q115" s="22">
        <v>44384</v>
      </c>
      <c r="R115" s="20" t="s">
        <v>25</v>
      </c>
      <c r="S115" s="23">
        <v>44378</v>
      </c>
      <c r="T115" s="3">
        <f t="shared" si="19"/>
        <v>0</v>
      </c>
      <c r="U115" s="3">
        <f t="shared" si="20"/>
        <v>0</v>
      </c>
      <c r="V115" s="27">
        <f t="shared" si="21"/>
        <v>1</v>
      </c>
      <c r="W115" s="27">
        <f t="shared" si="22"/>
        <v>9.1240875912408773E-2</v>
      </c>
      <c r="X115" s="27">
        <f t="shared" si="23"/>
        <v>0.10040160642570284</v>
      </c>
    </row>
    <row r="116" spans="1:24" ht="14.25" thickBot="1" x14ac:dyDescent="0.2">
      <c r="T116" s="3"/>
      <c r="U116" s="3"/>
      <c r="V116" s="27"/>
      <c r="W116" s="27"/>
      <c r="X116" s="27"/>
    </row>
    <row r="117" spans="1:24" ht="14.25" thickBot="1" x14ac:dyDescent="0.2">
      <c r="B117" s="36" t="s">
        <v>0</v>
      </c>
      <c r="C117" s="12" t="s">
        <v>1</v>
      </c>
      <c r="D117" s="40" t="s">
        <v>3</v>
      </c>
      <c r="E117" s="41"/>
      <c r="F117" s="42"/>
      <c r="G117" s="40" t="s">
        <v>4</v>
      </c>
      <c r="H117" s="42"/>
      <c r="I117" s="36" t="s">
        <v>5</v>
      </c>
      <c r="J117" s="36" t="s">
        <v>6</v>
      </c>
      <c r="K117" s="36" t="s">
        <v>7</v>
      </c>
      <c r="L117" s="36" t="s">
        <v>8</v>
      </c>
      <c r="M117" s="36" t="s">
        <v>9</v>
      </c>
      <c r="N117" s="36" t="s">
        <v>10</v>
      </c>
      <c r="O117" s="36" t="s">
        <v>11</v>
      </c>
      <c r="P117" s="36" t="s">
        <v>12</v>
      </c>
      <c r="Q117" s="36" t="s">
        <v>13</v>
      </c>
      <c r="R117" s="36" t="s">
        <v>14</v>
      </c>
      <c r="S117" s="38" t="s">
        <v>15</v>
      </c>
      <c r="T117" s="3"/>
      <c r="U117" s="3"/>
      <c r="V117" s="27"/>
      <c r="W117" s="27"/>
      <c r="X117" s="27"/>
    </row>
    <row r="118" spans="1:24" ht="24.75" thickBot="1" x14ac:dyDescent="0.2">
      <c r="A118" t="s">
        <v>93</v>
      </c>
      <c r="B118" s="37"/>
      <c r="C118" s="1" t="s">
        <v>2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9"/>
      <c r="T118" s="3"/>
      <c r="U118" s="3"/>
      <c r="V118" s="27"/>
      <c r="W118" s="27"/>
      <c r="X118" s="27"/>
    </row>
    <row r="119" spans="1:24" ht="14.25" thickBot="1" x14ac:dyDescent="0.2">
      <c r="B119" s="17">
        <v>44196</v>
      </c>
      <c r="C119" s="9">
        <v>44279</v>
      </c>
      <c r="D119" s="10" t="s">
        <v>21</v>
      </c>
      <c r="E119" s="10" t="s">
        <v>21</v>
      </c>
      <c r="F119" s="10" t="s">
        <v>21</v>
      </c>
      <c r="G119" s="10" t="s">
        <v>83</v>
      </c>
      <c r="H119" s="10">
        <v>1.1499999999999999</v>
      </c>
      <c r="I119" s="10">
        <v>1.34</v>
      </c>
      <c r="J119" s="10">
        <v>6.6</v>
      </c>
      <c r="K119" s="10">
        <v>0.66</v>
      </c>
      <c r="L119" s="10">
        <v>4.59</v>
      </c>
      <c r="M119" s="10">
        <v>22.42</v>
      </c>
      <c r="N119" s="10">
        <v>29.96</v>
      </c>
      <c r="O119" s="4">
        <v>44279</v>
      </c>
      <c r="P119" s="4">
        <v>44327</v>
      </c>
      <c r="Q119" s="4">
        <v>44328</v>
      </c>
      <c r="R119" s="10" t="s">
        <v>25</v>
      </c>
      <c r="S119" s="18">
        <v>44316</v>
      </c>
      <c r="T119" s="3">
        <f t="shared" ref="T119" si="24">IF(YEAR(B119)=YEAR(B120),U119+U120,U119)</f>
        <v>0.26800000000000002</v>
      </c>
      <c r="U119" s="3">
        <f t="shared" ref="U119" si="25">MID(G119,FIND("派",G119)+1,7)/LEFT(G119,FIND("派",G119)-1)</f>
        <v>0.26800000000000002</v>
      </c>
      <c r="V119" s="27">
        <f t="shared" ref="V119" si="26">(I119-T119)/I119</f>
        <v>0.8</v>
      </c>
      <c r="W119" s="27">
        <f t="shared" ref="W119" si="27">I119/SUM(J119:L119)</f>
        <v>0.11308016877637132</v>
      </c>
      <c r="X119" s="27">
        <f t="shared" ref="X119" si="28">IF(MONTH(B119)=12,W119*V119/(1-V119*W119),"")</f>
        <v>9.9461866765633733E-2</v>
      </c>
    </row>
    <row r="120" spans="1:24" ht="14.25" thickBot="1" x14ac:dyDescent="0.2">
      <c r="B120" s="15">
        <v>43830</v>
      </c>
      <c r="C120" s="9">
        <v>43924</v>
      </c>
      <c r="D120" s="7" t="s">
        <v>21</v>
      </c>
      <c r="E120" s="7" t="s">
        <v>21</v>
      </c>
      <c r="F120" s="7" t="s">
        <v>21</v>
      </c>
      <c r="G120" s="7" t="s">
        <v>84</v>
      </c>
      <c r="H120" s="7">
        <v>0.82</v>
      </c>
      <c r="I120" s="7">
        <v>1.1000000000000001</v>
      </c>
      <c r="J120" s="7">
        <v>5.21</v>
      </c>
      <c r="K120" s="7">
        <v>0.63</v>
      </c>
      <c r="L120" s="7">
        <v>3.41</v>
      </c>
      <c r="M120" s="7">
        <v>26.04</v>
      </c>
      <c r="N120" s="7">
        <v>30.03</v>
      </c>
      <c r="O120" s="8">
        <v>44289</v>
      </c>
      <c r="P120" s="8">
        <v>44337</v>
      </c>
      <c r="Q120" s="8">
        <v>44338</v>
      </c>
      <c r="R120" s="7" t="s">
        <v>25</v>
      </c>
      <c r="S120" s="16">
        <v>44331</v>
      </c>
      <c r="T120" s="3">
        <f t="shared" ref="T120:T131" si="29">IF(YEAR(B120)=YEAR(B121),U120+U121,U120)</f>
        <v>0.13300000000000001</v>
      </c>
      <c r="U120" s="3">
        <f t="shared" ref="U120:U131" si="30">MID(G120,FIND("派",G120)+1,7)/LEFT(G120,FIND("派",G120)-1)</f>
        <v>0.13300000000000001</v>
      </c>
      <c r="V120" s="27">
        <f t="shared" ref="V120:V131" si="31">(I120-T120)/I120</f>
        <v>0.87909090909090915</v>
      </c>
      <c r="W120" s="27">
        <f t="shared" ref="W120:W131" si="32">I120/SUM(J120:L120)</f>
        <v>0.11891891891891893</v>
      </c>
      <c r="X120" s="27">
        <f t="shared" ref="X120:X131" si="33">IF(MONTH(B120)=12,W120*V120/(1-V120*W120),"")</f>
        <v>0.11674514064952314</v>
      </c>
    </row>
    <row r="121" spans="1:24" ht="14.25" thickBot="1" x14ac:dyDescent="0.2">
      <c r="B121" s="13">
        <v>43465</v>
      </c>
      <c r="C121" s="9">
        <v>43543</v>
      </c>
      <c r="D121" s="3" t="s">
        <v>21</v>
      </c>
      <c r="E121" s="3" t="s">
        <v>21</v>
      </c>
      <c r="F121" s="3" t="s">
        <v>21</v>
      </c>
      <c r="G121" s="3" t="s">
        <v>85</v>
      </c>
      <c r="H121" s="3">
        <v>0.57999999999999996</v>
      </c>
      <c r="I121" s="3">
        <v>0.87</v>
      </c>
      <c r="J121" s="3">
        <v>4.21</v>
      </c>
      <c r="K121" s="3">
        <v>0.5</v>
      </c>
      <c r="L121" s="3">
        <v>2.56</v>
      </c>
      <c r="M121" s="3">
        <v>6.34</v>
      </c>
      <c r="N121" s="3">
        <v>29.98</v>
      </c>
      <c r="O121" s="5">
        <v>44274</v>
      </c>
      <c r="P121" s="5">
        <v>44304</v>
      </c>
      <c r="Q121" s="5">
        <v>44305</v>
      </c>
      <c r="R121" s="3" t="s">
        <v>25</v>
      </c>
      <c r="S121" s="14">
        <v>44299</v>
      </c>
      <c r="T121" s="3">
        <f t="shared" si="29"/>
        <v>0.1</v>
      </c>
      <c r="U121" s="3">
        <f t="shared" si="30"/>
        <v>0.1</v>
      </c>
      <c r="V121" s="27">
        <f t="shared" si="31"/>
        <v>0.88505747126436785</v>
      </c>
      <c r="W121" s="27">
        <f t="shared" si="32"/>
        <v>0.11966987620357634</v>
      </c>
      <c r="X121" s="27">
        <f t="shared" si="33"/>
        <v>0.11846153846153847</v>
      </c>
    </row>
    <row r="122" spans="1:24" ht="14.25" thickBot="1" x14ac:dyDescent="0.2">
      <c r="B122" s="15">
        <v>43100</v>
      </c>
      <c r="C122" s="9">
        <v>43168</v>
      </c>
      <c r="D122" s="7" t="s">
        <v>21</v>
      </c>
      <c r="E122" s="7" t="s">
        <v>21</v>
      </c>
      <c r="F122" s="7" t="s">
        <v>21</v>
      </c>
      <c r="G122" s="7" t="s">
        <v>52</v>
      </c>
      <c r="H122" s="7">
        <v>0.83</v>
      </c>
      <c r="I122" s="7">
        <v>0.82</v>
      </c>
      <c r="J122" s="7">
        <v>3.61</v>
      </c>
      <c r="K122" s="7">
        <v>0.2</v>
      </c>
      <c r="L122" s="7">
        <v>2.0699999999999998</v>
      </c>
      <c r="M122" s="7">
        <v>30.33</v>
      </c>
      <c r="N122" s="7">
        <v>28.99</v>
      </c>
      <c r="O122" s="8">
        <v>44264</v>
      </c>
      <c r="P122" s="8">
        <v>44326</v>
      </c>
      <c r="Q122" s="8">
        <v>44327</v>
      </c>
      <c r="R122" s="7" t="s">
        <v>25</v>
      </c>
      <c r="S122" s="16">
        <v>44321</v>
      </c>
      <c r="T122" s="3">
        <f t="shared" si="29"/>
        <v>0.2</v>
      </c>
      <c r="U122" s="3">
        <f t="shared" si="30"/>
        <v>0.2</v>
      </c>
      <c r="V122" s="27">
        <f t="shared" si="31"/>
        <v>0.75609756097560965</v>
      </c>
      <c r="W122" s="27">
        <f t="shared" si="32"/>
        <v>0.13945578231292516</v>
      </c>
      <c r="X122" s="27">
        <f t="shared" si="33"/>
        <v>0.11787072243346006</v>
      </c>
    </row>
    <row r="123" spans="1:24" ht="14.25" thickBot="1" x14ac:dyDescent="0.2">
      <c r="B123" s="13">
        <v>42735</v>
      </c>
      <c r="C123" s="9">
        <v>42849</v>
      </c>
      <c r="D123" s="3" t="s">
        <v>21</v>
      </c>
      <c r="E123" s="3" t="s">
        <v>21</v>
      </c>
      <c r="F123" s="3" t="s">
        <v>21</v>
      </c>
      <c r="G123" s="3" t="s">
        <v>85</v>
      </c>
      <c r="H123" s="3">
        <v>0.45</v>
      </c>
      <c r="I123" s="3">
        <v>0.63</v>
      </c>
      <c r="J123" s="3">
        <v>2.84</v>
      </c>
      <c r="K123" s="3">
        <v>0.2</v>
      </c>
      <c r="L123" s="3">
        <v>1.44</v>
      </c>
      <c r="M123" s="3">
        <v>33</v>
      </c>
      <c r="N123" s="3">
        <v>28.99</v>
      </c>
      <c r="O123" s="5">
        <v>44310</v>
      </c>
      <c r="P123" s="5">
        <v>44354</v>
      </c>
      <c r="Q123" s="5">
        <v>44355</v>
      </c>
      <c r="R123" s="3" t="s">
        <v>25</v>
      </c>
      <c r="S123" s="14">
        <v>44349</v>
      </c>
      <c r="T123" s="3">
        <f t="shared" si="29"/>
        <v>0.1</v>
      </c>
      <c r="U123" s="3">
        <f t="shared" si="30"/>
        <v>0.1</v>
      </c>
      <c r="V123" s="27">
        <f t="shared" si="31"/>
        <v>0.84126984126984128</v>
      </c>
      <c r="W123" s="27">
        <f t="shared" si="32"/>
        <v>0.140625</v>
      </c>
      <c r="X123" s="27">
        <f t="shared" si="33"/>
        <v>0.13417721518987341</v>
      </c>
    </row>
    <row r="124" spans="1:24" ht="24.75" thickBot="1" x14ac:dyDescent="0.2">
      <c r="B124" s="15">
        <v>42369</v>
      </c>
      <c r="C124" s="9">
        <v>42429</v>
      </c>
      <c r="D124" s="7" t="s">
        <v>86</v>
      </c>
      <c r="E124" s="7" t="s">
        <v>87</v>
      </c>
      <c r="F124" s="7" t="s">
        <v>88</v>
      </c>
      <c r="G124" s="7" t="s">
        <v>52</v>
      </c>
      <c r="H124" s="7">
        <v>0.6</v>
      </c>
      <c r="I124" s="7">
        <v>1.2</v>
      </c>
      <c r="J124" s="7">
        <v>5.6</v>
      </c>
      <c r="K124" s="7">
        <v>1.21</v>
      </c>
      <c r="L124" s="7">
        <v>3.18</v>
      </c>
      <c r="M124" s="7">
        <v>20.100000000000001</v>
      </c>
      <c r="N124" s="7">
        <v>11.6</v>
      </c>
      <c r="O124" s="7" t="s">
        <v>89</v>
      </c>
      <c r="P124" s="8">
        <v>44312</v>
      </c>
      <c r="Q124" s="8">
        <v>44313</v>
      </c>
      <c r="R124" s="7" t="s">
        <v>25</v>
      </c>
      <c r="S124" s="16">
        <v>44306</v>
      </c>
      <c r="T124" s="3">
        <f t="shared" si="29"/>
        <v>0.2</v>
      </c>
      <c r="U124" s="3">
        <f t="shared" si="30"/>
        <v>0.2</v>
      </c>
      <c r="V124" s="27">
        <f t="shared" si="31"/>
        <v>0.83333333333333337</v>
      </c>
      <c r="W124" s="27">
        <f t="shared" si="32"/>
        <v>0.12012012012012012</v>
      </c>
      <c r="X124" s="27">
        <f t="shared" si="33"/>
        <v>0.11123470522803115</v>
      </c>
    </row>
    <row r="125" spans="1:24" ht="14.25" thickBot="1" x14ac:dyDescent="0.2">
      <c r="B125" s="13">
        <v>42004</v>
      </c>
      <c r="C125" s="9">
        <v>42083</v>
      </c>
      <c r="D125" s="3" t="s">
        <v>21</v>
      </c>
      <c r="E125" s="3" t="s">
        <v>21</v>
      </c>
      <c r="F125" s="3" t="s">
        <v>21</v>
      </c>
      <c r="G125" s="3" t="s">
        <v>85</v>
      </c>
      <c r="H125" s="3">
        <v>0.21</v>
      </c>
      <c r="I125" s="3">
        <v>1.01</v>
      </c>
      <c r="J125" s="3">
        <v>4.45</v>
      </c>
      <c r="K125" s="3">
        <v>1.34</v>
      </c>
      <c r="L125" s="3">
        <v>2.21</v>
      </c>
      <c r="M125" s="3">
        <v>1.04</v>
      </c>
      <c r="N125" s="3">
        <v>11.7</v>
      </c>
      <c r="O125" s="5">
        <v>44275</v>
      </c>
      <c r="P125" s="5">
        <v>44337</v>
      </c>
      <c r="Q125" s="5">
        <v>44338</v>
      </c>
      <c r="R125" s="3" t="s">
        <v>25</v>
      </c>
      <c r="S125" s="14">
        <v>44331</v>
      </c>
      <c r="T125" s="3">
        <f t="shared" si="29"/>
        <v>0.1</v>
      </c>
      <c r="U125" s="3">
        <f t="shared" si="30"/>
        <v>0.1</v>
      </c>
      <c r="V125" s="27">
        <f t="shared" si="31"/>
        <v>0.90099009900990101</v>
      </c>
      <c r="W125" s="27">
        <f t="shared" si="32"/>
        <v>0.12625</v>
      </c>
      <c r="X125" s="27">
        <f t="shared" si="33"/>
        <v>0.12834978843441466</v>
      </c>
    </row>
    <row r="126" spans="1:24" ht="14.25" thickBot="1" x14ac:dyDescent="0.2">
      <c r="B126" s="15">
        <v>41639</v>
      </c>
      <c r="C126" s="9">
        <v>41715</v>
      </c>
      <c r="D126" s="7" t="s">
        <v>21</v>
      </c>
      <c r="E126" s="7" t="s">
        <v>21</v>
      </c>
      <c r="F126" s="7" t="s">
        <v>21</v>
      </c>
      <c r="G126" s="7" t="s">
        <v>90</v>
      </c>
      <c r="H126" s="7">
        <v>0.36</v>
      </c>
      <c r="I126" s="7">
        <v>1</v>
      </c>
      <c r="J126" s="7">
        <v>3.64</v>
      </c>
      <c r="K126" s="7">
        <v>0.96</v>
      </c>
      <c r="L126" s="7">
        <v>1.43</v>
      </c>
      <c r="M126" s="7">
        <v>61.52</v>
      </c>
      <c r="N126" s="7">
        <v>11.71</v>
      </c>
      <c r="O126" s="8">
        <v>44272</v>
      </c>
      <c r="P126" s="8">
        <v>44337</v>
      </c>
      <c r="Q126" s="8">
        <v>44338</v>
      </c>
      <c r="R126" s="7" t="s">
        <v>25</v>
      </c>
      <c r="S126" s="16">
        <v>44332</v>
      </c>
      <c r="T126" s="3">
        <f t="shared" si="29"/>
        <v>9.7909999999999997E-2</v>
      </c>
      <c r="U126" s="3">
        <f t="shared" si="30"/>
        <v>9.7909999999999997E-2</v>
      </c>
      <c r="V126" s="27">
        <f t="shared" si="31"/>
        <v>0.90209000000000006</v>
      </c>
      <c r="W126" s="27">
        <f t="shared" si="32"/>
        <v>0.16583747927031511</v>
      </c>
      <c r="X126" s="27">
        <f t="shared" si="33"/>
        <v>0.17591767406214232</v>
      </c>
    </row>
    <row r="127" spans="1:24" ht="14.25" thickBot="1" x14ac:dyDescent="0.2">
      <c r="B127" s="13">
        <v>41274</v>
      </c>
      <c r="C127" s="9">
        <v>41351</v>
      </c>
      <c r="D127" s="3" t="s">
        <v>40</v>
      </c>
      <c r="E127" s="3" t="s">
        <v>40</v>
      </c>
      <c r="F127" s="3" t="s">
        <v>21</v>
      </c>
      <c r="G127" s="3" t="s">
        <v>91</v>
      </c>
      <c r="H127" s="3">
        <v>0.25</v>
      </c>
      <c r="I127" s="3">
        <v>1.25</v>
      </c>
      <c r="J127" s="3">
        <v>3.84</v>
      </c>
      <c r="K127" s="3">
        <v>0.25</v>
      </c>
      <c r="L127" s="3">
        <v>2.29</v>
      </c>
      <c r="M127" s="3">
        <v>85.23</v>
      </c>
      <c r="N127" s="3">
        <v>5.58</v>
      </c>
      <c r="O127" s="5">
        <v>44269</v>
      </c>
      <c r="P127" s="5">
        <v>44301</v>
      </c>
      <c r="Q127" s="5">
        <v>44302</v>
      </c>
      <c r="R127" s="3" t="s">
        <v>25</v>
      </c>
      <c r="S127" s="14">
        <v>44296</v>
      </c>
      <c r="T127" s="3">
        <f t="shared" si="29"/>
        <v>0.16</v>
      </c>
      <c r="U127" s="3">
        <f t="shared" si="30"/>
        <v>0.16</v>
      </c>
      <c r="V127" s="27">
        <f t="shared" si="31"/>
        <v>0.87200000000000011</v>
      </c>
      <c r="W127" s="27">
        <f t="shared" si="32"/>
        <v>0.19592476489028213</v>
      </c>
      <c r="X127" s="27">
        <f t="shared" si="33"/>
        <v>0.20604914933837434</v>
      </c>
    </row>
    <row r="128" spans="1:24" ht="14.25" thickBot="1" x14ac:dyDescent="0.2">
      <c r="B128" s="15">
        <v>40908</v>
      </c>
      <c r="C128" s="9">
        <v>40963</v>
      </c>
      <c r="D128" s="7" t="s">
        <v>30</v>
      </c>
      <c r="E128" s="7" t="s">
        <v>21</v>
      </c>
      <c r="F128" s="7" t="s">
        <v>30</v>
      </c>
      <c r="G128" s="7" t="s">
        <v>55</v>
      </c>
      <c r="H128" s="7">
        <v>0.45</v>
      </c>
      <c r="I128" s="7">
        <v>1.35</v>
      </c>
      <c r="J128" s="7">
        <v>5.4</v>
      </c>
      <c r="K128" s="7">
        <v>1.48</v>
      </c>
      <c r="L128" s="7">
        <v>2.54</v>
      </c>
      <c r="M128" s="7">
        <v>45.21</v>
      </c>
      <c r="N128" s="7">
        <v>2.79</v>
      </c>
      <c r="O128" s="8">
        <v>44242</v>
      </c>
      <c r="P128" s="8">
        <v>44344</v>
      </c>
      <c r="Q128" s="8">
        <v>44345</v>
      </c>
      <c r="R128" s="7" t="s">
        <v>25</v>
      </c>
      <c r="S128" s="16">
        <v>44338</v>
      </c>
      <c r="T128" s="3">
        <f t="shared" si="29"/>
        <v>0.25</v>
      </c>
      <c r="U128" s="3">
        <f t="shared" si="30"/>
        <v>0.25</v>
      </c>
      <c r="V128" s="27">
        <f t="shared" si="31"/>
        <v>0.81481481481481488</v>
      </c>
      <c r="W128" s="27">
        <f t="shared" si="32"/>
        <v>0.14331210191082802</v>
      </c>
      <c r="X128" s="27">
        <f t="shared" si="33"/>
        <v>0.13221153846153846</v>
      </c>
    </row>
    <row r="129" spans="1:24" ht="24.75" thickBot="1" x14ac:dyDescent="0.2">
      <c r="B129" s="13">
        <v>40543</v>
      </c>
      <c r="C129" s="9">
        <v>40659</v>
      </c>
      <c r="D129" s="3" t="s">
        <v>69</v>
      </c>
      <c r="E129" s="3" t="s">
        <v>33</v>
      </c>
      <c r="F129" s="3" t="s">
        <v>34</v>
      </c>
      <c r="G129" s="3" t="s">
        <v>31</v>
      </c>
      <c r="H129" s="3">
        <v>0.61</v>
      </c>
      <c r="I129" s="3">
        <v>1.91</v>
      </c>
      <c r="J129" s="3">
        <v>8.41</v>
      </c>
      <c r="K129" s="3">
        <v>3.28</v>
      </c>
      <c r="L129" s="3">
        <v>3.6</v>
      </c>
      <c r="M129" s="3">
        <v>122.1</v>
      </c>
      <c r="N129" s="3">
        <v>1.4</v>
      </c>
      <c r="O129" s="5">
        <v>44309</v>
      </c>
      <c r="P129" s="5">
        <v>44354</v>
      </c>
      <c r="Q129" s="5">
        <v>44355</v>
      </c>
      <c r="R129" s="3" t="s">
        <v>25</v>
      </c>
      <c r="S129" s="14">
        <v>44348</v>
      </c>
      <c r="T129" s="3">
        <f t="shared" si="29"/>
        <v>0.5</v>
      </c>
      <c r="U129" s="3">
        <f t="shared" si="30"/>
        <v>0.5</v>
      </c>
      <c r="V129" s="27">
        <f t="shared" si="31"/>
        <v>0.73821989528795806</v>
      </c>
      <c r="W129" s="27">
        <f t="shared" si="32"/>
        <v>0.1249182472204055</v>
      </c>
      <c r="X129" s="27">
        <f t="shared" si="33"/>
        <v>0.10158501440922189</v>
      </c>
    </row>
    <row r="130" spans="1:24" ht="24.75" thickBot="1" x14ac:dyDescent="0.2">
      <c r="B130" s="15">
        <v>40178</v>
      </c>
      <c r="C130" s="9">
        <v>40255</v>
      </c>
      <c r="D130" s="7" t="s">
        <v>69</v>
      </c>
      <c r="E130" s="7" t="s">
        <v>33</v>
      </c>
      <c r="F130" s="7" t="s">
        <v>34</v>
      </c>
      <c r="G130" s="7" t="s">
        <v>28</v>
      </c>
      <c r="H130" s="7">
        <v>0.76</v>
      </c>
      <c r="I130" s="7">
        <v>1.75</v>
      </c>
      <c r="J130" s="7">
        <v>12.4</v>
      </c>
      <c r="K130" s="7">
        <v>5.58</v>
      </c>
      <c r="L130" s="7">
        <v>5.09</v>
      </c>
      <c r="M130" s="7">
        <v>12.54</v>
      </c>
      <c r="N130" s="7">
        <v>0.67</v>
      </c>
      <c r="O130" s="8">
        <v>44273</v>
      </c>
      <c r="P130" s="8">
        <v>44322</v>
      </c>
      <c r="Q130" s="8">
        <v>44323</v>
      </c>
      <c r="R130" s="7" t="s">
        <v>25</v>
      </c>
      <c r="S130" s="16">
        <v>44315</v>
      </c>
      <c r="T130" s="3">
        <f t="shared" si="29"/>
        <v>0.6</v>
      </c>
      <c r="U130" s="3">
        <f t="shared" si="30"/>
        <v>0.6</v>
      </c>
      <c r="V130" s="27">
        <f t="shared" si="31"/>
        <v>0.65714285714285714</v>
      </c>
      <c r="W130" s="27">
        <f t="shared" si="32"/>
        <v>7.5856090160381445E-2</v>
      </c>
      <c r="X130" s="27">
        <f t="shared" si="33"/>
        <v>5.2463503649635028E-2</v>
      </c>
    </row>
    <row r="131" spans="1:24" ht="14.25" thickBot="1" x14ac:dyDescent="0.2">
      <c r="B131" s="31">
        <v>39813</v>
      </c>
      <c r="C131" s="35">
        <v>39897</v>
      </c>
      <c r="D131" s="26" t="s">
        <v>21</v>
      </c>
      <c r="E131" s="26" t="s">
        <v>21</v>
      </c>
      <c r="F131" s="26" t="s">
        <v>21</v>
      </c>
      <c r="G131" s="26" t="s">
        <v>92</v>
      </c>
      <c r="H131" s="26">
        <v>0.54</v>
      </c>
      <c r="I131" s="26">
        <v>1.74</v>
      </c>
      <c r="J131" s="26">
        <v>10.87</v>
      </c>
      <c r="K131" s="26">
        <v>5.58</v>
      </c>
      <c r="L131" s="26">
        <v>3.73</v>
      </c>
      <c r="M131" s="26">
        <v>15.89</v>
      </c>
      <c r="N131" s="26">
        <v>0.67</v>
      </c>
      <c r="O131" s="33">
        <v>44280</v>
      </c>
      <c r="P131" s="33">
        <v>44328</v>
      </c>
      <c r="Q131" s="33">
        <v>44329</v>
      </c>
      <c r="R131" s="26" t="s">
        <v>25</v>
      </c>
      <c r="S131" s="34">
        <v>44322</v>
      </c>
      <c r="T131" s="3">
        <f t="shared" si="29"/>
        <v>0.22500000000000001</v>
      </c>
      <c r="U131" s="3">
        <f t="shared" si="30"/>
        <v>0.22500000000000001</v>
      </c>
      <c r="V131" s="27">
        <f t="shared" si="31"/>
        <v>0.8706896551724137</v>
      </c>
      <c r="W131" s="27">
        <f t="shared" si="32"/>
        <v>8.6223984142715565E-2</v>
      </c>
      <c r="X131" s="27">
        <f t="shared" si="33"/>
        <v>8.1167961425127236E-2</v>
      </c>
    </row>
    <row r="132" spans="1:24" ht="14.25" thickBot="1" x14ac:dyDescent="0.2">
      <c r="T132" s="3"/>
      <c r="U132" s="3"/>
      <c r="V132" s="27"/>
      <c r="W132" s="27"/>
      <c r="X132" s="27"/>
    </row>
    <row r="133" spans="1:24" ht="14.25" thickBot="1" x14ac:dyDescent="0.2">
      <c r="B133" s="36" t="s">
        <v>0</v>
      </c>
      <c r="C133" s="12" t="s">
        <v>1</v>
      </c>
      <c r="D133" s="40" t="s">
        <v>3</v>
      </c>
      <c r="E133" s="41"/>
      <c r="F133" s="42"/>
      <c r="G133" s="40" t="s">
        <v>4</v>
      </c>
      <c r="H133" s="42"/>
      <c r="I133" s="36" t="s">
        <v>5</v>
      </c>
      <c r="J133" s="36" t="s">
        <v>6</v>
      </c>
      <c r="K133" s="36" t="s">
        <v>7</v>
      </c>
      <c r="L133" s="36" t="s">
        <v>8</v>
      </c>
      <c r="M133" s="36" t="s">
        <v>9</v>
      </c>
      <c r="N133" s="36" t="s">
        <v>10</v>
      </c>
      <c r="O133" s="36" t="s">
        <v>11</v>
      </c>
      <c r="P133" s="36" t="s">
        <v>12</v>
      </c>
      <c r="Q133" s="36" t="s">
        <v>13</v>
      </c>
      <c r="R133" s="36" t="s">
        <v>14</v>
      </c>
      <c r="S133" s="38" t="s">
        <v>15</v>
      </c>
      <c r="T133" s="3"/>
      <c r="U133" s="3"/>
      <c r="V133" s="27"/>
      <c r="W133" s="27"/>
      <c r="X133" s="27"/>
    </row>
    <row r="134" spans="1:24" ht="24.75" thickBot="1" x14ac:dyDescent="0.2">
      <c r="A134" t="s">
        <v>95</v>
      </c>
      <c r="B134" s="37"/>
      <c r="C134" s="1" t="s">
        <v>2</v>
      </c>
      <c r="D134" s="1" t="s">
        <v>16</v>
      </c>
      <c r="E134" s="1" t="s">
        <v>17</v>
      </c>
      <c r="F134" s="1" t="s">
        <v>18</v>
      </c>
      <c r="G134" s="1" t="s">
        <v>19</v>
      </c>
      <c r="H134" s="1" t="s">
        <v>20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9"/>
      <c r="T134" s="3"/>
      <c r="U134" s="3"/>
      <c r="V134" s="27"/>
      <c r="W134" s="27"/>
      <c r="X134" s="27"/>
    </row>
    <row r="135" spans="1:24" ht="14.25" thickBot="1" x14ac:dyDescent="0.2">
      <c r="B135" s="13">
        <v>44196</v>
      </c>
      <c r="C135" s="2">
        <v>44271</v>
      </c>
      <c r="D135" s="3" t="s">
        <v>21</v>
      </c>
      <c r="E135" s="3" t="s">
        <v>21</v>
      </c>
      <c r="F135" s="3" t="s">
        <v>21</v>
      </c>
      <c r="G135" s="3" t="s">
        <v>32</v>
      </c>
      <c r="H135" s="3">
        <v>0.7</v>
      </c>
      <c r="I135" s="3">
        <v>1.38</v>
      </c>
      <c r="J135" s="3">
        <v>9.68</v>
      </c>
      <c r="K135" s="3">
        <v>3.52</v>
      </c>
      <c r="L135" s="3">
        <v>4.76</v>
      </c>
      <c r="M135" s="3">
        <v>30.81</v>
      </c>
      <c r="N135" s="10">
        <v>5.96</v>
      </c>
      <c r="O135" s="5">
        <v>44271</v>
      </c>
      <c r="P135" s="5">
        <v>44306</v>
      </c>
      <c r="Q135" s="5">
        <v>44307</v>
      </c>
      <c r="R135" s="3" t="s">
        <v>25</v>
      </c>
      <c r="S135" s="14">
        <v>44300</v>
      </c>
      <c r="T135" s="3">
        <f t="shared" ref="T135:T141" si="34">IF(YEAR(B135)=YEAR(B136),U135+U136,U135)</f>
        <v>0.3</v>
      </c>
      <c r="U135" s="3">
        <f t="shared" ref="U135:U141" si="35">MID(G135,FIND("派",G135)+1,7)/LEFT(G135,FIND("派",G135)-1)</f>
        <v>0.3</v>
      </c>
      <c r="V135" s="27">
        <f t="shared" ref="V135:V141" si="36">(I135-T135)/I135</f>
        <v>0.78260869565217384</v>
      </c>
      <c r="W135" s="27">
        <f t="shared" ref="W135:W141" si="37">I135/SUM(J135:L135)</f>
        <v>7.6837416481069037E-2</v>
      </c>
      <c r="X135" s="27">
        <f t="shared" ref="X135:X141" si="38">IF(MONTH(B135)=12,W135*V135/(1-V135*W135),"")</f>
        <v>6.398104265402843E-2</v>
      </c>
    </row>
    <row r="136" spans="1:24" ht="14.25" thickBot="1" x14ac:dyDescent="0.2">
      <c r="B136" s="15">
        <v>43830</v>
      </c>
      <c r="C136" s="6">
        <v>43910</v>
      </c>
      <c r="D136" s="7" t="s">
        <v>21</v>
      </c>
      <c r="E136" s="7" t="s">
        <v>21</v>
      </c>
      <c r="F136" s="7" t="s">
        <v>21</v>
      </c>
      <c r="G136" s="7" t="s">
        <v>32</v>
      </c>
      <c r="H136" s="7">
        <v>1.1100000000000001</v>
      </c>
      <c r="I136" s="7">
        <v>1.06</v>
      </c>
      <c r="J136" s="7">
        <v>7.9</v>
      </c>
      <c r="K136" s="7">
        <v>2.48</v>
      </c>
      <c r="L136" s="7">
        <v>4</v>
      </c>
      <c r="M136" s="7">
        <v>15.9</v>
      </c>
      <c r="N136" s="10">
        <v>5.68</v>
      </c>
      <c r="O136" s="8">
        <v>44275</v>
      </c>
      <c r="P136" s="8">
        <v>44315</v>
      </c>
      <c r="Q136" s="8">
        <v>44316</v>
      </c>
      <c r="R136" s="7" t="s">
        <v>25</v>
      </c>
      <c r="S136" s="16">
        <v>44309</v>
      </c>
      <c r="T136" s="3">
        <f t="shared" si="34"/>
        <v>0.3</v>
      </c>
      <c r="U136" s="3">
        <f t="shared" si="35"/>
        <v>0.3</v>
      </c>
      <c r="V136" s="27">
        <f t="shared" si="36"/>
        <v>0.71698113207547165</v>
      </c>
      <c r="W136" s="27">
        <f t="shared" si="37"/>
        <v>7.37134909596662E-2</v>
      </c>
      <c r="X136" s="27">
        <f t="shared" si="38"/>
        <v>5.580029368575623E-2</v>
      </c>
    </row>
    <row r="137" spans="1:24" ht="14.25" thickBot="1" x14ac:dyDescent="0.2">
      <c r="B137" s="17">
        <v>43465</v>
      </c>
      <c r="C137" s="9">
        <v>43522</v>
      </c>
      <c r="D137" s="10" t="s">
        <v>21</v>
      </c>
      <c r="E137" s="10" t="s">
        <v>21</v>
      </c>
      <c r="F137" s="10" t="s">
        <v>21</v>
      </c>
      <c r="G137" s="10" t="s">
        <v>32</v>
      </c>
      <c r="H137" s="10">
        <v>1.1499999999999999</v>
      </c>
      <c r="I137" s="10">
        <v>0.92</v>
      </c>
      <c r="J137" s="10">
        <v>7.13</v>
      </c>
      <c r="K137" s="10">
        <v>2.48</v>
      </c>
      <c r="L137" s="10">
        <v>3.3</v>
      </c>
      <c r="M137" s="10">
        <v>23.27</v>
      </c>
      <c r="N137" s="10">
        <v>5.68</v>
      </c>
      <c r="O137" s="4">
        <v>44226</v>
      </c>
      <c r="P137" s="4">
        <v>44288</v>
      </c>
      <c r="Q137" s="4">
        <v>44289</v>
      </c>
      <c r="R137" s="10" t="s">
        <v>25</v>
      </c>
      <c r="S137" s="18">
        <v>44281</v>
      </c>
      <c r="T137" s="3">
        <f t="shared" si="34"/>
        <v>0.3</v>
      </c>
      <c r="U137" s="3">
        <f t="shared" si="35"/>
        <v>0.3</v>
      </c>
      <c r="V137" s="27">
        <f t="shared" si="36"/>
        <v>0.67391304347826098</v>
      </c>
      <c r="W137" s="27">
        <f t="shared" si="37"/>
        <v>7.1262587141750586E-2</v>
      </c>
      <c r="X137" s="27">
        <f t="shared" si="38"/>
        <v>5.0447518307567135E-2</v>
      </c>
    </row>
    <row r="138" spans="1:24" ht="14.25" thickBot="1" x14ac:dyDescent="0.2">
      <c r="B138" s="15">
        <v>43100</v>
      </c>
      <c r="C138" s="6">
        <v>43215</v>
      </c>
      <c r="D138" s="7" t="s">
        <v>21</v>
      </c>
      <c r="E138" s="7" t="s">
        <v>21</v>
      </c>
      <c r="F138" s="7" t="s">
        <v>21</v>
      </c>
      <c r="G138" s="7" t="s">
        <v>32</v>
      </c>
      <c r="H138" s="7">
        <v>0.94</v>
      </c>
      <c r="I138" s="7">
        <v>0.81</v>
      </c>
      <c r="J138" s="7">
        <v>6.51</v>
      </c>
      <c r="K138" s="7">
        <v>2.48</v>
      </c>
      <c r="L138" s="7">
        <v>2.75</v>
      </c>
      <c r="M138" s="7">
        <v>19.62</v>
      </c>
      <c r="N138" s="10">
        <v>5.68</v>
      </c>
      <c r="O138" s="8">
        <v>44298</v>
      </c>
      <c r="P138" s="8">
        <v>44360</v>
      </c>
      <c r="Q138" s="8">
        <v>44361</v>
      </c>
      <c r="R138" s="7" t="s">
        <v>25</v>
      </c>
      <c r="S138" s="16">
        <v>44353</v>
      </c>
      <c r="T138" s="3">
        <f t="shared" si="34"/>
        <v>0.3</v>
      </c>
      <c r="U138" s="3">
        <f t="shared" si="35"/>
        <v>0.3</v>
      </c>
      <c r="V138" s="27">
        <f t="shared" si="36"/>
        <v>0.62962962962962965</v>
      </c>
      <c r="W138" s="27">
        <f t="shared" si="37"/>
        <v>6.8994889267461668E-2</v>
      </c>
      <c r="X138" s="27">
        <f t="shared" si="38"/>
        <v>4.541406945681211E-2</v>
      </c>
    </row>
    <row r="139" spans="1:24" ht="14.25" thickBot="1" x14ac:dyDescent="0.2">
      <c r="B139" s="13">
        <v>42735</v>
      </c>
      <c r="C139" s="2">
        <v>42794</v>
      </c>
      <c r="D139" s="3" t="s">
        <v>21</v>
      </c>
      <c r="E139" s="3" t="s">
        <v>21</v>
      </c>
      <c r="F139" s="3" t="s">
        <v>21</v>
      </c>
      <c r="G139" s="3" t="s">
        <v>52</v>
      </c>
      <c r="H139" s="3">
        <v>0.96</v>
      </c>
      <c r="I139" s="3">
        <v>0.68</v>
      </c>
      <c r="J139" s="3">
        <v>4.8</v>
      </c>
      <c r="K139" s="3">
        <v>1.1100000000000001</v>
      </c>
      <c r="L139" s="3">
        <v>2.44</v>
      </c>
      <c r="M139" s="3">
        <v>2.06</v>
      </c>
      <c r="N139" s="10">
        <v>5.21</v>
      </c>
      <c r="O139" s="5">
        <v>44242</v>
      </c>
      <c r="P139" s="5">
        <v>44298</v>
      </c>
      <c r="Q139" s="5">
        <v>44299</v>
      </c>
      <c r="R139" s="3" t="s">
        <v>25</v>
      </c>
      <c r="S139" s="14">
        <v>44292</v>
      </c>
      <c r="T139" s="3">
        <f t="shared" si="34"/>
        <v>0.2</v>
      </c>
      <c r="U139" s="3">
        <f t="shared" si="35"/>
        <v>0.2</v>
      </c>
      <c r="V139" s="27">
        <f t="shared" si="36"/>
        <v>0.70588235294117652</v>
      </c>
      <c r="W139" s="27">
        <f t="shared" si="37"/>
        <v>8.1437125748503009E-2</v>
      </c>
      <c r="X139" s="27">
        <f t="shared" si="38"/>
        <v>6.0991105463786541E-2</v>
      </c>
    </row>
    <row r="140" spans="1:24" ht="14.25" thickBot="1" x14ac:dyDescent="0.2">
      <c r="B140" s="15">
        <v>42369</v>
      </c>
      <c r="C140" s="6">
        <v>42429</v>
      </c>
      <c r="D140" s="7" t="s">
        <v>30</v>
      </c>
      <c r="E140" s="7" t="s">
        <v>21</v>
      </c>
      <c r="F140" s="7" t="s">
        <v>30</v>
      </c>
      <c r="G140" s="7" t="s">
        <v>31</v>
      </c>
      <c r="H140" s="7">
        <v>0.99</v>
      </c>
      <c r="I140" s="7">
        <v>1.33</v>
      </c>
      <c r="J140" s="7">
        <v>8.73</v>
      </c>
      <c r="K140" s="7">
        <v>3.22</v>
      </c>
      <c r="L140" s="7">
        <v>4.13</v>
      </c>
      <c r="M140" s="7">
        <v>16.52</v>
      </c>
      <c r="N140" s="10">
        <v>2.6</v>
      </c>
      <c r="O140" s="8">
        <v>44243</v>
      </c>
      <c r="P140" s="8">
        <v>44298</v>
      </c>
      <c r="Q140" s="8">
        <v>44299</v>
      </c>
      <c r="R140" s="7" t="s">
        <v>25</v>
      </c>
      <c r="S140" s="16">
        <v>44293</v>
      </c>
      <c r="T140" s="3">
        <f t="shared" si="34"/>
        <v>0.5</v>
      </c>
      <c r="U140" s="3">
        <f t="shared" si="35"/>
        <v>0.5</v>
      </c>
      <c r="V140" s="27">
        <f t="shared" si="36"/>
        <v>0.62406015037593987</v>
      </c>
      <c r="W140" s="27">
        <f t="shared" si="37"/>
        <v>8.271144278606965E-2</v>
      </c>
      <c r="X140" s="27">
        <f t="shared" si="38"/>
        <v>5.4426229508196727E-2</v>
      </c>
    </row>
    <row r="141" spans="1:24" ht="14.25" thickBot="1" x14ac:dyDescent="0.2">
      <c r="B141" s="31">
        <v>42004</v>
      </c>
      <c r="C141" s="32">
        <v>42048</v>
      </c>
      <c r="D141" s="26" t="s">
        <v>21</v>
      </c>
      <c r="E141" s="26" t="s">
        <v>21</v>
      </c>
      <c r="F141" s="26" t="s">
        <v>21</v>
      </c>
      <c r="G141" s="26" t="s">
        <v>28</v>
      </c>
      <c r="H141" s="26">
        <v>0.91</v>
      </c>
      <c r="I141" s="26">
        <v>1.31</v>
      </c>
      <c r="J141" s="26">
        <v>8</v>
      </c>
      <c r="K141" s="26">
        <v>3.22</v>
      </c>
      <c r="L141" s="26">
        <v>3.48</v>
      </c>
      <c r="M141" s="26">
        <v>23.44</v>
      </c>
      <c r="N141" s="29">
        <v>2.6</v>
      </c>
      <c r="O141" s="33">
        <v>44240</v>
      </c>
      <c r="P141" s="33">
        <v>44294</v>
      </c>
      <c r="Q141" s="33">
        <v>44295</v>
      </c>
      <c r="R141" s="26" t="s">
        <v>25</v>
      </c>
      <c r="S141" s="34">
        <v>44287</v>
      </c>
      <c r="T141" s="3">
        <f t="shared" si="34"/>
        <v>0.6</v>
      </c>
      <c r="U141" s="3">
        <f t="shared" si="35"/>
        <v>0.6</v>
      </c>
      <c r="V141" s="27">
        <f t="shared" si="36"/>
        <v>0.5419847328244275</v>
      </c>
      <c r="W141" s="27">
        <f t="shared" si="37"/>
        <v>8.9115646258503392E-2</v>
      </c>
      <c r="X141" s="27">
        <f t="shared" si="38"/>
        <v>5.0750536097212286E-2</v>
      </c>
    </row>
    <row r="142" spans="1:24" ht="14.25" thickBot="1" x14ac:dyDescent="0.2">
      <c r="T142" s="3"/>
      <c r="U142" s="3"/>
      <c r="V142" s="27"/>
      <c r="W142" s="27"/>
      <c r="X142" s="27"/>
    </row>
    <row r="143" spans="1:24" ht="14.25" thickBot="1" x14ac:dyDescent="0.2">
      <c r="B143" s="36" t="s">
        <v>0</v>
      </c>
      <c r="C143" s="12" t="s">
        <v>1</v>
      </c>
      <c r="D143" s="40" t="s">
        <v>3</v>
      </c>
      <c r="E143" s="41"/>
      <c r="F143" s="42"/>
      <c r="G143" s="40" t="s">
        <v>4</v>
      </c>
      <c r="H143" s="42"/>
      <c r="I143" s="36" t="s">
        <v>5</v>
      </c>
      <c r="J143" s="36" t="s">
        <v>6</v>
      </c>
      <c r="K143" s="36" t="s">
        <v>7</v>
      </c>
      <c r="L143" s="36" t="s">
        <v>8</v>
      </c>
      <c r="M143" s="36" t="s">
        <v>9</v>
      </c>
      <c r="N143" s="36" t="s">
        <v>10</v>
      </c>
      <c r="O143" s="36" t="s">
        <v>11</v>
      </c>
      <c r="P143" s="36" t="s">
        <v>12</v>
      </c>
      <c r="Q143" s="36" t="s">
        <v>13</v>
      </c>
      <c r="R143" s="36" t="s">
        <v>14</v>
      </c>
      <c r="S143" s="38" t="s">
        <v>15</v>
      </c>
      <c r="T143" s="3"/>
      <c r="U143" s="3"/>
      <c r="V143" s="27"/>
      <c r="W143" s="27"/>
      <c r="X143" s="27"/>
    </row>
    <row r="144" spans="1:24" ht="24.75" thickBot="1" x14ac:dyDescent="0.2">
      <c r="A144" t="s">
        <v>97</v>
      </c>
      <c r="B144" s="37"/>
      <c r="C144" s="1" t="s">
        <v>2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9"/>
      <c r="T144" s="3"/>
      <c r="U144" s="3"/>
      <c r="V144" s="27"/>
      <c r="W144" s="27"/>
      <c r="X144" s="27"/>
    </row>
    <row r="145" spans="1:24" ht="14.25" thickBot="1" x14ac:dyDescent="0.2">
      <c r="B145" s="13">
        <v>44196</v>
      </c>
      <c r="C145" s="2">
        <v>44314</v>
      </c>
      <c r="D145" s="3" t="s">
        <v>78</v>
      </c>
      <c r="E145" s="3" t="s">
        <v>21</v>
      </c>
      <c r="F145" s="3" t="s">
        <v>78</v>
      </c>
      <c r="G145" s="3" t="s">
        <v>32</v>
      </c>
      <c r="H145" s="3">
        <v>0.36</v>
      </c>
      <c r="I145" s="3">
        <v>1.46</v>
      </c>
      <c r="J145" s="3">
        <v>9.8800000000000008</v>
      </c>
      <c r="K145" s="3">
        <v>4.88</v>
      </c>
      <c r="L145" s="3">
        <v>3.94</v>
      </c>
      <c r="M145" s="3">
        <v>41.29</v>
      </c>
      <c r="N145" s="10">
        <v>5.53</v>
      </c>
      <c r="O145" s="5">
        <v>44314</v>
      </c>
      <c r="P145" s="5">
        <v>44351</v>
      </c>
      <c r="Q145" s="5">
        <v>44354</v>
      </c>
      <c r="R145" s="3" t="s">
        <v>25</v>
      </c>
      <c r="S145" s="14">
        <v>44347</v>
      </c>
      <c r="T145" s="3">
        <f t="shared" ref="T145:T150" si="39">IF(YEAR(B145)=YEAR(B146),U145+U146,U145)</f>
        <v>0.3</v>
      </c>
      <c r="U145" s="3">
        <f t="shared" ref="U145:U150" si="40">MID(G145,FIND("派",G145)+1,7)/LEFT(G145,FIND("派",G145)-1)</f>
        <v>0.3</v>
      </c>
      <c r="V145" s="27">
        <f t="shared" ref="V145:V150" si="41">(I145-T145)/I145</f>
        <v>0.79452054794520544</v>
      </c>
      <c r="W145" s="27">
        <f t="shared" ref="W145:W150" si="42">I145/SUM(J145:L145)</f>
        <v>7.8074866310160418E-2</v>
      </c>
      <c r="X145" s="27">
        <f t="shared" ref="X145:X150" si="43">IF(MONTH(B145)=12,W145*V145/(1-V145*W145),"")</f>
        <v>6.6134549600912182E-2</v>
      </c>
    </row>
    <row r="146" spans="1:24" ht="14.25" thickBot="1" x14ac:dyDescent="0.2">
      <c r="B146" s="15">
        <v>43830</v>
      </c>
      <c r="C146" s="6">
        <v>43930</v>
      </c>
      <c r="D146" s="7" t="s">
        <v>96</v>
      </c>
      <c r="E146" s="7" t="s">
        <v>21</v>
      </c>
      <c r="F146" s="7" t="s">
        <v>96</v>
      </c>
      <c r="G146" s="7" t="s">
        <v>32</v>
      </c>
      <c r="H146" s="7">
        <v>0.32</v>
      </c>
      <c r="I146" s="7">
        <v>1.44</v>
      </c>
      <c r="J146" s="7">
        <v>11.9</v>
      </c>
      <c r="K146" s="7">
        <v>7.01</v>
      </c>
      <c r="L146" s="7">
        <v>3.84</v>
      </c>
      <c r="M146" s="7">
        <v>30.58</v>
      </c>
      <c r="N146" s="10">
        <v>3.79</v>
      </c>
      <c r="O146" s="8">
        <v>44295</v>
      </c>
      <c r="P146" s="8">
        <v>44331</v>
      </c>
      <c r="Q146" s="8">
        <v>44334</v>
      </c>
      <c r="R146" s="7" t="s">
        <v>25</v>
      </c>
      <c r="S146" s="16">
        <v>44328</v>
      </c>
      <c r="T146" s="3">
        <f t="shared" si="39"/>
        <v>0.3</v>
      </c>
      <c r="U146" s="3">
        <f t="shared" si="40"/>
        <v>0.3</v>
      </c>
      <c r="V146" s="27">
        <f t="shared" si="41"/>
        <v>0.79166666666666663</v>
      </c>
      <c r="W146" s="27">
        <f t="shared" si="42"/>
        <v>6.3296703296703297E-2</v>
      </c>
      <c r="X146" s="27">
        <f t="shared" si="43"/>
        <v>5.2753354928273946E-2</v>
      </c>
    </row>
    <row r="147" spans="1:24" ht="14.25" thickBot="1" x14ac:dyDescent="0.2">
      <c r="B147" s="17">
        <v>43465</v>
      </c>
      <c r="C147" s="9">
        <v>43565</v>
      </c>
      <c r="D147" s="10" t="s">
        <v>21</v>
      </c>
      <c r="E147" s="10" t="s">
        <v>21</v>
      </c>
      <c r="F147" s="10" t="s">
        <v>21</v>
      </c>
      <c r="G147" s="10" t="s">
        <v>32</v>
      </c>
      <c r="H147" s="10">
        <v>0.51</v>
      </c>
      <c r="I147" s="10">
        <v>1.1399999999999999</v>
      </c>
      <c r="J147" s="10">
        <v>10.77</v>
      </c>
      <c r="K147" s="10">
        <v>6.84</v>
      </c>
      <c r="L147" s="10">
        <v>2.76</v>
      </c>
      <c r="M147" s="10">
        <v>32.83</v>
      </c>
      <c r="N147" s="10">
        <v>3.77</v>
      </c>
      <c r="O147" s="4">
        <v>44296</v>
      </c>
      <c r="P147" s="4">
        <v>44352</v>
      </c>
      <c r="Q147" s="4">
        <v>44353</v>
      </c>
      <c r="R147" s="10" t="s">
        <v>25</v>
      </c>
      <c r="S147" s="18">
        <v>44347</v>
      </c>
      <c r="T147" s="3">
        <f t="shared" si="39"/>
        <v>0.3</v>
      </c>
      <c r="U147" s="3">
        <f t="shared" si="40"/>
        <v>0.3</v>
      </c>
      <c r="V147" s="27">
        <f t="shared" si="41"/>
        <v>0.73684210526315785</v>
      </c>
      <c r="W147" s="27">
        <f t="shared" si="42"/>
        <v>5.5964653902798235E-2</v>
      </c>
      <c r="X147" s="27">
        <f t="shared" si="43"/>
        <v>4.301075268817204E-2</v>
      </c>
    </row>
    <row r="148" spans="1:24" ht="14.25" thickBot="1" x14ac:dyDescent="0.2">
      <c r="B148" s="15">
        <v>43100</v>
      </c>
      <c r="C148" s="6">
        <v>43185</v>
      </c>
      <c r="D148" s="7" t="s">
        <v>21</v>
      </c>
      <c r="E148" s="7" t="s">
        <v>21</v>
      </c>
      <c r="F148" s="7" t="s">
        <v>21</v>
      </c>
      <c r="G148" s="7" t="s">
        <v>32</v>
      </c>
      <c r="H148" s="7">
        <v>0.5</v>
      </c>
      <c r="I148" s="7">
        <v>0.86</v>
      </c>
      <c r="J148" s="7">
        <v>8.73</v>
      </c>
      <c r="K148" s="7">
        <v>5.53</v>
      </c>
      <c r="L148" s="7">
        <v>2.06</v>
      </c>
      <c r="M148" s="7">
        <v>40.03</v>
      </c>
      <c r="N148" s="10">
        <v>3.63</v>
      </c>
      <c r="O148" s="8">
        <v>44281</v>
      </c>
      <c r="P148" s="8">
        <v>44360</v>
      </c>
      <c r="Q148" s="8">
        <v>44361</v>
      </c>
      <c r="R148" s="7" t="s">
        <v>25</v>
      </c>
      <c r="S148" s="16">
        <v>44354</v>
      </c>
      <c r="T148" s="3">
        <f t="shared" si="39"/>
        <v>0.3</v>
      </c>
      <c r="U148" s="3">
        <f t="shared" si="40"/>
        <v>0.3</v>
      </c>
      <c r="V148" s="27">
        <f t="shared" si="41"/>
        <v>0.65116279069767447</v>
      </c>
      <c r="W148" s="27">
        <f t="shared" si="42"/>
        <v>5.2696078431372549E-2</v>
      </c>
      <c r="X148" s="27">
        <f t="shared" si="43"/>
        <v>3.553299492385787E-2</v>
      </c>
    </row>
    <row r="149" spans="1:24" ht="14.25" thickBot="1" x14ac:dyDescent="0.2">
      <c r="B149" s="13">
        <v>42735</v>
      </c>
      <c r="C149" s="2">
        <v>42850</v>
      </c>
      <c r="D149" s="3" t="s">
        <v>21</v>
      </c>
      <c r="E149" s="3" t="s">
        <v>21</v>
      </c>
      <c r="F149" s="3" t="s">
        <v>21</v>
      </c>
      <c r="G149" s="3" t="s">
        <v>32</v>
      </c>
      <c r="H149" s="3">
        <v>0.97</v>
      </c>
      <c r="I149" s="3">
        <v>0.66</v>
      </c>
      <c r="J149" s="3">
        <v>8.17</v>
      </c>
      <c r="K149" s="3">
        <v>5.53</v>
      </c>
      <c r="L149" s="3">
        <v>1.54</v>
      </c>
      <c r="M149" s="3">
        <v>27.26</v>
      </c>
      <c r="N149" s="10">
        <v>3.63</v>
      </c>
      <c r="O149" s="5">
        <v>44311</v>
      </c>
      <c r="P149" s="5">
        <v>44355</v>
      </c>
      <c r="Q149" s="5">
        <v>44356</v>
      </c>
      <c r="R149" s="3" t="s">
        <v>25</v>
      </c>
      <c r="S149" s="14">
        <v>44352</v>
      </c>
      <c r="T149" s="3">
        <f t="shared" si="39"/>
        <v>0.3</v>
      </c>
      <c r="U149" s="3">
        <f t="shared" si="40"/>
        <v>0.3</v>
      </c>
      <c r="V149" s="27">
        <f t="shared" si="41"/>
        <v>0.54545454545454553</v>
      </c>
      <c r="W149" s="27">
        <f t="shared" si="42"/>
        <v>4.3307086614173235E-2</v>
      </c>
      <c r="X149" s="27">
        <f t="shared" si="43"/>
        <v>2.419354838709678E-2</v>
      </c>
    </row>
    <row r="150" spans="1:24" ht="14.25" thickBot="1" x14ac:dyDescent="0.2">
      <c r="B150" s="19">
        <v>42185</v>
      </c>
      <c r="C150" s="28">
        <v>42237</v>
      </c>
      <c r="D150" s="20" t="s">
        <v>30</v>
      </c>
      <c r="E150" s="20" t="s">
        <v>21</v>
      </c>
      <c r="F150" s="20" t="s">
        <v>30</v>
      </c>
      <c r="G150" s="20" t="s">
        <v>31</v>
      </c>
      <c r="H150" s="20">
        <v>0.63</v>
      </c>
      <c r="I150" s="20">
        <v>0.6</v>
      </c>
      <c r="J150" s="20">
        <v>8.77</v>
      </c>
      <c r="K150" s="20">
        <v>5.52</v>
      </c>
      <c r="L150" s="20">
        <v>2.15</v>
      </c>
      <c r="M150" s="20">
        <v>30.27</v>
      </c>
      <c r="N150" s="29">
        <v>1.6</v>
      </c>
      <c r="O150" s="22">
        <v>44429</v>
      </c>
      <c r="P150" s="22">
        <v>44505</v>
      </c>
      <c r="Q150" s="22">
        <v>44506</v>
      </c>
      <c r="R150" s="20" t="s">
        <v>25</v>
      </c>
      <c r="S150" s="23">
        <v>44502</v>
      </c>
      <c r="T150" s="3">
        <f t="shared" si="39"/>
        <v>0.5</v>
      </c>
      <c r="U150" s="3">
        <f t="shared" si="40"/>
        <v>0.5</v>
      </c>
      <c r="V150" s="27">
        <f t="shared" si="41"/>
        <v>0.16666666666666663</v>
      </c>
      <c r="W150" s="27">
        <f t="shared" si="42"/>
        <v>3.6496350364963508E-2</v>
      </c>
      <c r="X150" s="27" t="str">
        <f t="shared" si="43"/>
        <v/>
      </c>
    </row>
    <row r="151" spans="1:24" ht="14.25" thickBot="1" x14ac:dyDescent="0.2">
      <c r="T151" s="3"/>
      <c r="U151" s="3"/>
      <c r="V151" s="27"/>
      <c r="W151" s="27"/>
      <c r="X151" s="27"/>
    </row>
    <row r="152" spans="1:24" ht="14.25" thickBot="1" x14ac:dyDescent="0.2">
      <c r="B152" s="36" t="s">
        <v>0</v>
      </c>
      <c r="C152" s="12" t="s">
        <v>1</v>
      </c>
      <c r="D152" s="40" t="s">
        <v>3</v>
      </c>
      <c r="E152" s="41"/>
      <c r="F152" s="42"/>
      <c r="G152" s="40" t="s">
        <v>4</v>
      </c>
      <c r="H152" s="42"/>
      <c r="I152" s="36" t="s">
        <v>5</v>
      </c>
      <c r="J152" s="36" t="s">
        <v>6</v>
      </c>
      <c r="K152" s="36" t="s">
        <v>7</v>
      </c>
      <c r="L152" s="36" t="s">
        <v>8</v>
      </c>
      <c r="M152" s="36" t="s">
        <v>9</v>
      </c>
      <c r="N152" s="36" t="s">
        <v>10</v>
      </c>
      <c r="O152" s="36" t="s">
        <v>11</v>
      </c>
      <c r="P152" s="36" t="s">
        <v>12</v>
      </c>
      <c r="Q152" s="36" t="s">
        <v>13</v>
      </c>
      <c r="R152" s="36" t="s">
        <v>14</v>
      </c>
      <c r="S152" s="38" t="s">
        <v>15</v>
      </c>
      <c r="T152" s="3"/>
      <c r="U152" s="3"/>
      <c r="V152" s="27"/>
      <c r="W152" s="27"/>
      <c r="X152" s="27"/>
    </row>
    <row r="153" spans="1:24" ht="24.75" thickBot="1" x14ac:dyDescent="0.2">
      <c r="A153" t="s">
        <v>99</v>
      </c>
      <c r="B153" s="37"/>
      <c r="C153" s="1" t="s">
        <v>2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9"/>
      <c r="T153" s="3"/>
      <c r="U153" s="3"/>
      <c r="V153" s="27"/>
      <c r="W153" s="27"/>
      <c r="X153" s="27"/>
    </row>
    <row r="154" spans="1:24" ht="14.25" thickBot="1" x14ac:dyDescent="0.2">
      <c r="B154" s="13">
        <v>44196</v>
      </c>
      <c r="C154" s="2">
        <v>44314</v>
      </c>
      <c r="D154" s="3" t="s">
        <v>21</v>
      </c>
      <c r="E154" s="3" t="s">
        <v>21</v>
      </c>
      <c r="F154" s="3" t="s">
        <v>21</v>
      </c>
      <c r="G154" s="3" t="s">
        <v>53</v>
      </c>
      <c r="H154" s="3">
        <v>0.65</v>
      </c>
      <c r="I154" s="3">
        <v>1.54</v>
      </c>
      <c r="J154" s="3">
        <v>10.5</v>
      </c>
      <c r="K154" s="3">
        <v>3.88</v>
      </c>
      <c r="L154" s="3">
        <v>5.24</v>
      </c>
      <c r="M154" s="3">
        <v>22.09</v>
      </c>
      <c r="N154" s="3">
        <v>4.09</v>
      </c>
      <c r="O154" s="5">
        <v>44314</v>
      </c>
      <c r="P154" s="5">
        <v>44376</v>
      </c>
      <c r="Q154" s="5">
        <v>44377</v>
      </c>
      <c r="R154" s="3" t="s">
        <v>25</v>
      </c>
      <c r="S154" s="14">
        <v>44371</v>
      </c>
      <c r="T154" s="3">
        <f t="shared" ref="T154:T159" si="44">IF(YEAR(B154)=YEAR(B155),U154+U155,U154)</f>
        <v>0.35</v>
      </c>
      <c r="U154" s="3">
        <f t="shared" ref="U154:U159" si="45">MID(G154,FIND("派",G154)+1,7)/LEFT(G154,FIND("派",G154)-1)</f>
        <v>0.35</v>
      </c>
      <c r="V154" s="27">
        <f t="shared" ref="V154:V159" si="46">(I154-T154)/I154</f>
        <v>0.77272727272727271</v>
      </c>
      <c r="W154" s="27">
        <f t="shared" ref="W154:W159" si="47">I154/SUM(J154:L154)</f>
        <v>7.8491335372069329E-2</v>
      </c>
      <c r="X154" s="27">
        <f t="shared" ref="X154:X159" si="48">IF(MONTH(B154)=12,W154*V154/(1-V154*W154),"")</f>
        <v>6.4568638090070546E-2</v>
      </c>
    </row>
    <row r="155" spans="1:24" ht="14.25" thickBot="1" x14ac:dyDescent="0.2">
      <c r="B155" s="15">
        <v>43830</v>
      </c>
      <c r="C155" s="6">
        <v>43949</v>
      </c>
      <c r="D155" s="7" t="s">
        <v>96</v>
      </c>
      <c r="E155" s="7" t="s">
        <v>21</v>
      </c>
      <c r="F155" s="7" t="s">
        <v>96</v>
      </c>
      <c r="G155" s="7" t="s">
        <v>98</v>
      </c>
      <c r="H155" s="7">
        <v>0.41</v>
      </c>
      <c r="I155" s="7">
        <v>1.78</v>
      </c>
      <c r="J155" s="7">
        <v>11.97</v>
      </c>
      <c r="K155" s="7">
        <v>4.79</v>
      </c>
      <c r="L155" s="7">
        <v>5.87</v>
      </c>
      <c r="M155" s="7">
        <v>16.940000000000001</v>
      </c>
      <c r="N155" s="7">
        <v>2.92</v>
      </c>
      <c r="O155" s="8">
        <v>44314</v>
      </c>
      <c r="P155" s="8">
        <v>44428</v>
      </c>
      <c r="Q155" s="8">
        <v>44429</v>
      </c>
      <c r="R155" s="7" t="s">
        <v>25</v>
      </c>
      <c r="S155" s="16">
        <v>44425</v>
      </c>
      <c r="T155" s="3">
        <f t="shared" si="44"/>
        <v>0.42000000000000004</v>
      </c>
      <c r="U155" s="3">
        <f t="shared" si="45"/>
        <v>0.42000000000000004</v>
      </c>
      <c r="V155" s="27">
        <f t="shared" si="46"/>
        <v>0.76404494382022459</v>
      </c>
      <c r="W155" s="27">
        <f t="shared" si="47"/>
        <v>7.8656650463985858E-2</v>
      </c>
      <c r="X155" s="27">
        <f t="shared" si="48"/>
        <v>6.3939821344616815E-2</v>
      </c>
    </row>
    <row r="156" spans="1:24" ht="14.25" thickBot="1" x14ac:dyDescent="0.2">
      <c r="B156" s="13">
        <v>43465</v>
      </c>
      <c r="C156" s="2">
        <v>43584</v>
      </c>
      <c r="D156" s="3" t="s">
        <v>21</v>
      </c>
      <c r="E156" s="3" t="s">
        <v>21</v>
      </c>
      <c r="F156" s="3" t="s">
        <v>21</v>
      </c>
      <c r="G156" s="3" t="s">
        <v>31</v>
      </c>
      <c r="H156" s="3">
        <v>0.84</v>
      </c>
      <c r="I156" s="3">
        <v>1.53</v>
      </c>
      <c r="J156" s="3">
        <v>10.69</v>
      </c>
      <c r="K156" s="3">
        <v>4.5599999999999996</v>
      </c>
      <c r="L156" s="3">
        <v>4.7699999999999996</v>
      </c>
      <c r="M156" s="3">
        <v>17.32</v>
      </c>
      <c r="N156" s="3">
        <v>2.87</v>
      </c>
      <c r="O156" s="5">
        <v>44315</v>
      </c>
      <c r="P156" s="5">
        <v>44396</v>
      </c>
      <c r="Q156" s="5">
        <v>44399</v>
      </c>
      <c r="R156" s="3" t="s">
        <v>25</v>
      </c>
      <c r="S156" s="14">
        <v>44393</v>
      </c>
      <c r="T156" s="3">
        <f t="shared" si="44"/>
        <v>0.5</v>
      </c>
      <c r="U156" s="3">
        <f t="shared" si="45"/>
        <v>0.5</v>
      </c>
      <c r="V156" s="27">
        <f t="shared" si="46"/>
        <v>0.67320261437908502</v>
      </c>
      <c r="W156" s="27">
        <f t="shared" si="47"/>
        <v>7.6423576423576431E-2</v>
      </c>
      <c r="X156" s="27">
        <f t="shared" si="48"/>
        <v>5.4239073196419171E-2</v>
      </c>
    </row>
    <row r="157" spans="1:24" ht="14.25" thickBot="1" x14ac:dyDescent="0.2">
      <c r="B157" s="15">
        <v>43100</v>
      </c>
      <c r="C157" s="6">
        <v>43189</v>
      </c>
      <c r="D157" s="7" t="s">
        <v>21</v>
      </c>
      <c r="E157" s="7" t="s">
        <v>21</v>
      </c>
      <c r="F157" s="7" t="s">
        <v>21</v>
      </c>
      <c r="G157" s="7" t="s">
        <v>24</v>
      </c>
      <c r="H157" s="7">
        <v>1.25</v>
      </c>
      <c r="I157" s="7">
        <v>1.38</v>
      </c>
      <c r="J157" s="7">
        <v>10.29</v>
      </c>
      <c r="K157" s="7">
        <v>4.68</v>
      </c>
      <c r="L157" s="7">
        <v>4.2699999999999996</v>
      </c>
      <c r="M157" s="7">
        <v>24.89</v>
      </c>
      <c r="N157" s="7">
        <v>2.85</v>
      </c>
      <c r="O157" s="8">
        <v>44285</v>
      </c>
      <c r="P157" s="8">
        <v>44332</v>
      </c>
      <c r="Q157" s="8">
        <v>44333</v>
      </c>
      <c r="R157" s="7" t="s">
        <v>25</v>
      </c>
      <c r="S157" s="16">
        <v>44327</v>
      </c>
      <c r="T157" s="3">
        <f t="shared" si="44"/>
        <v>1</v>
      </c>
      <c r="U157" s="3">
        <f t="shared" si="45"/>
        <v>1</v>
      </c>
      <c r="V157" s="27">
        <f t="shared" si="46"/>
        <v>0.27536231884057966</v>
      </c>
      <c r="W157" s="27">
        <f t="shared" si="47"/>
        <v>7.172557172557173E-2</v>
      </c>
      <c r="X157" s="27">
        <f t="shared" si="48"/>
        <v>2.0148462354188757E-2</v>
      </c>
    </row>
    <row r="158" spans="1:24" ht="14.25" thickBot="1" x14ac:dyDescent="0.2">
      <c r="B158" s="13">
        <v>42735</v>
      </c>
      <c r="C158" s="2">
        <v>42818</v>
      </c>
      <c r="D158" s="3" t="s">
        <v>21</v>
      </c>
      <c r="E158" s="3" t="s">
        <v>21</v>
      </c>
      <c r="F158" s="3" t="s">
        <v>21</v>
      </c>
      <c r="G158" s="3" t="s">
        <v>32</v>
      </c>
      <c r="H158" s="3">
        <v>0.63</v>
      </c>
      <c r="I158" s="3">
        <v>1.1100000000000001</v>
      </c>
      <c r="J158" s="3">
        <v>6.93</v>
      </c>
      <c r="K158" s="3">
        <v>2.1</v>
      </c>
      <c r="L158" s="3">
        <v>3.64</v>
      </c>
      <c r="M158" s="3">
        <v>23.45</v>
      </c>
      <c r="N158" s="3">
        <v>2.67</v>
      </c>
      <c r="O158" s="5">
        <v>44279</v>
      </c>
      <c r="P158" s="5">
        <v>44367</v>
      </c>
      <c r="Q158" s="5">
        <v>44368</v>
      </c>
      <c r="R158" s="3" t="s">
        <v>25</v>
      </c>
      <c r="S158" s="14">
        <v>44360</v>
      </c>
      <c r="T158" s="3">
        <f t="shared" si="44"/>
        <v>0.3</v>
      </c>
      <c r="U158" s="3">
        <f t="shared" si="45"/>
        <v>0.3</v>
      </c>
      <c r="V158" s="27">
        <f t="shared" si="46"/>
        <v>0.72972972972972971</v>
      </c>
      <c r="W158" s="27">
        <f t="shared" si="47"/>
        <v>8.7608524072612479E-2</v>
      </c>
      <c r="X158" s="27">
        <f t="shared" si="48"/>
        <v>6.8296795952782471E-2</v>
      </c>
    </row>
    <row r="159" spans="1:24" ht="14.25" thickBot="1" x14ac:dyDescent="0.2">
      <c r="B159" s="19">
        <v>42369</v>
      </c>
      <c r="C159" s="28">
        <v>42454</v>
      </c>
      <c r="D159" s="20" t="s">
        <v>21</v>
      </c>
      <c r="E159" s="20" t="s">
        <v>21</v>
      </c>
      <c r="F159" s="20" t="s">
        <v>21</v>
      </c>
      <c r="G159" s="20" t="s">
        <v>32</v>
      </c>
      <c r="H159" s="20">
        <v>0.59</v>
      </c>
      <c r="I159" s="20">
        <v>0.98</v>
      </c>
      <c r="J159" s="20">
        <v>8.31</v>
      </c>
      <c r="K159" s="20">
        <v>4.0599999999999996</v>
      </c>
      <c r="L159" s="20">
        <v>3.08</v>
      </c>
      <c r="M159" s="20">
        <v>18.84</v>
      </c>
      <c r="N159" s="20">
        <v>2.67</v>
      </c>
      <c r="O159" s="22">
        <v>44280</v>
      </c>
      <c r="P159" s="22">
        <v>44381</v>
      </c>
      <c r="Q159" s="22">
        <v>44382</v>
      </c>
      <c r="R159" s="20" t="s">
        <v>25</v>
      </c>
      <c r="S159" s="23">
        <v>44375</v>
      </c>
      <c r="T159" s="3">
        <f t="shared" si="44"/>
        <v>0.3</v>
      </c>
      <c r="U159" s="3">
        <f t="shared" si="45"/>
        <v>0.3</v>
      </c>
      <c r="V159" s="27">
        <f t="shared" si="46"/>
        <v>0.69387755102040816</v>
      </c>
      <c r="W159" s="27">
        <f t="shared" si="47"/>
        <v>6.3430420711974106E-2</v>
      </c>
      <c r="X159" s="27">
        <f t="shared" si="48"/>
        <v>4.6039268788083954E-2</v>
      </c>
    </row>
    <row r="160" spans="1:24" ht="14.25" thickBot="1" x14ac:dyDescent="0.2">
      <c r="T160" s="3"/>
      <c r="U160" s="3"/>
      <c r="V160" s="27"/>
      <c r="W160" s="27"/>
      <c r="X160" s="27"/>
    </row>
    <row r="161" spans="1:24" ht="14.25" thickBot="1" x14ac:dyDescent="0.2">
      <c r="B161" s="36" t="s">
        <v>0</v>
      </c>
      <c r="C161" s="12" t="s">
        <v>1</v>
      </c>
      <c r="D161" s="40" t="s">
        <v>3</v>
      </c>
      <c r="E161" s="41"/>
      <c r="F161" s="42"/>
      <c r="G161" s="40" t="s">
        <v>4</v>
      </c>
      <c r="H161" s="42"/>
      <c r="I161" s="36" t="s">
        <v>5</v>
      </c>
      <c r="J161" s="36" t="s">
        <v>6</v>
      </c>
      <c r="K161" s="36" t="s">
        <v>7</v>
      </c>
      <c r="L161" s="36" t="s">
        <v>8</v>
      </c>
      <c r="M161" s="36" t="s">
        <v>9</v>
      </c>
      <c r="N161" s="36" t="s">
        <v>10</v>
      </c>
      <c r="O161" s="36" t="s">
        <v>11</v>
      </c>
      <c r="P161" s="36" t="s">
        <v>12</v>
      </c>
      <c r="Q161" s="36" t="s">
        <v>13</v>
      </c>
      <c r="R161" s="36" t="s">
        <v>14</v>
      </c>
      <c r="S161" s="38" t="s">
        <v>15</v>
      </c>
      <c r="T161" s="3"/>
      <c r="U161" s="3"/>
      <c r="V161" s="27"/>
      <c r="W161" s="27"/>
      <c r="X161" s="27"/>
    </row>
    <row r="162" spans="1:24" ht="24.75" thickBot="1" x14ac:dyDescent="0.2">
      <c r="A162" t="s">
        <v>107</v>
      </c>
      <c r="B162" s="37"/>
      <c r="C162" s="1" t="s">
        <v>2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9"/>
      <c r="T162" s="3"/>
      <c r="U162" s="3"/>
      <c r="V162" s="27"/>
      <c r="W162" s="27"/>
      <c r="X162" s="27"/>
    </row>
    <row r="163" spans="1:24" ht="24.75" thickBot="1" x14ac:dyDescent="0.2">
      <c r="B163" s="13">
        <v>44196</v>
      </c>
      <c r="C163" s="2">
        <v>44285</v>
      </c>
      <c r="D163" s="3" t="s">
        <v>21</v>
      </c>
      <c r="E163" s="3" t="s">
        <v>21</v>
      </c>
      <c r="F163" s="3" t="s">
        <v>21</v>
      </c>
      <c r="G163" s="3" t="s">
        <v>100</v>
      </c>
      <c r="H163" s="3">
        <v>7.0000000000000007E-2</v>
      </c>
      <c r="I163" s="3">
        <v>1.47</v>
      </c>
      <c r="J163" s="3">
        <v>20.45</v>
      </c>
      <c r="K163" s="3">
        <v>9.0500000000000007</v>
      </c>
      <c r="L163" s="10">
        <v>8.9600000000000009</v>
      </c>
      <c r="M163" s="3">
        <v>162.30000000000001</v>
      </c>
      <c r="N163" s="3">
        <v>28.61</v>
      </c>
      <c r="O163" s="5">
        <v>44285</v>
      </c>
      <c r="P163" s="3" t="s">
        <v>21</v>
      </c>
      <c r="Q163" s="3" t="s">
        <v>21</v>
      </c>
      <c r="R163" s="3" t="s">
        <v>23</v>
      </c>
      <c r="S163" s="14">
        <v>44285</v>
      </c>
      <c r="T163" s="3">
        <f t="shared" ref="T163:T169" si="49">IF(YEAR(B163)=YEAR(B164),U163+U164,U163)</f>
        <v>0.14799999999999999</v>
      </c>
      <c r="U163" s="3">
        <f t="shared" ref="U163:U169" si="50">MID(G163,FIND("派",G163)+1,7)/LEFT(G163,FIND("派",G163)-1)</f>
        <v>0.14799999999999999</v>
      </c>
      <c r="V163" s="27">
        <f t="shared" ref="V163:V169" si="51">(I163-T163)/I163</f>
        <v>0.89931972789115655</v>
      </c>
      <c r="W163" s="27">
        <f t="shared" ref="W163:W169" si="52">I163/SUM(J163:L163)</f>
        <v>3.8221528861154444E-2</v>
      </c>
      <c r="X163" s="27">
        <f t="shared" ref="X163:X169" si="53">IF(MONTH(B163)=12,W163*V163/(1-V163*W163),"")</f>
        <v>3.5596962679735049E-2</v>
      </c>
    </row>
    <row r="164" spans="1:24" ht="14.25" thickBot="1" x14ac:dyDescent="0.2">
      <c r="B164" s="17">
        <v>43830</v>
      </c>
      <c r="C164" s="9">
        <v>43943</v>
      </c>
      <c r="D164" s="10" t="s">
        <v>21</v>
      </c>
      <c r="E164" s="10" t="s">
        <v>21</v>
      </c>
      <c r="F164" s="10" t="s">
        <v>21</v>
      </c>
      <c r="G164" s="10" t="s">
        <v>101</v>
      </c>
      <c r="H164" s="10">
        <v>7.0000000000000007E-2</v>
      </c>
      <c r="I164" s="10">
        <v>0.5</v>
      </c>
      <c r="J164" s="10">
        <v>19.2</v>
      </c>
      <c r="K164" s="10">
        <v>8.99</v>
      </c>
      <c r="L164" s="10">
        <v>7.72</v>
      </c>
      <c r="M164" s="10">
        <v>-41.93</v>
      </c>
      <c r="N164" s="10">
        <v>27.28</v>
      </c>
      <c r="O164" s="4">
        <v>44308</v>
      </c>
      <c r="P164" s="4">
        <v>44425</v>
      </c>
      <c r="Q164" s="4">
        <v>44426</v>
      </c>
      <c r="R164" s="10" t="s">
        <v>25</v>
      </c>
      <c r="S164" s="18">
        <v>44420</v>
      </c>
      <c r="T164" s="3">
        <f t="shared" si="49"/>
        <v>0.06</v>
      </c>
      <c r="U164" s="3">
        <f t="shared" si="50"/>
        <v>0.06</v>
      </c>
      <c r="V164" s="27">
        <f t="shared" si="51"/>
        <v>0.88</v>
      </c>
      <c r="W164" s="27">
        <f t="shared" si="52"/>
        <v>1.3923698134224451E-2</v>
      </c>
      <c r="X164" s="27">
        <f t="shared" si="53"/>
        <v>1.2404849168311249E-2</v>
      </c>
    </row>
    <row r="165" spans="1:24" ht="14.25" thickBot="1" x14ac:dyDescent="0.2">
      <c r="B165" s="13">
        <v>43465</v>
      </c>
      <c r="C165" s="2">
        <v>43552</v>
      </c>
      <c r="D165" s="3" t="s">
        <v>21</v>
      </c>
      <c r="E165" s="3" t="s">
        <v>21</v>
      </c>
      <c r="F165" s="3" t="s">
        <v>21</v>
      </c>
      <c r="G165" s="3" t="s">
        <v>102</v>
      </c>
      <c r="H165" s="3">
        <v>0.36</v>
      </c>
      <c r="I165" s="3">
        <v>0.93</v>
      </c>
      <c r="J165" s="3">
        <v>18.8</v>
      </c>
      <c r="K165" s="3">
        <v>8.99</v>
      </c>
      <c r="L165" s="10">
        <v>7.51</v>
      </c>
      <c r="M165" s="3">
        <v>-31.63</v>
      </c>
      <c r="N165" s="3">
        <v>27.28</v>
      </c>
      <c r="O165" s="5">
        <v>44283</v>
      </c>
      <c r="P165" s="5">
        <v>44402</v>
      </c>
      <c r="Q165" s="5">
        <v>44403</v>
      </c>
      <c r="R165" s="3" t="s">
        <v>25</v>
      </c>
      <c r="S165" s="14">
        <v>44396</v>
      </c>
      <c r="T165" s="3">
        <f t="shared" si="49"/>
        <v>0.20400000000000001</v>
      </c>
      <c r="U165" s="3">
        <f t="shared" si="50"/>
        <v>0.20400000000000001</v>
      </c>
      <c r="V165" s="27">
        <f t="shared" si="51"/>
        <v>0.78064516129032246</v>
      </c>
      <c r="W165" s="27">
        <f t="shared" si="52"/>
        <v>2.634560906515581E-2</v>
      </c>
      <c r="X165" s="27">
        <f t="shared" si="53"/>
        <v>2.0998438132700872E-2</v>
      </c>
    </row>
    <row r="166" spans="1:24" ht="14.25" thickBot="1" x14ac:dyDescent="0.2">
      <c r="B166" s="15">
        <v>43100</v>
      </c>
      <c r="C166" s="6">
        <v>43187</v>
      </c>
      <c r="D166" s="7" t="s">
        <v>21</v>
      </c>
      <c r="E166" s="7" t="s">
        <v>21</v>
      </c>
      <c r="F166" s="7" t="s">
        <v>21</v>
      </c>
      <c r="G166" s="7" t="s">
        <v>103</v>
      </c>
      <c r="H166" s="7">
        <v>0.33</v>
      </c>
      <c r="I166" s="7">
        <v>1.4</v>
      </c>
      <c r="J166" s="7">
        <v>18.73</v>
      </c>
      <c r="K166" s="7">
        <v>8.9700000000000006</v>
      </c>
      <c r="L166" s="10">
        <v>7.05</v>
      </c>
      <c r="M166" s="7">
        <v>-19.510000000000002</v>
      </c>
      <c r="N166" s="7">
        <v>27.28</v>
      </c>
      <c r="O166" s="8">
        <v>44283</v>
      </c>
      <c r="P166" s="8">
        <v>44424</v>
      </c>
      <c r="Q166" s="8">
        <v>44425</v>
      </c>
      <c r="R166" s="7" t="s">
        <v>25</v>
      </c>
      <c r="S166" s="16">
        <v>44418</v>
      </c>
      <c r="T166" s="3">
        <f t="shared" si="49"/>
        <v>0.14099999999999999</v>
      </c>
      <c r="U166" s="3">
        <f t="shared" si="50"/>
        <v>0.14099999999999999</v>
      </c>
      <c r="V166" s="27">
        <f t="shared" si="51"/>
        <v>0.89928571428571424</v>
      </c>
      <c r="W166" s="27">
        <f t="shared" si="52"/>
        <v>4.0287769784172658E-2</v>
      </c>
      <c r="X166" s="27">
        <f t="shared" si="53"/>
        <v>3.7592188946284071E-2</v>
      </c>
    </row>
    <row r="167" spans="1:24" ht="14.25" thickBot="1" x14ac:dyDescent="0.2">
      <c r="B167" s="13">
        <v>42735</v>
      </c>
      <c r="C167" s="2">
        <v>42823</v>
      </c>
      <c r="D167" s="3" t="s">
        <v>21</v>
      </c>
      <c r="E167" s="3" t="s">
        <v>21</v>
      </c>
      <c r="F167" s="3" t="s">
        <v>21</v>
      </c>
      <c r="G167" s="3" t="s">
        <v>104</v>
      </c>
      <c r="H167" s="3">
        <v>0.37</v>
      </c>
      <c r="I167" s="3">
        <v>1.88</v>
      </c>
      <c r="J167" s="3">
        <v>17.399999999999999</v>
      </c>
      <c r="K167" s="3">
        <v>8.9700000000000006</v>
      </c>
      <c r="L167" s="10">
        <v>5.95</v>
      </c>
      <c r="M167" s="3">
        <v>78.94</v>
      </c>
      <c r="N167" s="3">
        <v>27.28</v>
      </c>
      <c r="O167" s="5">
        <v>44284</v>
      </c>
      <c r="P167" s="5">
        <v>44411</v>
      </c>
      <c r="Q167" s="5">
        <v>44412</v>
      </c>
      <c r="R167" s="3" t="s">
        <v>25</v>
      </c>
      <c r="S167" s="14">
        <v>44405</v>
      </c>
      <c r="T167" s="3">
        <f t="shared" si="49"/>
        <v>0.54499999999999993</v>
      </c>
      <c r="U167" s="3">
        <f t="shared" si="50"/>
        <v>0.17799999999999999</v>
      </c>
      <c r="V167" s="27">
        <f t="shared" si="51"/>
        <v>0.71010638297872342</v>
      </c>
      <c r="W167" s="27">
        <f t="shared" si="52"/>
        <v>5.8168316831683164E-2</v>
      </c>
      <c r="X167" s="27">
        <f t="shared" si="53"/>
        <v>4.3085363885751168E-2</v>
      </c>
    </row>
    <row r="168" spans="1:24" ht="14.25" thickBot="1" x14ac:dyDescent="0.2">
      <c r="B168" s="15">
        <v>42551</v>
      </c>
      <c r="C168" s="6">
        <v>42611</v>
      </c>
      <c r="D168" s="7" t="s">
        <v>21</v>
      </c>
      <c r="E168" s="7" t="s">
        <v>21</v>
      </c>
      <c r="F168" s="7" t="s">
        <v>21</v>
      </c>
      <c r="G168" s="7" t="s">
        <v>105</v>
      </c>
      <c r="H168" s="7">
        <v>0.74</v>
      </c>
      <c r="I168" s="7">
        <v>0.87</v>
      </c>
      <c r="J168" s="7">
        <v>12.53</v>
      </c>
      <c r="K168" s="7">
        <v>4.17</v>
      </c>
      <c r="L168" s="10">
        <v>6.16</v>
      </c>
      <c r="M168" s="7">
        <v>384.2</v>
      </c>
      <c r="N168" s="7">
        <v>27.28</v>
      </c>
      <c r="O168" s="8">
        <v>44437</v>
      </c>
      <c r="P168" s="8">
        <v>44542</v>
      </c>
      <c r="Q168" s="8">
        <v>44543</v>
      </c>
      <c r="R168" s="7" t="s">
        <v>25</v>
      </c>
      <c r="S168" s="16">
        <v>44536</v>
      </c>
      <c r="T168" s="3">
        <f t="shared" si="49"/>
        <v>0.36699999999999999</v>
      </c>
      <c r="U168" s="3">
        <f t="shared" si="50"/>
        <v>0.36699999999999999</v>
      </c>
      <c r="V168" s="27">
        <f t="shared" si="51"/>
        <v>0.57816091954022986</v>
      </c>
      <c r="W168" s="27">
        <f t="shared" si="52"/>
        <v>3.805774278215223E-2</v>
      </c>
      <c r="X168" s="27" t="str">
        <f t="shared" si="53"/>
        <v/>
      </c>
    </row>
    <row r="169" spans="1:24" ht="14.25" thickBot="1" x14ac:dyDescent="0.2">
      <c r="B169" s="31">
        <v>41639</v>
      </c>
      <c r="C169" s="32">
        <v>41718</v>
      </c>
      <c r="D169" s="26" t="s">
        <v>21</v>
      </c>
      <c r="E169" s="26" t="s">
        <v>21</v>
      </c>
      <c r="F169" s="26" t="s">
        <v>21</v>
      </c>
      <c r="G169" s="26" t="s">
        <v>106</v>
      </c>
      <c r="H169" s="26">
        <v>0.1</v>
      </c>
      <c r="I169" s="26">
        <v>0.23</v>
      </c>
      <c r="J169" s="26">
        <v>9.2200000000000006</v>
      </c>
      <c r="K169" s="26">
        <v>2.99</v>
      </c>
      <c r="L169" s="29">
        <v>4.46</v>
      </c>
      <c r="M169" s="26">
        <v>579.6</v>
      </c>
      <c r="N169" s="26">
        <v>24.76</v>
      </c>
      <c r="O169" s="33">
        <v>44275</v>
      </c>
      <c r="P169" s="33">
        <v>44420</v>
      </c>
      <c r="Q169" s="33">
        <v>44421</v>
      </c>
      <c r="R169" s="26" t="s">
        <v>25</v>
      </c>
      <c r="S169" s="34">
        <v>44415</v>
      </c>
      <c r="T169" s="3">
        <f t="shared" si="49"/>
        <v>0.05</v>
      </c>
      <c r="U169" s="3">
        <f t="shared" si="50"/>
        <v>0.05</v>
      </c>
      <c r="V169" s="27">
        <f t="shared" si="51"/>
        <v>0.78260869565217384</v>
      </c>
      <c r="W169" s="27">
        <f t="shared" si="52"/>
        <v>1.3797240551889621E-2</v>
      </c>
      <c r="X169" s="27">
        <f t="shared" si="53"/>
        <v>1.0915706488781077E-2</v>
      </c>
    </row>
    <row r="170" spans="1:24" ht="14.25" thickBot="1" x14ac:dyDescent="0.2">
      <c r="T170" s="3"/>
      <c r="U170" s="3"/>
      <c r="V170" s="27"/>
      <c r="W170" s="27"/>
      <c r="X170" s="27"/>
    </row>
    <row r="171" spans="1:24" ht="14.25" thickBot="1" x14ac:dyDescent="0.2">
      <c r="B171" s="36" t="s">
        <v>0</v>
      </c>
      <c r="C171" s="12" t="s">
        <v>1</v>
      </c>
      <c r="D171" s="40" t="s">
        <v>3</v>
      </c>
      <c r="E171" s="41"/>
      <c r="F171" s="42"/>
      <c r="G171" s="40" t="s">
        <v>4</v>
      </c>
      <c r="H171" s="42"/>
      <c r="I171" s="36" t="s">
        <v>5</v>
      </c>
      <c r="J171" s="36" t="s">
        <v>6</v>
      </c>
      <c r="K171" s="36" t="s">
        <v>7</v>
      </c>
      <c r="L171" s="36" t="s">
        <v>8</v>
      </c>
      <c r="M171" s="36" t="s">
        <v>9</v>
      </c>
      <c r="N171" s="36" t="s">
        <v>10</v>
      </c>
      <c r="O171" s="36" t="s">
        <v>11</v>
      </c>
      <c r="P171" s="36" t="s">
        <v>12</v>
      </c>
      <c r="Q171" s="36" t="s">
        <v>13</v>
      </c>
      <c r="R171" s="36" t="s">
        <v>14</v>
      </c>
      <c r="S171" s="38" t="s">
        <v>15</v>
      </c>
      <c r="T171" s="3"/>
      <c r="U171" s="3"/>
      <c r="V171" s="27"/>
      <c r="W171" s="27"/>
      <c r="X171" s="27"/>
    </row>
    <row r="172" spans="1:24" ht="24.75" thickBot="1" x14ac:dyDescent="0.2">
      <c r="A172" t="s">
        <v>113</v>
      </c>
      <c r="B172" s="37"/>
      <c r="C172" s="1" t="s">
        <v>2</v>
      </c>
      <c r="D172" s="1" t="s">
        <v>16</v>
      </c>
      <c r="E172" s="1" t="s">
        <v>17</v>
      </c>
      <c r="F172" s="1" t="s">
        <v>18</v>
      </c>
      <c r="G172" s="1" t="s">
        <v>19</v>
      </c>
      <c r="H172" s="1" t="s">
        <v>20</v>
      </c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9"/>
      <c r="T172" s="3"/>
      <c r="U172" s="3"/>
      <c r="V172" s="27"/>
      <c r="W172" s="27"/>
      <c r="X172" s="27"/>
    </row>
    <row r="173" spans="1:24" ht="14.25" thickBot="1" x14ac:dyDescent="0.2">
      <c r="B173" s="13">
        <v>44196</v>
      </c>
      <c r="C173" s="2">
        <v>44313</v>
      </c>
      <c r="D173" s="3" t="s">
        <v>21</v>
      </c>
      <c r="E173" s="3" t="s">
        <v>21</v>
      </c>
      <c r="F173" s="3" t="s">
        <v>21</v>
      </c>
      <c r="G173" s="3" t="s">
        <v>108</v>
      </c>
      <c r="H173" s="3">
        <v>2.71</v>
      </c>
      <c r="I173" s="3">
        <v>0.4</v>
      </c>
      <c r="J173" s="3">
        <v>2.0499999999999998</v>
      </c>
      <c r="K173" s="10">
        <v>0.02</v>
      </c>
      <c r="L173" s="3">
        <v>0.61</v>
      </c>
      <c r="M173" s="3">
        <v>-7.03</v>
      </c>
      <c r="N173" s="3">
        <v>10.76</v>
      </c>
      <c r="O173" s="5">
        <v>44313</v>
      </c>
      <c r="P173" s="5">
        <v>44344</v>
      </c>
      <c r="Q173" s="5">
        <v>44347</v>
      </c>
      <c r="R173" s="3" t="s">
        <v>25</v>
      </c>
      <c r="S173" s="14">
        <v>44341</v>
      </c>
      <c r="T173" s="3">
        <f t="shared" ref="T173:T193" si="54">IF(YEAR(B173)=YEAR(B174),U173+U174,U173)</f>
        <v>0.26</v>
      </c>
      <c r="U173" s="3">
        <f t="shared" ref="U173:U193" si="55">MID(G173,FIND("派",G173)+1,7)/LEFT(G173,FIND("派",G173)-1)</f>
        <v>0.26</v>
      </c>
      <c r="V173" s="27">
        <f t="shared" ref="V173:V193" si="56">(I173-T173)/I173</f>
        <v>0.35000000000000003</v>
      </c>
      <c r="W173" s="27">
        <f t="shared" ref="W173:W193" si="57">I173/SUM(J173:L173)</f>
        <v>0.1492537313432836</v>
      </c>
      <c r="X173" s="27">
        <f t="shared" ref="X173:X193" si="58">IF(MONTH(B173)=12,W173*V173/(1-V173*W173),"")</f>
        <v>5.5118110236220486E-2</v>
      </c>
    </row>
    <row r="174" spans="1:24" ht="14.25" thickBot="1" x14ac:dyDescent="0.2">
      <c r="B174" s="15">
        <v>43830</v>
      </c>
      <c r="C174" s="6">
        <v>43918</v>
      </c>
      <c r="D174" s="7" t="s">
        <v>109</v>
      </c>
      <c r="E174" s="7" t="s">
        <v>109</v>
      </c>
      <c r="F174" s="7" t="s">
        <v>21</v>
      </c>
      <c r="G174" s="7" t="s">
        <v>52</v>
      </c>
      <c r="H174" s="7">
        <v>2.9</v>
      </c>
      <c r="I174" s="7">
        <v>0.47</v>
      </c>
      <c r="J174" s="7">
        <v>2.04</v>
      </c>
      <c r="K174" s="10">
        <v>0.02</v>
      </c>
      <c r="L174" s="7">
        <v>0.56999999999999995</v>
      </c>
      <c r="M174" s="7">
        <v>12.54</v>
      </c>
      <c r="N174" s="7">
        <v>9.7899999999999991</v>
      </c>
      <c r="O174" s="8">
        <v>44283</v>
      </c>
      <c r="P174" s="8">
        <v>44314</v>
      </c>
      <c r="Q174" s="8">
        <v>44315</v>
      </c>
      <c r="R174" s="7" t="s">
        <v>25</v>
      </c>
      <c r="S174" s="16">
        <v>44308</v>
      </c>
      <c r="T174" s="3">
        <f t="shared" si="54"/>
        <v>0.2</v>
      </c>
      <c r="U174" s="3">
        <f t="shared" si="55"/>
        <v>0.2</v>
      </c>
      <c r="V174" s="27">
        <f t="shared" si="56"/>
        <v>0.57446808510638292</v>
      </c>
      <c r="W174" s="27">
        <f t="shared" si="57"/>
        <v>0.17870722433460076</v>
      </c>
      <c r="X174" s="27">
        <f t="shared" si="58"/>
        <v>0.11440677966101694</v>
      </c>
    </row>
    <row r="175" spans="1:24" ht="14.25" thickBot="1" x14ac:dyDescent="0.2">
      <c r="B175" s="13">
        <v>43465</v>
      </c>
      <c r="C175" s="2">
        <v>43540</v>
      </c>
      <c r="D175" s="3" t="s">
        <v>21</v>
      </c>
      <c r="E175" s="3" t="s">
        <v>21</v>
      </c>
      <c r="F175" s="3" t="s">
        <v>21</v>
      </c>
      <c r="G175" s="3" t="s">
        <v>35</v>
      </c>
      <c r="H175" s="3">
        <v>4.33</v>
      </c>
      <c r="I175" s="3">
        <v>0.42</v>
      </c>
      <c r="J175" s="3">
        <v>1.96</v>
      </c>
      <c r="K175" s="10">
        <v>0.02</v>
      </c>
      <c r="L175" s="3">
        <v>0.54</v>
      </c>
      <c r="M175" s="3">
        <v>-0.13</v>
      </c>
      <c r="N175" s="3">
        <v>9.7899999999999991</v>
      </c>
      <c r="O175" s="5">
        <v>44271</v>
      </c>
      <c r="P175" s="5">
        <v>44305</v>
      </c>
      <c r="Q175" s="5">
        <v>44308</v>
      </c>
      <c r="R175" s="3" t="s">
        <v>25</v>
      </c>
      <c r="S175" s="14">
        <v>44299</v>
      </c>
      <c r="T175" s="3">
        <f t="shared" si="54"/>
        <v>0.4</v>
      </c>
      <c r="U175" s="3">
        <f t="shared" si="55"/>
        <v>0.4</v>
      </c>
      <c r="V175" s="27">
        <f t="shared" si="56"/>
        <v>4.7619047619047533E-2</v>
      </c>
      <c r="W175" s="27">
        <f t="shared" si="57"/>
        <v>0.16666666666666666</v>
      </c>
      <c r="X175" s="27">
        <f t="shared" si="58"/>
        <v>7.9999999999999846E-3</v>
      </c>
    </row>
    <row r="176" spans="1:24" ht="14.25" thickBot="1" x14ac:dyDescent="0.2">
      <c r="B176" s="15">
        <v>43100</v>
      </c>
      <c r="C176" s="6">
        <v>43176</v>
      </c>
      <c r="D176" s="7" t="s">
        <v>21</v>
      </c>
      <c r="E176" s="7" t="s">
        <v>21</v>
      </c>
      <c r="F176" s="7" t="s">
        <v>21</v>
      </c>
      <c r="G176" s="7" t="s">
        <v>31</v>
      </c>
      <c r="H176" s="7">
        <v>5.18</v>
      </c>
      <c r="I176" s="7">
        <v>0.42</v>
      </c>
      <c r="J176" s="7">
        <v>2.04</v>
      </c>
      <c r="K176" s="10">
        <v>0.02</v>
      </c>
      <c r="L176" s="7">
        <v>0.66</v>
      </c>
      <c r="M176" s="7">
        <v>-8.16</v>
      </c>
      <c r="N176" s="7">
        <v>9.7899999999999991</v>
      </c>
      <c r="O176" s="8">
        <v>44272</v>
      </c>
      <c r="P176" s="8">
        <v>44312</v>
      </c>
      <c r="Q176" s="8">
        <v>44313</v>
      </c>
      <c r="R176" s="7" t="s">
        <v>25</v>
      </c>
      <c r="S176" s="16">
        <v>44307</v>
      </c>
      <c r="T176" s="3">
        <f t="shared" si="54"/>
        <v>0.5</v>
      </c>
      <c r="U176" s="3">
        <f t="shared" si="55"/>
        <v>0.5</v>
      </c>
      <c r="V176" s="27">
        <f t="shared" si="56"/>
        <v>-0.19047619047619052</v>
      </c>
      <c r="W176" s="27">
        <f t="shared" si="57"/>
        <v>0.15441176470588233</v>
      </c>
      <c r="X176" s="27">
        <f t="shared" si="58"/>
        <v>-2.8571428571428577E-2</v>
      </c>
    </row>
    <row r="177" spans="2:24" ht="14.25" thickBot="1" x14ac:dyDescent="0.2">
      <c r="B177" s="13">
        <v>42735</v>
      </c>
      <c r="C177" s="2">
        <v>42853</v>
      </c>
      <c r="D177" s="3" t="s">
        <v>21</v>
      </c>
      <c r="E177" s="3" t="s">
        <v>21</v>
      </c>
      <c r="F177" s="3" t="s">
        <v>21</v>
      </c>
      <c r="G177" s="3" t="s">
        <v>35</v>
      </c>
      <c r="H177" s="3">
        <v>3.86</v>
      </c>
      <c r="I177" s="3">
        <v>0.46</v>
      </c>
      <c r="J177" s="3">
        <v>2.02</v>
      </c>
      <c r="K177" s="10">
        <v>0.02</v>
      </c>
      <c r="L177" s="3">
        <v>0.69</v>
      </c>
      <c r="M177" s="3">
        <v>-2.78</v>
      </c>
      <c r="N177" s="3">
        <v>9.7899999999999991</v>
      </c>
      <c r="O177" s="5">
        <v>44314</v>
      </c>
      <c r="P177" s="5">
        <v>44356</v>
      </c>
      <c r="Q177" s="5">
        <v>44359</v>
      </c>
      <c r="R177" s="3" t="s">
        <v>25</v>
      </c>
      <c r="S177" s="14">
        <v>44353</v>
      </c>
      <c r="T177" s="3">
        <f t="shared" si="54"/>
        <v>0.4</v>
      </c>
      <c r="U177" s="3">
        <f t="shared" si="55"/>
        <v>0.4</v>
      </c>
      <c r="V177" s="27">
        <f t="shared" si="56"/>
        <v>0.13043478260869565</v>
      </c>
      <c r="W177" s="27">
        <f t="shared" si="57"/>
        <v>0.16849816849816851</v>
      </c>
      <c r="X177" s="27">
        <f t="shared" si="58"/>
        <v>2.2471910112359553E-2</v>
      </c>
    </row>
    <row r="178" spans="2:24" ht="14.25" thickBot="1" x14ac:dyDescent="0.2">
      <c r="B178" s="15">
        <v>42369</v>
      </c>
      <c r="C178" s="6">
        <v>42440</v>
      </c>
      <c r="D178" s="7" t="s">
        <v>68</v>
      </c>
      <c r="E178" s="7" t="s">
        <v>68</v>
      </c>
      <c r="F178" s="7" t="s">
        <v>21</v>
      </c>
      <c r="G178" s="7" t="s">
        <v>52</v>
      </c>
      <c r="H178" s="7">
        <v>1.4</v>
      </c>
      <c r="I178" s="7">
        <v>0.62</v>
      </c>
      <c r="J178" s="7">
        <v>2.23</v>
      </c>
      <c r="K178" s="10">
        <v>0.02</v>
      </c>
      <c r="L178" s="7">
        <v>0.86</v>
      </c>
      <c r="M178" s="7">
        <v>4.5199999999999996</v>
      </c>
      <c r="N178" s="7">
        <v>7.53</v>
      </c>
      <c r="O178" s="8">
        <v>44266</v>
      </c>
      <c r="P178" s="8">
        <v>44332</v>
      </c>
      <c r="Q178" s="8">
        <v>44333</v>
      </c>
      <c r="R178" s="7" t="s">
        <v>25</v>
      </c>
      <c r="S178" s="16">
        <v>44327</v>
      </c>
      <c r="T178" s="3">
        <f t="shared" si="54"/>
        <v>0.2</v>
      </c>
      <c r="U178" s="3">
        <f t="shared" si="55"/>
        <v>0.2</v>
      </c>
      <c r="V178" s="27">
        <f t="shared" si="56"/>
        <v>0.67741935483870963</v>
      </c>
      <c r="W178" s="27">
        <f t="shared" si="57"/>
        <v>0.19935691318327975</v>
      </c>
      <c r="X178" s="27">
        <f t="shared" si="58"/>
        <v>0.1561338289962825</v>
      </c>
    </row>
    <row r="179" spans="2:24" ht="14.25" thickBot="1" x14ac:dyDescent="0.2">
      <c r="B179" s="13">
        <v>42004</v>
      </c>
      <c r="C179" s="2">
        <v>42083</v>
      </c>
      <c r="D179" s="3" t="s">
        <v>33</v>
      </c>
      <c r="E179" s="3" t="s">
        <v>33</v>
      </c>
      <c r="F179" s="3" t="s">
        <v>21</v>
      </c>
      <c r="G179" s="3" t="s">
        <v>52</v>
      </c>
      <c r="H179" s="3">
        <v>0.65</v>
      </c>
      <c r="I179" s="3">
        <v>0.88</v>
      </c>
      <c r="J179" s="3">
        <v>2.62</v>
      </c>
      <c r="K179" s="10">
        <v>0.03</v>
      </c>
      <c r="L179" s="3">
        <v>1.1499999999999999</v>
      </c>
      <c r="M179" s="3">
        <v>32.72</v>
      </c>
      <c r="N179" s="3">
        <v>5.0199999999999996</v>
      </c>
      <c r="O179" s="5">
        <v>44275</v>
      </c>
      <c r="P179" s="5">
        <v>44341</v>
      </c>
      <c r="Q179" s="5">
        <v>44342</v>
      </c>
      <c r="R179" s="3" t="s">
        <v>25</v>
      </c>
      <c r="S179" s="14">
        <v>44335</v>
      </c>
      <c r="T179" s="3">
        <f t="shared" si="54"/>
        <v>0.2</v>
      </c>
      <c r="U179" s="3">
        <f t="shared" si="55"/>
        <v>0.2</v>
      </c>
      <c r="V179" s="27">
        <f t="shared" si="56"/>
        <v>0.77272727272727271</v>
      </c>
      <c r="W179" s="27">
        <f t="shared" si="57"/>
        <v>0.23157894736842105</v>
      </c>
      <c r="X179" s="27">
        <f t="shared" si="58"/>
        <v>0.21794871794871795</v>
      </c>
    </row>
    <row r="180" spans="2:24" ht="14.25" thickBot="1" x14ac:dyDescent="0.2">
      <c r="B180" s="17">
        <v>41639</v>
      </c>
      <c r="C180" s="9">
        <v>41710</v>
      </c>
      <c r="D180" s="10" t="s">
        <v>110</v>
      </c>
      <c r="E180" s="10" t="s">
        <v>110</v>
      </c>
      <c r="F180" s="10" t="s">
        <v>21</v>
      </c>
      <c r="G180" s="10" t="s">
        <v>53</v>
      </c>
      <c r="H180" s="10">
        <v>1.54</v>
      </c>
      <c r="I180" s="10">
        <v>0.83</v>
      </c>
      <c r="J180" s="10">
        <v>2.52</v>
      </c>
      <c r="K180" s="10">
        <v>0.04</v>
      </c>
      <c r="L180" s="10">
        <v>1.03</v>
      </c>
      <c r="M180" s="10">
        <v>50.13</v>
      </c>
      <c r="N180" s="10">
        <v>4.01</v>
      </c>
      <c r="O180" s="4">
        <v>44267</v>
      </c>
      <c r="P180" s="4">
        <v>44350</v>
      </c>
      <c r="Q180" s="4">
        <v>44351</v>
      </c>
      <c r="R180" s="10" t="s">
        <v>25</v>
      </c>
      <c r="S180" s="18">
        <v>44344</v>
      </c>
      <c r="T180" s="3">
        <f t="shared" si="54"/>
        <v>0.35</v>
      </c>
      <c r="U180" s="3">
        <f t="shared" si="55"/>
        <v>0.35</v>
      </c>
      <c r="V180" s="27">
        <f t="shared" si="56"/>
        <v>0.57831325301204817</v>
      </c>
      <c r="W180" s="27">
        <f t="shared" si="57"/>
        <v>0.23119777158774374</v>
      </c>
      <c r="X180" s="27">
        <f t="shared" si="58"/>
        <v>0.15434083601286175</v>
      </c>
    </row>
    <row r="181" spans="2:24" ht="14.25" thickBot="1" x14ac:dyDescent="0.2">
      <c r="B181" s="13">
        <v>41274</v>
      </c>
      <c r="C181" s="2">
        <v>41384</v>
      </c>
      <c r="D181" s="3" t="s">
        <v>21</v>
      </c>
      <c r="E181" s="3" t="s">
        <v>21</v>
      </c>
      <c r="F181" s="3" t="s">
        <v>21</v>
      </c>
      <c r="G181" s="3" t="s">
        <v>32</v>
      </c>
      <c r="H181" s="3">
        <v>1.2</v>
      </c>
      <c r="I181" s="3">
        <v>0.55000000000000004</v>
      </c>
      <c r="J181" s="3">
        <v>1.99</v>
      </c>
      <c r="K181" s="10">
        <v>0.04</v>
      </c>
      <c r="L181" s="3">
        <v>0.54</v>
      </c>
      <c r="M181" s="3">
        <v>15</v>
      </c>
      <c r="N181" s="3">
        <v>4.01</v>
      </c>
      <c r="O181" s="5">
        <v>44306</v>
      </c>
      <c r="P181" s="5">
        <v>44389</v>
      </c>
      <c r="Q181" s="5">
        <v>44392</v>
      </c>
      <c r="R181" s="3" t="s">
        <v>25</v>
      </c>
      <c r="S181" s="14">
        <v>44383</v>
      </c>
      <c r="T181" s="3">
        <f t="shared" si="54"/>
        <v>0.3</v>
      </c>
      <c r="U181" s="3">
        <f t="shared" si="55"/>
        <v>0.3</v>
      </c>
      <c r="V181" s="27">
        <f t="shared" si="56"/>
        <v>0.45454545454545459</v>
      </c>
      <c r="W181" s="27">
        <f t="shared" si="57"/>
        <v>0.21400778210116733</v>
      </c>
      <c r="X181" s="27">
        <f t="shared" si="58"/>
        <v>0.10775862068965519</v>
      </c>
    </row>
    <row r="182" spans="2:24" ht="14.25" thickBot="1" x14ac:dyDescent="0.2">
      <c r="B182" s="15">
        <v>40908</v>
      </c>
      <c r="C182" s="6">
        <v>41025</v>
      </c>
      <c r="D182" s="7" t="s">
        <v>81</v>
      </c>
      <c r="E182" s="7" t="s">
        <v>21</v>
      </c>
      <c r="F182" s="7" t="s">
        <v>81</v>
      </c>
      <c r="G182" s="7" t="s">
        <v>31</v>
      </c>
      <c r="H182" s="7">
        <v>2.79</v>
      </c>
      <c r="I182" s="7">
        <v>0.53</v>
      </c>
      <c r="J182" s="7">
        <v>2.08</v>
      </c>
      <c r="K182" s="10">
        <v>0.15</v>
      </c>
      <c r="L182" s="7">
        <v>0.55000000000000004</v>
      </c>
      <c r="M182" s="7">
        <v>8.3800000000000008</v>
      </c>
      <c r="N182" s="7">
        <v>3.65</v>
      </c>
      <c r="O182" s="8">
        <v>44312</v>
      </c>
      <c r="P182" s="8">
        <v>44386</v>
      </c>
      <c r="Q182" s="8">
        <v>44387</v>
      </c>
      <c r="R182" s="7" t="s">
        <v>25</v>
      </c>
      <c r="S182" s="16">
        <v>44380</v>
      </c>
      <c r="T182" s="3">
        <f t="shared" si="54"/>
        <v>0.5</v>
      </c>
      <c r="U182" s="3">
        <f t="shared" si="55"/>
        <v>0.5</v>
      </c>
      <c r="V182" s="27">
        <f t="shared" si="56"/>
        <v>5.660377358490571E-2</v>
      </c>
      <c r="W182" s="27">
        <f t="shared" si="57"/>
        <v>0.19064748201438847</v>
      </c>
      <c r="X182" s="27">
        <f t="shared" si="58"/>
        <v>1.0909090909090919E-2</v>
      </c>
    </row>
    <row r="183" spans="2:24" ht="14.25" thickBot="1" x14ac:dyDescent="0.2">
      <c r="B183" s="13">
        <v>40543</v>
      </c>
      <c r="C183" s="2">
        <v>40633</v>
      </c>
      <c r="D183" s="3" t="s">
        <v>80</v>
      </c>
      <c r="E183" s="3" t="s">
        <v>80</v>
      </c>
      <c r="F183" s="3" t="s">
        <v>21</v>
      </c>
      <c r="G183" s="3" t="s">
        <v>28</v>
      </c>
      <c r="H183" s="3">
        <v>2.6</v>
      </c>
      <c r="I183" s="3">
        <v>0.59</v>
      </c>
      <c r="J183" s="3">
        <v>2.4500000000000002</v>
      </c>
      <c r="K183" s="10">
        <v>0.18</v>
      </c>
      <c r="L183" s="3">
        <v>0.88</v>
      </c>
      <c r="M183" s="3">
        <v>28.68</v>
      </c>
      <c r="N183" s="3">
        <v>3.04</v>
      </c>
      <c r="O183" s="5">
        <v>44286</v>
      </c>
      <c r="P183" s="5">
        <v>44341</v>
      </c>
      <c r="Q183" s="5">
        <v>44342</v>
      </c>
      <c r="R183" s="3" t="s">
        <v>25</v>
      </c>
      <c r="S183" s="14">
        <v>44336</v>
      </c>
      <c r="T183" s="3">
        <f t="shared" si="54"/>
        <v>0.6</v>
      </c>
      <c r="U183" s="3">
        <f t="shared" si="55"/>
        <v>0.6</v>
      </c>
      <c r="V183" s="27">
        <f t="shared" si="56"/>
        <v>-1.6949152542372899E-2</v>
      </c>
      <c r="W183" s="27">
        <f t="shared" si="57"/>
        <v>0.16809116809116806</v>
      </c>
      <c r="X183" s="27">
        <f t="shared" si="58"/>
        <v>-2.8409090909090932E-3</v>
      </c>
    </row>
    <row r="184" spans="2:24" ht="14.25" thickBot="1" x14ac:dyDescent="0.2">
      <c r="B184" s="15">
        <v>40178</v>
      </c>
      <c r="C184" s="6">
        <v>40292</v>
      </c>
      <c r="D184" s="7" t="s">
        <v>111</v>
      </c>
      <c r="E184" s="7" t="s">
        <v>111</v>
      </c>
      <c r="F184" s="7" t="s">
        <v>21</v>
      </c>
      <c r="G184" s="7" t="s">
        <v>35</v>
      </c>
      <c r="H184" s="7">
        <v>0.92</v>
      </c>
      <c r="I184" s="7">
        <v>0.73</v>
      </c>
      <c r="J184" s="7">
        <v>3.39</v>
      </c>
      <c r="K184" s="10">
        <v>0.28000000000000003</v>
      </c>
      <c r="L184" s="7">
        <v>1.57</v>
      </c>
      <c r="M184" s="7">
        <v>26.27</v>
      </c>
      <c r="N184" s="7">
        <v>1.9</v>
      </c>
      <c r="O184" s="8">
        <v>44310</v>
      </c>
      <c r="P184" s="8">
        <v>44413</v>
      </c>
      <c r="Q184" s="8">
        <v>44414</v>
      </c>
      <c r="R184" s="7" t="s">
        <v>25</v>
      </c>
      <c r="S184" s="16">
        <v>44407</v>
      </c>
      <c r="T184" s="3">
        <f t="shared" si="54"/>
        <v>0.4</v>
      </c>
      <c r="U184" s="3">
        <f t="shared" si="55"/>
        <v>0.4</v>
      </c>
      <c r="V184" s="27">
        <f t="shared" si="56"/>
        <v>0.45205479452054792</v>
      </c>
      <c r="W184" s="27">
        <f t="shared" si="57"/>
        <v>0.13931297709923662</v>
      </c>
      <c r="X184" s="27">
        <f t="shared" si="58"/>
        <v>6.7209775967413427E-2</v>
      </c>
    </row>
    <row r="185" spans="2:24" ht="14.25" thickBot="1" x14ac:dyDescent="0.2">
      <c r="B185" s="13">
        <v>39813</v>
      </c>
      <c r="C185" s="2">
        <v>39896</v>
      </c>
      <c r="D185" s="3" t="s">
        <v>21</v>
      </c>
      <c r="E185" s="3" t="s">
        <v>21</v>
      </c>
      <c r="F185" s="3" t="s">
        <v>21</v>
      </c>
      <c r="G185" s="3" t="s">
        <v>35</v>
      </c>
      <c r="H185" s="3">
        <v>2.42</v>
      </c>
      <c r="I185" s="3">
        <v>0.57999999999999996</v>
      </c>
      <c r="J185" s="3">
        <v>3.06</v>
      </c>
      <c r="K185" s="10">
        <v>0.28000000000000003</v>
      </c>
      <c r="L185" s="3">
        <v>1.24</v>
      </c>
      <c r="M185" s="3">
        <v>25.82</v>
      </c>
      <c r="N185" s="3">
        <v>1.9</v>
      </c>
      <c r="O185" s="5">
        <v>44279</v>
      </c>
      <c r="P185" s="5">
        <v>44331</v>
      </c>
      <c r="Q185" s="5">
        <v>44334</v>
      </c>
      <c r="R185" s="3" t="s">
        <v>25</v>
      </c>
      <c r="S185" s="14">
        <v>44325</v>
      </c>
      <c r="T185" s="3">
        <f t="shared" si="54"/>
        <v>0.4</v>
      </c>
      <c r="U185" s="3">
        <f t="shared" si="55"/>
        <v>0.4</v>
      </c>
      <c r="V185" s="27">
        <f t="shared" si="56"/>
        <v>0.3103448275862068</v>
      </c>
      <c r="W185" s="27">
        <f t="shared" si="57"/>
        <v>0.12663755458515283</v>
      </c>
      <c r="X185" s="27">
        <f t="shared" si="58"/>
        <v>4.0909090909090888E-2</v>
      </c>
    </row>
    <row r="186" spans="2:24" ht="14.25" thickBot="1" x14ac:dyDescent="0.2">
      <c r="B186" s="15">
        <v>39447</v>
      </c>
      <c r="C186" s="6">
        <v>39556</v>
      </c>
      <c r="D186" s="7" t="s">
        <v>21</v>
      </c>
      <c r="E186" s="7" t="s">
        <v>21</v>
      </c>
      <c r="F186" s="7" t="s">
        <v>21</v>
      </c>
      <c r="G186" s="7" t="s">
        <v>35</v>
      </c>
      <c r="H186" s="7">
        <v>1.69</v>
      </c>
      <c r="I186" s="7">
        <v>0.46</v>
      </c>
      <c r="J186" s="7">
        <v>2.88</v>
      </c>
      <c r="K186" s="10">
        <v>0.28000000000000003</v>
      </c>
      <c r="L186" s="7">
        <v>1.06</v>
      </c>
      <c r="M186" s="7">
        <v>26.81</v>
      </c>
      <c r="N186" s="7">
        <v>1.9</v>
      </c>
      <c r="O186" s="8">
        <v>44304</v>
      </c>
      <c r="P186" s="8">
        <v>44344</v>
      </c>
      <c r="Q186" s="8">
        <v>44345</v>
      </c>
      <c r="R186" s="7" t="s">
        <v>25</v>
      </c>
      <c r="S186" s="16">
        <v>44337</v>
      </c>
      <c r="T186" s="3">
        <f t="shared" si="54"/>
        <v>0.4</v>
      </c>
      <c r="U186" s="3">
        <f t="shared" si="55"/>
        <v>0.4</v>
      </c>
      <c r="V186" s="27">
        <f t="shared" si="56"/>
        <v>0.13043478260869565</v>
      </c>
      <c r="W186" s="27">
        <f t="shared" si="57"/>
        <v>0.10900473933649288</v>
      </c>
      <c r="X186" s="27">
        <f t="shared" si="58"/>
        <v>1.442307692307692E-2</v>
      </c>
    </row>
    <row r="187" spans="2:24" ht="14.25" thickBot="1" x14ac:dyDescent="0.2">
      <c r="B187" s="13">
        <v>39082</v>
      </c>
      <c r="C187" s="2">
        <v>39193</v>
      </c>
      <c r="D187" s="3" t="s">
        <v>21</v>
      </c>
      <c r="E187" s="3" t="s">
        <v>21</v>
      </c>
      <c r="F187" s="3" t="s">
        <v>21</v>
      </c>
      <c r="G187" s="3" t="s">
        <v>85</v>
      </c>
      <c r="H187" s="3">
        <v>0.37</v>
      </c>
      <c r="I187" s="3">
        <v>0.28999999999999998</v>
      </c>
      <c r="J187" s="3">
        <v>2.4900000000000002</v>
      </c>
      <c r="K187" s="10">
        <v>0.32</v>
      </c>
      <c r="L187" s="3">
        <v>0.62</v>
      </c>
      <c r="M187" s="3">
        <v>60.46</v>
      </c>
      <c r="N187" s="3">
        <v>1.9</v>
      </c>
      <c r="O187" s="5">
        <v>44307</v>
      </c>
      <c r="P187" s="5">
        <v>44352</v>
      </c>
      <c r="Q187" s="5">
        <v>44353</v>
      </c>
      <c r="R187" s="3" t="s">
        <v>25</v>
      </c>
      <c r="S187" s="14">
        <v>44346</v>
      </c>
      <c r="T187" s="3">
        <f t="shared" si="54"/>
        <v>0.1</v>
      </c>
      <c r="U187" s="3">
        <f t="shared" si="55"/>
        <v>0.1</v>
      </c>
      <c r="V187" s="27">
        <f t="shared" si="56"/>
        <v>0.65517241379310343</v>
      </c>
      <c r="W187" s="27">
        <f t="shared" si="57"/>
        <v>8.4548104956268216E-2</v>
      </c>
      <c r="X187" s="27">
        <f t="shared" si="58"/>
        <v>5.8641975308641972E-2</v>
      </c>
    </row>
    <row r="188" spans="2:24" ht="14.25" thickBot="1" x14ac:dyDescent="0.2">
      <c r="B188" s="15">
        <v>38352</v>
      </c>
      <c r="C188" s="7" t="s">
        <v>21</v>
      </c>
      <c r="D188" s="7" t="s">
        <v>63</v>
      </c>
      <c r="E188" s="7" t="s">
        <v>21</v>
      </c>
      <c r="F188" s="7" t="s">
        <v>63</v>
      </c>
      <c r="G188" s="7" t="s">
        <v>52</v>
      </c>
      <c r="H188" s="7">
        <v>4.4800000000000004</v>
      </c>
      <c r="I188" s="7">
        <v>0.14000000000000001</v>
      </c>
      <c r="J188" s="7">
        <v>2.81</v>
      </c>
      <c r="K188" s="10">
        <v>1.17</v>
      </c>
      <c r="L188" s="7">
        <v>0.27</v>
      </c>
      <c r="M188" s="7">
        <v>31.46</v>
      </c>
      <c r="N188" s="7">
        <v>2.59</v>
      </c>
      <c r="O188" s="8">
        <v>44284</v>
      </c>
      <c r="P188" s="8">
        <v>44339</v>
      </c>
      <c r="Q188" s="8">
        <v>44340</v>
      </c>
      <c r="R188" s="7" t="s">
        <v>25</v>
      </c>
      <c r="S188" s="16">
        <v>44334</v>
      </c>
      <c r="T188" s="3">
        <f t="shared" si="54"/>
        <v>0.2</v>
      </c>
      <c r="U188" s="3">
        <f t="shared" si="55"/>
        <v>0.2</v>
      </c>
      <c r="V188" s="27">
        <f t="shared" si="56"/>
        <v>-0.42857142857142849</v>
      </c>
      <c r="W188" s="27">
        <f t="shared" si="57"/>
        <v>3.2941176470588238E-2</v>
      </c>
      <c r="X188" s="27">
        <f t="shared" si="58"/>
        <v>-1.3921113689095125E-2</v>
      </c>
    </row>
    <row r="189" spans="2:24" ht="14.25" thickBot="1" x14ac:dyDescent="0.2">
      <c r="B189" s="13">
        <v>37986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52</v>
      </c>
      <c r="H189" s="3">
        <v>3.34</v>
      </c>
      <c r="I189" s="3">
        <v>0.11</v>
      </c>
      <c r="J189" s="3">
        <v>2.86</v>
      </c>
      <c r="K189" s="10">
        <v>1.17</v>
      </c>
      <c r="L189" s="3">
        <v>0.36</v>
      </c>
      <c r="M189" s="3">
        <v>-45.31</v>
      </c>
      <c r="N189" s="3">
        <v>2.59</v>
      </c>
      <c r="O189" s="5">
        <v>44278</v>
      </c>
      <c r="P189" s="5">
        <v>44333</v>
      </c>
      <c r="Q189" s="5">
        <v>44334</v>
      </c>
      <c r="R189" s="3" t="s">
        <v>25</v>
      </c>
      <c r="S189" s="14">
        <v>44327</v>
      </c>
      <c r="T189" s="3">
        <f t="shared" si="54"/>
        <v>0.2</v>
      </c>
      <c r="U189" s="3">
        <f t="shared" si="55"/>
        <v>0.2</v>
      </c>
      <c r="V189" s="27">
        <f t="shared" si="56"/>
        <v>-0.81818181818181823</v>
      </c>
      <c r="W189" s="27">
        <f t="shared" si="57"/>
        <v>2.5056947608200458E-2</v>
      </c>
      <c r="X189" s="27">
        <f t="shared" si="58"/>
        <v>-2.0089285714285716E-2</v>
      </c>
    </row>
    <row r="190" spans="2:24" ht="14.25" thickBot="1" x14ac:dyDescent="0.2">
      <c r="B190" s="15">
        <v>37256</v>
      </c>
      <c r="C190" s="7" t="s">
        <v>21</v>
      </c>
      <c r="D190" s="7" t="s">
        <v>21</v>
      </c>
      <c r="E190" s="7" t="s">
        <v>21</v>
      </c>
      <c r="F190" s="7" t="s">
        <v>21</v>
      </c>
      <c r="G190" s="7" t="s">
        <v>112</v>
      </c>
      <c r="H190" s="7">
        <v>5.5</v>
      </c>
      <c r="I190" s="7">
        <v>0.38</v>
      </c>
      <c r="J190" s="7">
        <v>2.56</v>
      </c>
      <c r="K190" s="10">
        <v>1.17</v>
      </c>
      <c r="L190" s="7">
        <v>0.12</v>
      </c>
      <c r="M190" s="7">
        <v>83.19</v>
      </c>
      <c r="N190" s="7">
        <v>2.59</v>
      </c>
      <c r="O190" s="8">
        <v>44316</v>
      </c>
      <c r="P190" s="8">
        <v>44326</v>
      </c>
      <c r="Q190" s="8">
        <v>44329</v>
      </c>
      <c r="R190" s="7" t="s">
        <v>25</v>
      </c>
      <c r="S190" s="16">
        <v>44316</v>
      </c>
      <c r="T190" s="3">
        <f t="shared" si="54"/>
        <v>0.65999999999999992</v>
      </c>
      <c r="U190" s="3">
        <f t="shared" si="55"/>
        <v>0.65999999999999992</v>
      </c>
      <c r="V190" s="27">
        <f t="shared" si="56"/>
        <v>-0.73684210526315763</v>
      </c>
      <c r="W190" s="27">
        <f t="shared" si="57"/>
        <v>9.8701298701298706E-2</v>
      </c>
      <c r="X190" s="27">
        <f t="shared" si="58"/>
        <v>-6.7796610169491511E-2</v>
      </c>
    </row>
    <row r="191" spans="2:24" ht="14.25" thickBot="1" x14ac:dyDescent="0.2">
      <c r="B191" s="13">
        <v>36160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55</v>
      </c>
      <c r="H191" s="3">
        <v>2.82</v>
      </c>
      <c r="I191" s="3">
        <v>0.31</v>
      </c>
      <c r="J191" s="3">
        <v>1.35</v>
      </c>
      <c r="K191" s="10">
        <v>0.26</v>
      </c>
      <c r="L191" s="3">
        <v>0.02</v>
      </c>
      <c r="M191" s="3">
        <v>30.89</v>
      </c>
      <c r="N191" s="3">
        <v>2.31</v>
      </c>
      <c r="O191" s="5">
        <v>44323</v>
      </c>
      <c r="P191" s="5">
        <v>44328</v>
      </c>
      <c r="Q191" s="5">
        <v>44329</v>
      </c>
      <c r="R191" s="3" t="s">
        <v>25</v>
      </c>
      <c r="S191" s="14">
        <v>44323</v>
      </c>
      <c r="T191" s="3">
        <f t="shared" si="54"/>
        <v>0.25</v>
      </c>
      <c r="U191" s="3">
        <f t="shared" si="55"/>
        <v>0.25</v>
      </c>
      <c r="V191" s="27">
        <f t="shared" si="56"/>
        <v>0.19354838709677419</v>
      </c>
      <c r="W191" s="27">
        <f t="shared" si="57"/>
        <v>0.19018404907975459</v>
      </c>
      <c r="X191" s="27">
        <f t="shared" si="58"/>
        <v>3.8216560509554139E-2</v>
      </c>
    </row>
    <row r="192" spans="2:24" ht="14.25" thickBot="1" x14ac:dyDescent="0.2">
      <c r="B192" s="15">
        <v>35976</v>
      </c>
      <c r="C192" s="7" t="s">
        <v>21</v>
      </c>
      <c r="D192" s="7" t="s">
        <v>30</v>
      </c>
      <c r="E192" s="7" t="s">
        <v>21</v>
      </c>
      <c r="F192" s="7" t="s">
        <v>30</v>
      </c>
      <c r="G192" s="7" t="s">
        <v>39</v>
      </c>
      <c r="H192" s="7">
        <v>0</v>
      </c>
      <c r="I192" s="7" t="s">
        <v>21</v>
      </c>
      <c r="J192" s="7">
        <v>3.07</v>
      </c>
      <c r="K192" s="10">
        <v>1.52</v>
      </c>
      <c r="L192" s="7">
        <v>0.52</v>
      </c>
      <c r="M192" s="7" t="s">
        <v>21</v>
      </c>
      <c r="N192" s="7">
        <v>1.1599999999999999</v>
      </c>
      <c r="O192" s="8">
        <v>44448</v>
      </c>
      <c r="P192" s="8">
        <v>44453</v>
      </c>
      <c r="Q192" s="8">
        <v>44454</v>
      </c>
      <c r="R192" s="7" t="s">
        <v>25</v>
      </c>
      <c r="S192" s="16">
        <v>44448</v>
      </c>
      <c r="T192" s="3">
        <f t="shared" si="54"/>
        <v>0</v>
      </c>
      <c r="U192" s="3">
        <f t="shared" si="55"/>
        <v>0</v>
      </c>
      <c r="V192" s="27" t="e">
        <f t="shared" si="56"/>
        <v>#VALUE!</v>
      </c>
      <c r="W192" s="27" t="e">
        <f t="shared" si="57"/>
        <v>#VALUE!</v>
      </c>
      <c r="X192" s="27" t="str">
        <f t="shared" si="58"/>
        <v/>
      </c>
    </row>
    <row r="193" spans="1:24" ht="14.25" thickBot="1" x14ac:dyDescent="0.2">
      <c r="B193" s="31">
        <v>35795</v>
      </c>
      <c r="C193" s="26" t="s">
        <v>21</v>
      </c>
      <c r="D193" s="26" t="s">
        <v>21</v>
      </c>
      <c r="E193" s="26" t="s">
        <v>21</v>
      </c>
      <c r="F193" s="26" t="s">
        <v>21</v>
      </c>
      <c r="G193" s="26" t="s">
        <v>101</v>
      </c>
      <c r="H193" s="26">
        <v>0.22</v>
      </c>
      <c r="I193" s="26">
        <v>0.61</v>
      </c>
      <c r="J193" s="26">
        <v>2.58</v>
      </c>
      <c r="K193" s="29">
        <v>1.52</v>
      </c>
      <c r="L193" s="26">
        <v>0.04</v>
      </c>
      <c r="M193" s="26">
        <v>29.9</v>
      </c>
      <c r="N193" s="26">
        <v>1.1599999999999999</v>
      </c>
      <c r="O193" s="33">
        <v>44391</v>
      </c>
      <c r="P193" s="33">
        <v>44394</v>
      </c>
      <c r="Q193" s="33">
        <v>44397</v>
      </c>
      <c r="R193" s="26" t="s">
        <v>25</v>
      </c>
      <c r="S193" s="34">
        <v>44391</v>
      </c>
      <c r="T193" s="3">
        <f t="shared" si="54"/>
        <v>0.06</v>
      </c>
      <c r="U193" s="3">
        <f t="shared" si="55"/>
        <v>0.06</v>
      </c>
      <c r="V193" s="27">
        <f t="shared" si="56"/>
        <v>0.90163934426229519</v>
      </c>
      <c r="W193" s="27">
        <f t="shared" si="57"/>
        <v>0.14734299516908214</v>
      </c>
      <c r="X193" s="27">
        <f t="shared" si="58"/>
        <v>0.15320334261838445</v>
      </c>
    </row>
    <row r="194" spans="1:24" ht="14.25" thickBot="1" x14ac:dyDescent="0.2">
      <c r="T194" s="3"/>
      <c r="U194" s="3"/>
      <c r="V194" s="27"/>
      <c r="W194" s="27"/>
      <c r="X194" s="27"/>
    </row>
    <row r="195" spans="1:24" ht="14.25" thickBot="1" x14ac:dyDescent="0.2">
      <c r="B195" s="36" t="s">
        <v>0</v>
      </c>
      <c r="C195" s="12" t="s">
        <v>1</v>
      </c>
      <c r="D195" s="40" t="s">
        <v>3</v>
      </c>
      <c r="E195" s="41"/>
      <c r="F195" s="42"/>
      <c r="G195" s="40" t="s">
        <v>4</v>
      </c>
      <c r="H195" s="42"/>
      <c r="I195" s="36" t="s">
        <v>5</v>
      </c>
      <c r="J195" s="36" t="s">
        <v>6</v>
      </c>
      <c r="K195" s="36" t="s">
        <v>7</v>
      </c>
      <c r="L195" s="36" t="s">
        <v>8</v>
      </c>
      <c r="M195" s="36" t="s">
        <v>9</v>
      </c>
      <c r="N195" s="36" t="s">
        <v>10</v>
      </c>
      <c r="O195" s="36" t="s">
        <v>11</v>
      </c>
      <c r="P195" s="36" t="s">
        <v>12</v>
      </c>
      <c r="Q195" s="36" t="s">
        <v>13</v>
      </c>
      <c r="R195" s="36" t="s">
        <v>14</v>
      </c>
      <c r="S195" s="38" t="s">
        <v>15</v>
      </c>
      <c r="T195" s="3"/>
      <c r="U195" s="3"/>
      <c r="V195" s="27"/>
      <c r="W195" s="27"/>
      <c r="X195" s="27"/>
    </row>
    <row r="196" spans="1:24" ht="24.75" thickBot="1" x14ac:dyDescent="0.2">
      <c r="A196" t="s">
        <v>127</v>
      </c>
      <c r="B196" s="37"/>
      <c r="C196" s="1" t="s">
        <v>2</v>
      </c>
      <c r="D196" s="1" t="s">
        <v>16</v>
      </c>
      <c r="E196" s="1" t="s">
        <v>17</v>
      </c>
      <c r="F196" s="1" t="s">
        <v>18</v>
      </c>
      <c r="G196" s="1" t="s">
        <v>19</v>
      </c>
      <c r="H196" s="1" t="s">
        <v>20</v>
      </c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9"/>
      <c r="T196" s="3"/>
      <c r="U196" s="3"/>
      <c r="V196" s="27"/>
      <c r="W196" s="27"/>
      <c r="X196" s="27"/>
    </row>
    <row r="197" spans="1:24" ht="14.25" thickBot="1" x14ac:dyDescent="0.2">
      <c r="B197" s="13">
        <v>44196</v>
      </c>
      <c r="C197" s="2">
        <v>44285</v>
      </c>
      <c r="D197" s="3" t="s">
        <v>21</v>
      </c>
      <c r="E197" s="3" t="s">
        <v>21</v>
      </c>
      <c r="F197" s="3" t="s">
        <v>21</v>
      </c>
      <c r="G197" s="3" t="s">
        <v>48</v>
      </c>
      <c r="H197" s="3">
        <v>1.34</v>
      </c>
      <c r="I197" s="10">
        <v>1.04</v>
      </c>
      <c r="J197" s="3">
        <v>8.61</v>
      </c>
      <c r="K197" s="3">
        <v>2.48</v>
      </c>
      <c r="L197" s="3">
        <v>4.1100000000000003</v>
      </c>
      <c r="M197" s="3">
        <v>-10.27</v>
      </c>
      <c r="N197" s="3">
        <v>26.1</v>
      </c>
      <c r="O197" s="5">
        <v>44285</v>
      </c>
      <c r="P197" s="5">
        <v>44377</v>
      </c>
      <c r="Q197" s="5">
        <v>44378</v>
      </c>
      <c r="R197" s="3" t="s">
        <v>25</v>
      </c>
      <c r="S197" s="14">
        <v>44372</v>
      </c>
      <c r="T197" s="3">
        <f t="shared" ref="T194:T221" si="59">IF(YEAR(B197)=YEAR(B198),U197+U198,U197)</f>
        <v>0.75</v>
      </c>
      <c r="U197" s="3">
        <f t="shared" ref="U194:U221" si="60">MID(G197,FIND("派",G197)+1,7)/LEFT(G197,FIND("派",G197)-1)</f>
        <v>0.75</v>
      </c>
      <c r="V197" s="27">
        <f t="shared" ref="V194:V221" si="61">(I197-T197)/I197</f>
        <v>0.27884615384615385</v>
      </c>
      <c r="W197" s="27">
        <f t="shared" ref="W194:W221" si="62">I197/SUM(J197:L197)</f>
        <v>6.8421052631578952E-2</v>
      </c>
      <c r="X197" s="27">
        <f t="shared" ref="X194:X221" si="63">IF(MONTH(B197)=12,W197*V197/(1-V197*W197),"")</f>
        <v>1.9450033534540577E-2</v>
      </c>
    </row>
    <row r="198" spans="1:24" ht="14.25" thickBot="1" x14ac:dyDescent="0.2">
      <c r="B198" s="15">
        <v>43830</v>
      </c>
      <c r="C198" s="6">
        <v>43949</v>
      </c>
      <c r="D198" s="7" t="s">
        <v>21</v>
      </c>
      <c r="E198" s="7" t="s">
        <v>21</v>
      </c>
      <c r="F198" s="7" t="s">
        <v>21</v>
      </c>
      <c r="G198" s="7" t="s">
        <v>48</v>
      </c>
      <c r="H198" s="7">
        <v>2.88</v>
      </c>
      <c r="I198" s="10">
        <v>1.1599999999999999</v>
      </c>
      <c r="J198" s="7">
        <v>8.52</v>
      </c>
      <c r="K198" s="7">
        <v>2.48</v>
      </c>
      <c r="L198" s="7">
        <v>3.92</v>
      </c>
      <c r="M198" s="7">
        <v>-29.66</v>
      </c>
      <c r="N198" s="7">
        <v>25.09</v>
      </c>
      <c r="O198" s="8">
        <v>44314</v>
      </c>
      <c r="P198" s="8">
        <v>44399</v>
      </c>
      <c r="Q198" s="8">
        <v>44400</v>
      </c>
      <c r="R198" s="7" t="s">
        <v>25</v>
      </c>
      <c r="S198" s="16">
        <v>44393</v>
      </c>
      <c r="T198" s="3">
        <f t="shared" si="59"/>
        <v>0.75</v>
      </c>
      <c r="U198" s="3">
        <f t="shared" si="60"/>
        <v>0.75</v>
      </c>
      <c r="V198" s="27">
        <f t="shared" si="61"/>
        <v>0.35344827586206889</v>
      </c>
      <c r="W198" s="27">
        <f t="shared" si="62"/>
        <v>7.7747989276139406E-2</v>
      </c>
      <c r="X198" s="27">
        <f t="shared" si="63"/>
        <v>2.8256374913852508E-2</v>
      </c>
    </row>
    <row r="199" spans="1:24" ht="14.25" thickBot="1" x14ac:dyDescent="0.2">
      <c r="B199" s="13">
        <v>43465</v>
      </c>
      <c r="C199" s="2">
        <v>43540</v>
      </c>
      <c r="D199" s="3" t="s">
        <v>21</v>
      </c>
      <c r="E199" s="3" t="s">
        <v>21</v>
      </c>
      <c r="F199" s="3" t="s">
        <v>21</v>
      </c>
      <c r="G199" s="3" t="s">
        <v>48</v>
      </c>
      <c r="H199" s="3">
        <v>3.28</v>
      </c>
      <c r="I199" s="10">
        <v>1.64</v>
      </c>
      <c r="J199" s="3">
        <v>8.0500000000000007</v>
      </c>
      <c r="K199" s="3">
        <v>2.48</v>
      </c>
      <c r="L199" s="3">
        <v>3.65</v>
      </c>
      <c r="M199" s="3">
        <v>30.86</v>
      </c>
      <c r="N199" s="3">
        <v>25.09</v>
      </c>
      <c r="O199" s="5">
        <v>44271</v>
      </c>
      <c r="P199" s="5">
        <v>44344</v>
      </c>
      <c r="Q199" s="5">
        <v>44345</v>
      </c>
      <c r="R199" s="3" t="s">
        <v>25</v>
      </c>
      <c r="S199" s="14">
        <v>44338</v>
      </c>
      <c r="T199" s="3">
        <f t="shared" si="59"/>
        <v>1.1499999999999999</v>
      </c>
      <c r="U199" s="3">
        <f t="shared" si="60"/>
        <v>0.75</v>
      </c>
      <c r="V199" s="27">
        <f t="shared" si="61"/>
        <v>0.29878048780487804</v>
      </c>
      <c r="W199" s="27">
        <f t="shared" si="62"/>
        <v>0.11565585331452749</v>
      </c>
      <c r="X199" s="27">
        <f t="shared" si="63"/>
        <v>3.5792549306062814E-2</v>
      </c>
    </row>
    <row r="200" spans="1:24" ht="14.25" thickBot="1" x14ac:dyDescent="0.2">
      <c r="B200" s="15">
        <v>43281</v>
      </c>
      <c r="C200" s="6">
        <v>43333</v>
      </c>
      <c r="D200" s="7" t="s">
        <v>21</v>
      </c>
      <c r="E200" s="7" t="s">
        <v>21</v>
      </c>
      <c r="F200" s="7" t="s">
        <v>21</v>
      </c>
      <c r="G200" s="7" t="s">
        <v>35</v>
      </c>
      <c r="H200" s="7">
        <v>1.65</v>
      </c>
      <c r="I200" s="10">
        <v>0.74</v>
      </c>
      <c r="J200" s="7">
        <v>7.57</v>
      </c>
      <c r="K200" s="7">
        <v>2.48</v>
      </c>
      <c r="L200" s="7">
        <v>3.41</v>
      </c>
      <c r="M200" s="7">
        <v>34.799999999999997</v>
      </c>
      <c r="N200" s="7">
        <v>25.09</v>
      </c>
      <c r="O200" s="8">
        <v>44429</v>
      </c>
      <c r="P200" s="8">
        <v>44492</v>
      </c>
      <c r="Q200" s="8">
        <v>44493</v>
      </c>
      <c r="R200" s="7" t="s">
        <v>25</v>
      </c>
      <c r="S200" s="16">
        <v>44486</v>
      </c>
      <c r="T200" s="3">
        <f t="shared" si="59"/>
        <v>0.4</v>
      </c>
      <c r="U200" s="3">
        <f t="shared" si="60"/>
        <v>0.4</v>
      </c>
      <c r="V200" s="27">
        <f t="shared" si="61"/>
        <v>0.45945945945945943</v>
      </c>
      <c r="W200" s="27">
        <f t="shared" si="62"/>
        <v>5.4977711738484397E-2</v>
      </c>
      <c r="X200" s="27" t="str">
        <f t="shared" si="63"/>
        <v/>
      </c>
    </row>
    <row r="201" spans="1:24" ht="14.25" thickBot="1" x14ac:dyDescent="0.2">
      <c r="B201" s="13">
        <v>43100</v>
      </c>
      <c r="C201" s="2">
        <v>43176</v>
      </c>
      <c r="D201" s="3" t="s">
        <v>21</v>
      </c>
      <c r="E201" s="3" t="s">
        <v>21</v>
      </c>
      <c r="F201" s="3" t="s">
        <v>21</v>
      </c>
      <c r="G201" s="3" t="s">
        <v>48</v>
      </c>
      <c r="H201" s="3">
        <v>2.96</v>
      </c>
      <c r="I201" s="10">
        <v>1.26</v>
      </c>
      <c r="J201" s="3">
        <v>7.57</v>
      </c>
      <c r="K201" s="3">
        <v>2.48</v>
      </c>
      <c r="L201" s="3">
        <v>3.41</v>
      </c>
      <c r="M201" s="3">
        <v>0.14000000000000001</v>
      </c>
      <c r="N201" s="3">
        <v>25.09</v>
      </c>
      <c r="O201" s="5">
        <v>44272</v>
      </c>
      <c r="P201" s="5">
        <v>44344</v>
      </c>
      <c r="Q201" s="5">
        <v>44345</v>
      </c>
      <c r="R201" s="3" t="s">
        <v>25</v>
      </c>
      <c r="S201" s="14">
        <v>44338</v>
      </c>
      <c r="T201" s="3">
        <f t="shared" si="59"/>
        <v>0.75</v>
      </c>
      <c r="U201" s="3">
        <f t="shared" si="60"/>
        <v>0.75</v>
      </c>
      <c r="V201" s="27">
        <f t="shared" si="61"/>
        <v>0.40476190476190477</v>
      </c>
      <c r="W201" s="27">
        <f t="shared" si="62"/>
        <v>9.3610698365527489E-2</v>
      </c>
      <c r="X201" s="27">
        <f t="shared" si="63"/>
        <v>3.9382239382239385E-2</v>
      </c>
    </row>
    <row r="202" spans="1:24" ht="14.25" thickBot="1" x14ac:dyDescent="0.2">
      <c r="B202" s="15">
        <v>42735</v>
      </c>
      <c r="C202" s="6">
        <v>42791</v>
      </c>
      <c r="D202" s="7" t="s">
        <v>21</v>
      </c>
      <c r="E202" s="7" t="s">
        <v>21</v>
      </c>
      <c r="F202" s="7" t="s">
        <v>21</v>
      </c>
      <c r="G202" s="7" t="s">
        <v>48</v>
      </c>
      <c r="H202" s="7">
        <v>3.25</v>
      </c>
      <c r="I202" s="10">
        <v>1.25</v>
      </c>
      <c r="J202" s="7">
        <v>7.19</v>
      </c>
      <c r="K202" s="7">
        <v>2.48</v>
      </c>
      <c r="L202" s="7">
        <v>3.02</v>
      </c>
      <c r="M202" s="7">
        <v>20.68</v>
      </c>
      <c r="N202" s="7">
        <v>25.09</v>
      </c>
      <c r="O202" s="8">
        <v>44252</v>
      </c>
      <c r="P202" s="8">
        <v>44328</v>
      </c>
      <c r="Q202" s="8">
        <v>44331</v>
      </c>
      <c r="R202" s="7" t="s">
        <v>25</v>
      </c>
      <c r="S202" s="16">
        <v>44325</v>
      </c>
      <c r="T202" s="3">
        <f t="shared" si="59"/>
        <v>0.75</v>
      </c>
      <c r="U202" s="3">
        <f t="shared" si="60"/>
        <v>0.75</v>
      </c>
      <c r="V202" s="27">
        <f t="shared" si="61"/>
        <v>0.4</v>
      </c>
      <c r="W202" s="27">
        <f t="shared" si="62"/>
        <v>9.8502758077226166E-2</v>
      </c>
      <c r="X202" s="27">
        <f t="shared" si="63"/>
        <v>4.1017227235438887E-2</v>
      </c>
    </row>
    <row r="203" spans="1:24" ht="14.25" thickBot="1" x14ac:dyDescent="0.2">
      <c r="B203" s="13">
        <v>42369</v>
      </c>
      <c r="C203" s="2">
        <v>42450</v>
      </c>
      <c r="D203" s="3" t="s">
        <v>21</v>
      </c>
      <c r="E203" s="3" t="s">
        <v>21</v>
      </c>
      <c r="F203" s="3" t="s">
        <v>21</v>
      </c>
      <c r="G203" s="3" t="s">
        <v>48</v>
      </c>
      <c r="H203" s="3">
        <v>5.07</v>
      </c>
      <c r="I203" s="10">
        <v>1.1000000000000001</v>
      </c>
      <c r="J203" s="3">
        <v>6.54</v>
      </c>
      <c r="K203" s="3">
        <v>2.48</v>
      </c>
      <c r="L203" s="3">
        <v>2.63</v>
      </c>
      <c r="M203" s="3">
        <v>17.37</v>
      </c>
      <c r="N203" s="3">
        <v>25.09</v>
      </c>
      <c r="O203" s="5">
        <v>44276</v>
      </c>
      <c r="P203" s="5">
        <v>44354</v>
      </c>
      <c r="Q203" s="5">
        <v>44355</v>
      </c>
      <c r="R203" s="3" t="s">
        <v>25</v>
      </c>
      <c r="S203" s="14">
        <v>44348</v>
      </c>
      <c r="T203" s="3">
        <f t="shared" si="59"/>
        <v>0.75</v>
      </c>
      <c r="U203" s="3">
        <f t="shared" si="60"/>
        <v>0.75</v>
      </c>
      <c r="V203" s="27">
        <f t="shared" si="61"/>
        <v>0.31818181818181823</v>
      </c>
      <c r="W203" s="27">
        <f t="shared" si="62"/>
        <v>9.4420600858369119E-2</v>
      </c>
      <c r="X203" s="27">
        <f t="shared" si="63"/>
        <v>3.0973451327433642E-2</v>
      </c>
    </row>
    <row r="204" spans="1:24" ht="14.25" thickBot="1" x14ac:dyDescent="0.2">
      <c r="B204" s="15">
        <v>42004</v>
      </c>
      <c r="C204" s="6">
        <v>42052</v>
      </c>
      <c r="D204" s="7" t="s">
        <v>21</v>
      </c>
      <c r="E204" s="7" t="s">
        <v>21</v>
      </c>
      <c r="F204" s="7" t="s">
        <v>21</v>
      </c>
      <c r="G204" s="7" t="s">
        <v>48</v>
      </c>
      <c r="H204" s="7">
        <v>4.13</v>
      </c>
      <c r="I204" s="10">
        <v>1.1100000000000001</v>
      </c>
      <c r="J204" s="7">
        <v>4.3899999999999997</v>
      </c>
      <c r="K204" s="7">
        <v>0.1</v>
      </c>
      <c r="L204" s="7">
        <v>2.86</v>
      </c>
      <c r="M204" s="7">
        <v>15.76</v>
      </c>
      <c r="N204" s="7">
        <v>24.43</v>
      </c>
      <c r="O204" s="8">
        <v>44244</v>
      </c>
      <c r="P204" s="8">
        <v>44300</v>
      </c>
      <c r="Q204" s="8">
        <v>44301</v>
      </c>
      <c r="R204" s="7" t="s">
        <v>25</v>
      </c>
      <c r="S204" s="16">
        <v>44294</v>
      </c>
      <c r="T204" s="3">
        <f t="shared" si="59"/>
        <v>0.75</v>
      </c>
      <c r="U204" s="3">
        <f t="shared" si="60"/>
        <v>0.75</v>
      </c>
      <c r="V204" s="27">
        <f t="shared" si="61"/>
        <v>0.3243243243243244</v>
      </c>
      <c r="W204" s="27">
        <f t="shared" si="62"/>
        <v>0.15102040816326534</v>
      </c>
      <c r="X204" s="27">
        <f t="shared" si="63"/>
        <v>5.1502145922746809E-2</v>
      </c>
    </row>
    <row r="205" spans="1:24" ht="14.25" thickBot="1" x14ac:dyDescent="0.2">
      <c r="B205" s="13">
        <v>41639</v>
      </c>
      <c r="C205" s="2">
        <v>41695</v>
      </c>
      <c r="D205" s="3" t="s">
        <v>21</v>
      </c>
      <c r="E205" s="3" t="s">
        <v>21</v>
      </c>
      <c r="F205" s="3" t="s">
        <v>21</v>
      </c>
      <c r="G205" s="3" t="s">
        <v>31</v>
      </c>
      <c r="H205" s="3">
        <v>5.82</v>
      </c>
      <c r="I205" s="10">
        <v>0.96</v>
      </c>
      <c r="J205" s="3">
        <v>3.92</v>
      </c>
      <c r="K205" s="3">
        <v>0.1</v>
      </c>
      <c r="L205" s="3">
        <v>2.35</v>
      </c>
      <c r="M205" s="3">
        <v>25.76</v>
      </c>
      <c r="N205" s="3">
        <v>20.03</v>
      </c>
      <c r="O205" s="5">
        <v>44252</v>
      </c>
      <c r="P205" s="5">
        <v>44329</v>
      </c>
      <c r="Q205" s="5">
        <v>44330</v>
      </c>
      <c r="R205" s="3" t="s">
        <v>25</v>
      </c>
      <c r="S205" s="14">
        <v>44324</v>
      </c>
      <c r="T205" s="3">
        <f t="shared" si="59"/>
        <v>0.5</v>
      </c>
      <c r="U205" s="3">
        <f t="shared" si="60"/>
        <v>0.5</v>
      </c>
      <c r="V205" s="27">
        <f t="shared" si="61"/>
        <v>0.47916666666666663</v>
      </c>
      <c r="W205" s="27">
        <f t="shared" si="62"/>
        <v>0.15070643642072215</v>
      </c>
      <c r="X205" s="27">
        <f t="shared" si="63"/>
        <v>7.7834179357021999E-2</v>
      </c>
    </row>
    <row r="206" spans="1:24" ht="14.25" thickBot="1" x14ac:dyDescent="0.2">
      <c r="B206" s="15">
        <v>41274</v>
      </c>
      <c r="C206" s="6">
        <v>41352</v>
      </c>
      <c r="D206" s="7" t="s">
        <v>21</v>
      </c>
      <c r="E206" s="7" t="s">
        <v>21</v>
      </c>
      <c r="F206" s="7" t="s">
        <v>21</v>
      </c>
      <c r="G206" s="7" t="s">
        <v>31</v>
      </c>
      <c r="H206" s="7">
        <v>5.56</v>
      </c>
      <c r="I206" s="10">
        <v>0.76</v>
      </c>
      <c r="J206" s="7">
        <v>3.48</v>
      </c>
      <c r="K206" s="7">
        <v>0.1</v>
      </c>
      <c r="L206" s="7">
        <v>1.96</v>
      </c>
      <c r="M206" s="7">
        <v>0.8</v>
      </c>
      <c r="N206" s="7">
        <v>20.03</v>
      </c>
      <c r="O206" s="8">
        <v>44274</v>
      </c>
      <c r="P206" s="8">
        <v>44350</v>
      </c>
      <c r="Q206" s="8">
        <v>44351</v>
      </c>
      <c r="R206" s="7" t="s">
        <v>25</v>
      </c>
      <c r="S206" s="16">
        <v>44345</v>
      </c>
      <c r="T206" s="3">
        <f t="shared" si="59"/>
        <v>0.5</v>
      </c>
      <c r="U206" s="3">
        <f t="shared" si="60"/>
        <v>0.5</v>
      </c>
      <c r="V206" s="27">
        <f t="shared" si="61"/>
        <v>0.34210526315789475</v>
      </c>
      <c r="W206" s="27">
        <f t="shared" si="62"/>
        <v>0.13718411552346571</v>
      </c>
      <c r="X206" s="27">
        <f t="shared" si="63"/>
        <v>4.924242424242424E-2</v>
      </c>
    </row>
    <row r="207" spans="1:24" ht="14.25" thickBot="1" x14ac:dyDescent="0.2">
      <c r="B207" s="13">
        <v>40908</v>
      </c>
      <c r="C207" s="2">
        <v>41024</v>
      </c>
      <c r="D207" s="3" t="s">
        <v>21</v>
      </c>
      <c r="E207" s="3" t="s">
        <v>21</v>
      </c>
      <c r="F207" s="3" t="s">
        <v>21</v>
      </c>
      <c r="G207" s="3" t="s">
        <v>35</v>
      </c>
      <c r="H207" s="3">
        <v>4.76</v>
      </c>
      <c r="I207" s="10">
        <v>0.76</v>
      </c>
      <c r="J207" s="3">
        <v>3.11</v>
      </c>
      <c r="K207" s="3">
        <v>0.1</v>
      </c>
      <c r="L207" s="3">
        <v>1.65</v>
      </c>
      <c r="M207" s="3">
        <v>-15.39</v>
      </c>
      <c r="N207" s="3">
        <v>20.03</v>
      </c>
      <c r="O207" s="5">
        <v>44311</v>
      </c>
      <c r="P207" s="5">
        <v>44374</v>
      </c>
      <c r="Q207" s="5">
        <v>44375</v>
      </c>
      <c r="R207" s="3" t="s">
        <v>25</v>
      </c>
      <c r="S207" s="14">
        <v>44368</v>
      </c>
      <c r="T207" s="3">
        <f t="shared" si="59"/>
        <v>0.4</v>
      </c>
      <c r="U207" s="3">
        <f t="shared" si="60"/>
        <v>0.4</v>
      </c>
      <c r="V207" s="27">
        <f t="shared" si="61"/>
        <v>0.47368421052631576</v>
      </c>
      <c r="W207" s="27">
        <f t="shared" si="62"/>
        <v>0.15637860082304528</v>
      </c>
      <c r="X207" s="27">
        <f t="shared" si="63"/>
        <v>0.08</v>
      </c>
    </row>
    <row r="208" spans="1:24" ht="14.25" thickBot="1" x14ac:dyDescent="0.2">
      <c r="B208" s="17">
        <v>40543</v>
      </c>
      <c r="C208" s="9">
        <v>40604</v>
      </c>
      <c r="D208" s="10" t="s">
        <v>21</v>
      </c>
      <c r="E208" s="10" t="s">
        <v>21</v>
      </c>
      <c r="F208" s="10" t="s">
        <v>21</v>
      </c>
      <c r="G208" s="10" t="s">
        <v>114</v>
      </c>
      <c r="H208" s="10">
        <v>4.4000000000000004</v>
      </c>
      <c r="I208" s="10">
        <v>0.89</v>
      </c>
      <c r="J208" s="10">
        <v>2.92</v>
      </c>
      <c r="K208" s="10">
        <v>0.1</v>
      </c>
      <c r="L208" s="10">
        <v>1.52</v>
      </c>
      <c r="M208" s="10">
        <v>60.05</v>
      </c>
      <c r="N208" s="10">
        <v>20.03</v>
      </c>
      <c r="O208" s="4">
        <v>44257</v>
      </c>
      <c r="P208" s="4">
        <v>44285</v>
      </c>
      <c r="Q208" s="4">
        <v>44286</v>
      </c>
      <c r="R208" s="10" t="s">
        <v>25</v>
      </c>
      <c r="S208" s="18">
        <v>44280</v>
      </c>
      <c r="T208" s="3">
        <f t="shared" si="59"/>
        <v>0.57000000000000006</v>
      </c>
      <c r="U208" s="3">
        <f t="shared" si="60"/>
        <v>0.57000000000000006</v>
      </c>
      <c r="V208" s="27">
        <f t="shared" si="61"/>
        <v>0.35955056179775274</v>
      </c>
      <c r="W208" s="27">
        <f t="shared" si="62"/>
        <v>0.1960352422907489</v>
      </c>
      <c r="X208" s="27">
        <f t="shared" si="63"/>
        <v>7.5829383886255916E-2</v>
      </c>
    </row>
    <row r="209" spans="1:24" ht="14.25" thickBot="1" x14ac:dyDescent="0.2">
      <c r="B209" s="13">
        <v>40178</v>
      </c>
      <c r="C209" s="2">
        <v>40247</v>
      </c>
      <c r="D209" s="3" t="s">
        <v>21</v>
      </c>
      <c r="E209" s="3" t="s">
        <v>21</v>
      </c>
      <c r="F209" s="3" t="s">
        <v>21</v>
      </c>
      <c r="G209" s="3" t="s">
        <v>115</v>
      </c>
      <c r="H209" s="3">
        <v>1.44</v>
      </c>
      <c r="I209" s="10">
        <v>0.56000000000000005</v>
      </c>
      <c r="J209" s="3">
        <v>2.19</v>
      </c>
      <c r="K209" s="3">
        <v>0.1</v>
      </c>
      <c r="L209" s="3">
        <v>0.86</v>
      </c>
      <c r="M209" s="3">
        <v>354.4</v>
      </c>
      <c r="N209" s="3">
        <v>20.03</v>
      </c>
      <c r="O209" s="5">
        <v>44265</v>
      </c>
      <c r="P209" s="5">
        <v>44306</v>
      </c>
      <c r="Q209" s="5">
        <v>44307</v>
      </c>
      <c r="R209" s="3" t="s">
        <v>25</v>
      </c>
      <c r="S209" s="14">
        <v>44301</v>
      </c>
      <c r="T209" s="3">
        <f t="shared" si="59"/>
        <v>0.16999999999999998</v>
      </c>
      <c r="U209" s="3">
        <f t="shared" si="60"/>
        <v>0.16999999999999998</v>
      </c>
      <c r="V209" s="27">
        <f t="shared" si="61"/>
        <v>0.69642857142857151</v>
      </c>
      <c r="W209" s="27">
        <f t="shared" si="62"/>
        <v>0.17777777777777781</v>
      </c>
      <c r="X209" s="27">
        <f t="shared" si="63"/>
        <v>0.141304347826087</v>
      </c>
    </row>
    <row r="210" spans="1:24" ht="14.25" thickBot="1" x14ac:dyDescent="0.2">
      <c r="B210" s="15">
        <v>39447</v>
      </c>
      <c r="C210" s="6">
        <v>39503</v>
      </c>
      <c r="D210" s="7" t="s">
        <v>40</v>
      </c>
      <c r="E210" s="7" t="s">
        <v>40</v>
      </c>
      <c r="F210" s="7" t="s">
        <v>21</v>
      </c>
      <c r="G210" s="7" t="s">
        <v>31</v>
      </c>
      <c r="H210" s="7">
        <v>1.79</v>
      </c>
      <c r="I210" s="10">
        <v>0.92</v>
      </c>
      <c r="J210" s="7">
        <v>3.52</v>
      </c>
      <c r="K210" s="7">
        <v>0.2</v>
      </c>
      <c r="L210" s="7">
        <v>2</v>
      </c>
      <c r="M210" s="7">
        <v>49.39</v>
      </c>
      <c r="N210" s="7">
        <v>10.01</v>
      </c>
      <c r="O210" s="8">
        <v>44252</v>
      </c>
      <c r="P210" s="8">
        <v>44328</v>
      </c>
      <c r="Q210" s="8">
        <v>44329</v>
      </c>
      <c r="R210" s="7" t="s">
        <v>25</v>
      </c>
      <c r="S210" s="16">
        <v>44323</v>
      </c>
      <c r="T210" s="3">
        <f t="shared" si="59"/>
        <v>0.5</v>
      </c>
      <c r="U210" s="3">
        <f t="shared" si="60"/>
        <v>0.5</v>
      </c>
      <c r="V210" s="27">
        <f t="shared" si="61"/>
        <v>0.45652173913043481</v>
      </c>
      <c r="W210" s="27">
        <f t="shared" si="62"/>
        <v>0.16083916083916083</v>
      </c>
      <c r="X210" s="27">
        <f t="shared" si="63"/>
        <v>7.9245283018867921E-2</v>
      </c>
    </row>
    <row r="211" spans="1:24" ht="14.25" thickBot="1" x14ac:dyDescent="0.2">
      <c r="B211" s="13">
        <v>39082</v>
      </c>
      <c r="C211" s="2">
        <v>39147</v>
      </c>
      <c r="D211" s="3" t="s">
        <v>21</v>
      </c>
      <c r="E211" s="3" t="s">
        <v>21</v>
      </c>
      <c r="F211" s="3" t="s">
        <v>21</v>
      </c>
      <c r="G211" s="3" t="s">
        <v>116</v>
      </c>
      <c r="H211" s="3">
        <v>1.04</v>
      </c>
      <c r="I211" s="10">
        <v>0.61</v>
      </c>
      <c r="J211" s="3">
        <v>2.82</v>
      </c>
      <c r="K211" s="3">
        <v>0.2</v>
      </c>
      <c r="L211" s="3">
        <v>1.45</v>
      </c>
      <c r="M211" s="3">
        <v>56.73</v>
      </c>
      <c r="N211" s="3">
        <v>10.01</v>
      </c>
      <c r="O211" s="5">
        <v>44261</v>
      </c>
      <c r="P211" s="5">
        <v>44359</v>
      </c>
      <c r="Q211" s="5">
        <v>44360</v>
      </c>
      <c r="R211" s="3" t="s">
        <v>25</v>
      </c>
      <c r="S211" s="14">
        <v>44354</v>
      </c>
      <c r="T211" s="3">
        <f t="shared" si="59"/>
        <v>0.31</v>
      </c>
      <c r="U211" s="3">
        <f t="shared" si="60"/>
        <v>0.31</v>
      </c>
      <c r="V211" s="27">
        <f t="shared" si="61"/>
        <v>0.49180327868852458</v>
      </c>
      <c r="W211" s="27">
        <f t="shared" si="62"/>
        <v>0.13646532438478748</v>
      </c>
      <c r="X211" s="27">
        <f t="shared" si="63"/>
        <v>7.1942446043165464E-2</v>
      </c>
    </row>
    <row r="212" spans="1:24" ht="24.75" thickBot="1" x14ac:dyDescent="0.2">
      <c r="B212" s="15">
        <v>37986</v>
      </c>
      <c r="C212" s="7" t="s">
        <v>21</v>
      </c>
      <c r="D212" s="7" t="s">
        <v>117</v>
      </c>
      <c r="E212" s="7" t="s">
        <v>118</v>
      </c>
      <c r="F212" s="7" t="s">
        <v>119</v>
      </c>
      <c r="G212" s="7" t="s">
        <v>32</v>
      </c>
      <c r="H212" s="7">
        <v>1.78</v>
      </c>
      <c r="I212" s="10">
        <v>0.69</v>
      </c>
      <c r="J212" s="7">
        <v>3.11</v>
      </c>
      <c r="K212" s="7">
        <v>1.03</v>
      </c>
      <c r="L212" s="7">
        <v>0.67</v>
      </c>
      <c r="M212" s="7">
        <v>74.17</v>
      </c>
      <c r="N212" s="7">
        <v>5.01</v>
      </c>
      <c r="O212" s="8">
        <v>44279</v>
      </c>
      <c r="P212" s="8">
        <v>44355</v>
      </c>
      <c r="Q212" s="8">
        <v>44356</v>
      </c>
      <c r="R212" s="7" t="s">
        <v>25</v>
      </c>
      <c r="S212" s="16">
        <v>44350</v>
      </c>
      <c r="T212" s="3">
        <f t="shared" si="59"/>
        <v>0.3</v>
      </c>
      <c r="U212" s="3">
        <f t="shared" si="60"/>
        <v>0.3</v>
      </c>
      <c r="V212" s="27">
        <f t="shared" si="61"/>
        <v>0.56521739130434778</v>
      </c>
      <c r="W212" s="27">
        <f t="shared" si="62"/>
        <v>0.14345114345114346</v>
      </c>
      <c r="X212" s="27">
        <f t="shared" si="63"/>
        <v>8.8235294117647065E-2</v>
      </c>
    </row>
    <row r="213" spans="1:24" ht="14.25" thickBot="1" x14ac:dyDescent="0.2">
      <c r="B213" s="13">
        <v>37621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57</v>
      </c>
      <c r="H213" s="3">
        <v>1.46</v>
      </c>
      <c r="I213" s="10">
        <v>0.41</v>
      </c>
      <c r="J213" s="3">
        <v>1.49</v>
      </c>
      <c r="K213" s="3">
        <v>0</v>
      </c>
      <c r="L213" s="3">
        <v>0.18</v>
      </c>
      <c r="M213" s="3">
        <v>21.12</v>
      </c>
      <c r="N213" s="3">
        <v>4.5199999999999996</v>
      </c>
      <c r="O213" s="5">
        <v>44266</v>
      </c>
      <c r="P213" s="5">
        <v>44269</v>
      </c>
      <c r="Q213" s="5">
        <v>44272</v>
      </c>
      <c r="R213" s="3" t="s">
        <v>25</v>
      </c>
      <c r="S213" s="14">
        <v>44266</v>
      </c>
      <c r="T213" s="3">
        <f t="shared" si="59"/>
        <v>0.15</v>
      </c>
      <c r="U213" s="3">
        <f t="shared" si="60"/>
        <v>0.15</v>
      </c>
      <c r="V213" s="27">
        <f t="shared" si="61"/>
        <v>0.63414634146341464</v>
      </c>
      <c r="W213" s="27">
        <f t="shared" si="62"/>
        <v>0.24550898203592814</v>
      </c>
      <c r="X213" s="27">
        <f t="shared" si="63"/>
        <v>0.18439716312056739</v>
      </c>
    </row>
    <row r="214" spans="1:24" ht="14.25" thickBot="1" x14ac:dyDescent="0.2">
      <c r="B214" s="15">
        <v>37256</v>
      </c>
      <c r="C214" s="7" t="s">
        <v>21</v>
      </c>
      <c r="D214" s="7" t="s">
        <v>120</v>
      </c>
      <c r="E214" s="7" t="s">
        <v>120</v>
      </c>
      <c r="F214" s="7" t="s">
        <v>21</v>
      </c>
      <c r="G214" s="7" t="s">
        <v>121</v>
      </c>
      <c r="H214" s="7">
        <v>1.1399999999999999</v>
      </c>
      <c r="I214" s="10">
        <v>0.37</v>
      </c>
      <c r="J214" s="7">
        <v>1.37</v>
      </c>
      <c r="K214" s="7">
        <v>0</v>
      </c>
      <c r="L214" s="7">
        <v>0.12</v>
      </c>
      <c r="M214" s="7">
        <v>20.170000000000002</v>
      </c>
      <c r="N214" s="7">
        <v>4.08</v>
      </c>
      <c r="O214" s="8">
        <v>44275</v>
      </c>
      <c r="P214" s="8">
        <v>44281</v>
      </c>
      <c r="Q214" s="8">
        <v>44282</v>
      </c>
      <c r="R214" s="7" t="s">
        <v>25</v>
      </c>
      <c r="S214" s="16">
        <v>44275</v>
      </c>
      <c r="T214" s="3">
        <f t="shared" si="59"/>
        <v>0.13500000000000001</v>
      </c>
      <c r="U214" s="3">
        <f t="shared" si="60"/>
        <v>0.13500000000000001</v>
      </c>
      <c r="V214" s="27">
        <f t="shared" si="61"/>
        <v>0.63513513513513509</v>
      </c>
      <c r="W214" s="27">
        <f t="shared" si="62"/>
        <v>0.24832214765100669</v>
      </c>
      <c r="X214" s="27">
        <f t="shared" si="63"/>
        <v>0.1872509960159362</v>
      </c>
    </row>
    <row r="215" spans="1:24" ht="24.75" thickBot="1" x14ac:dyDescent="0.2">
      <c r="B215" s="13">
        <v>36891</v>
      </c>
      <c r="C215" s="3" t="s">
        <v>21</v>
      </c>
      <c r="D215" s="3" t="s">
        <v>122</v>
      </c>
      <c r="E215" s="3" t="s">
        <v>123</v>
      </c>
      <c r="F215" s="3" t="s">
        <v>124</v>
      </c>
      <c r="G215" s="3" t="s">
        <v>125</v>
      </c>
      <c r="H215" s="3">
        <v>1.1399999999999999</v>
      </c>
      <c r="I215" s="10">
        <v>0.59</v>
      </c>
      <c r="J215" s="3">
        <v>1.9</v>
      </c>
      <c r="K215" s="3">
        <v>0.24</v>
      </c>
      <c r="L215" s="3">
        <v>0.37</v>
      </c>
      <c r="M215" s="3">
        <v>112.6</v>
      </c>
      <c r="N215" s="3">
        <v>2.5499999999999998</v>
      </c>
      <c r="O215" s="5">
        <v>44275</v>
      </c>
      <c r="P215" s="5">
        <v>44281</v>
      </c>
      <c r="Q215" s="5">
        <v>44282</v>
      </c>
      <c r="R215" s="3" t="s">
        <v>25</v>
      </c>
      <c r="S215" s="14">
        <v>44275</v>
      </c>
      <c r="T215" s="3">
        <f t="shared" si="59"/>
        <v>0.27</v>
      </c>
      <c r="U215" s="3">
        <f t="shared" si="60"/>
        <v>0.27</v>
      </c>
      <c r="V215" s="27">
        <f t="shared" si="61"/>
        <v>0.5423728813559322</v>
      </c>
      <c r="W215" s="27">
        <f t="shared" si="62"/>
        <v>0.23505976095617531</v>
      </c>
      <c r="X215" s="27">
        <f t="shared" si="63"/>
        <v>0.14611872146118721</v>
      </c>
    </row>
    <row r="216" spans="1:24" ht="14.25" thickBot="1" x14ac:dyDescent="0.2">
      <c r="B216" s="15">
        <v>35795</v>
      </c>
      <c r="C216" s="7" t="s">
        <v>21</v>
      </c>
      <c r="D216" s="7" t="s">
        <v>21</v>
      </c>
      <c r="E216" s="7" t="s">
        <v>21</v>
      </c>
      <c r="F216" s="7" t="s">
        <v>21</v>
      </c>
      <c r="G216" s="7" t="s">
        <v>126</v>
      </c>
      <c r="H216" s="7">
        <v>0.61</v>
      </c>
      <c r="I216" s="10" t="s">
        <v>21</v>
      </c>
      <c r="J216" s="7">
        <v>1.38</v>
      </c>
      <c r="K216" s="7">
        <v>0.23</v>
      </c>
      <c r="L216" s="7">
        <v>0</v>
      </c>
      <c r="M216" s="7">
        <v>2840</v>
      </c>
      <c r="N216" s="7">
        <v>2.5499999999999998</v>
      </c>
      <c r="O216" s="8">
        <v>44398</v>
      </c>
      <c r="P216" s="8">
        <v>44401</v>
      </c>
      <c r="Q216" s="8">
        <v>44404</v>
      </c>
      <c r="R216" s="7" t="s">
        <v>25</v>
      </c>
      <c r="S216" s="16">
        <v>44398</v>
      </c>
      <c r="T216" s="3">
        <f t="shared" si="59"/>
        <v>3.6999999999999998E-2</v>
      </c>
      <c r="U216" s="3">
        <f t="shared" si="60"/>
        <v>3.6999999999999998E-2</v>
      </c>
      <c r="V216" s="27" t="e">
        <f t="shared" si="61"/>
        <v>#VALUE!</v>
      </c>
      <c r="W216" s="27" t="e">
        <f t="shared" si="62"/>
        <v>#VALUE!</v>
      </c>
      <c r="X216" s="27" t="e">
        <f t="shared" si="63"/>
        <v>#VALUE!</v>
      </c>
    </row>
    <row r="217" spans="1:24" ht="14.25" thickBot="1" x14ac:dyDescent="0.2">
      <c r="B217" s="13">
        <v>35430</v>
      </c>
      <c r="C217" s="3" t="s">
        <v>21</v>
      </c>
      <c r="D217" s="3" t="s">
        <v>78</v>
      </c>
      <c r="E217" s="3" t="s">
        <v>21</v>
      </c>
      <c r="F217" s="3" t="s">
        <v>78</v>
      </c>
      <c r="G217" s="3" t="s">
        <v>39</v>
      </c>
      <c r="H217" s="3">
        <v>0</v>
      </c>
      <c r="I217" s="10" t="s">
        <v>21</v>
      </c>
      <c r="J217" s="3">
        <v>1.37</v>
      </c>
      <c r="K217" s="3">
        <v>0.23</v>
      </c>
      <c r="L217" s="3">
        <v>0</v>
      </c>
      <c r="M217" s="3">
        <v>-99.16</v>
      </c>
      <c r="N217" s="3">
        <v>1.96</v>
      </c>
      <c r="O217" s="5">
        <v>44533</v>
      </c>
      <c r="P217" s="5">
        <v>44536</v>
      </c>
      <c r="Q217" s="5">
        <v>44539</v>
      </c>
      <c r="R217" s="3" t="s">
        <v>25</v>
      </c>
      <c r="S217" s="14">
        <v>44533</v>
      </c>
      <c r="T217" s="3">
        <f t="shared" si="59"/>
        <v>0</v>
      </c>
      <c r="U217" s="3">
        <f t="shared" si="60"/>
        <v>0</v>
      </c>
      <c r="V217" s="27" t="e">
        <f t="shared" si="61"/>
        <v>#VALUE!</v>
      </c>
      <c r="W217" s="27" t="e">
        <f t="shared" si="62"/>
        <v>#VALUE!</v>
      </c>
      <c r="X217" s="27" t="e">
        <f t="shared" si="63"/>
        <v>#VALUE!</v>
      </c>
    </row>
    <row r="218" spans="1:24" ht="14.25" thickBot="1" x14ac:dyDescent="0.2">
      <c r="B218" s="15">
        <v>35064</v>
      </c>
      <c r="C218" s="7" t="s">
        <v>21</v>
      </c>
      <c r="D218" s="7" t="s">
        <v>21</v>
      </c>
      <c r="E218" s="7" t="s">
        <v>21</v>
      </c>
      <c r="F218" s="7" t="s">
        <v>21</v>
      </c>
      <c r="G218" s="7" t="s">
        <v>125</v>
      </c>
      <c r="H218" s="7">
        <v>3.8</v>
      </c>
      <c r="I218" s="10" t="s">
        <v>21</v>
      </c>
      <c r="J218" s="7">
        <v>1.76</v>
      </c>
      <c r="K218" s="7">
        <v>0.57999999999999996</v>
      </c>
      <c r="L218" s="7">
        <v>0</v>
      </c>
      <c r="M218" s="7">
        <v>-41.98</v>
      </c>
      <c r="N218" s="7">
        <v>1.96</v>
      </c>
      <c r="O218" s="8">
        <v>44358</v>
      </c>
      <c r="P218" s="8">
        <v>44361</v>
      </c>
      <c r="Q218" s="8">
        <v>44364</v>
      </c>
      <c r="R218" s="7" t="s">
        <v>25</v>
      </c>
      <c r="S218" s="16">
        <v>44358</v>
      </c>
      <c r="T218" s="3">
        <f t="shared" si="59"/>
        <v>0.27</v>
      </c>
      <c r="U218" s="3">
        <f t="shared" si="60"/>
        <v>0.27</v>
      </c>
      <c r="V218" s="27" t="e">
        <f t="shared" si="61"/>
        <v>#VALUE!</v>
      </c>
      <c r="W218" s="27" t="e">
        <f t="shared" si="62"/>
        <v>#VALUE!</v>
      </c>
      <c r="X218" s="27" t="e">
        <f t="shared" si="63"/>
        <v>#VALUE!</v>
      </c>
    </row>
    <row r="219" spans="1:24" ht="14.25" thickBot="1" x14ac:dyDescent="0.2">
      <c r="B219" s="13">
        <v>34699</v>
      </c>
      <c r="C219" s="3" t="s">
        <v>21</v>
      </c>
      <c r="D219" s="3" t="s">
        <v>68</v>
      </c>
      <c r="E219" s="3" t="s">
        <v>68</v>
      </c>
      <c r="F219" s="3" t="s">
        <v>21</v>
      </c>
      <c r="G219" s="3" t="s">
        <v>39</v>
      </c>
      <c r="H219" s="3">
        <v>0</v>
      </c>
      <c r="I219" s="10" t="s">
        <v>21</v>
      </c>
      <c r="J219" s="3">
        <v>2.11</v>
      </c>
      <c r="K219" s="3">
        <v>0.44</v>
      </c>
      <c r="L219" s="3">
        <v>0.42</v>
      </c>
      <c r="M219" s="3">
        <v>30.36</v>
      </c>
      <c r="N219" s="3">
        <v>1.42</v>
      </c>
      <c r="O219" s="5">
        <v>44329</v>
      </c>
      <c r="P219" s="5">
        <v>44335</v>
      </c>
      <c r="Q219" s="5">
        <v>44338</v>
      </c>
      <c r="R219" s="3" t="s">
        <v>25</v>
      </c>
      <c r="S219" s="14">
        <v>44329</v>
      </c>
      <c r="T219" s="3">
        <f t="shared" si="59"/>
        <v>0</v>
      </c>
      <c r="U219" s="3">
        <f t="shared" si="60"/>
        <v>0</v>
      </c>
      <c r="V219" s="27" t="e">
        <f t="shared" si="61"/>
        <v>#VALUE!</v>
      </c>
      <c r="W219" s="27" t="e">
        <f t="shared" si="62"/>
        <v>#VALUE!</v>
      </c>
      <c r="X219" s="27" t="e">
        <f t="shared" si="63"/>
        <v>#VALUE!</v>
      </c>
    </row>
    <row r="220" spans="1:24" ht="14.25" thickBot="1" x14ac:dyDescent="0.2">
      <c r="B220" s="15">
        <v>34334</v>
      </c>
      <c r="C220" s="7" t="s">
        <v>21</v>
      </c>
      <c r="D220" s="7" t="s">
        <v>33</v>
      </c>
      <c r="E220" s="7" t="s">
        <v>33</v>
      </c>
      <c r="F220" s="7" t="s">
        <v>21</v>
      </c>
      <c r="G220" s="7" t="s">
        <v>39</v>
      </c>
      <c r="H220" s="7">
        <v>0</v>
      </c>
      <c r="I220" s="10" t="s">
        <v>21</v>
      </c>
      <c r="J220" s="7">
        <v>2.36</v>
      </c>
      <c r="K220" s="7">
        <v>0.66</v>
      </c>
      <c r="L220" s="7">
        <v>0.72</v>
      </c>
      <c r="M220" s="7" t="s">
        <v>21</v>
      </c>
      <c r="N220" s="7">
        <v>0.94</v>
      </c>
      <c r="O220" s="8">
        <v>44305</v>
      </c>
      <c r="P220" s="8">
        <v>44308</v>
      </c>
      <c r="Q220" s="8">
        <v>44311</v>
      </c>
      <c r="R220" s="7" t="s">
        <v>25</v>
      </c>
      <c r="S220" s="16">
        <v>44305</v>
      </c>
      <c r="T220" s="3">
        <f t="shared" si="59"/>
        <v>0</v>
      </c>
      <c r="U220" s="3">
        <f t="shared" si="60"/>
        <v>0</v>
      </c>
      <c r="V220" s="27" t="e">
        <f t="shared" si="61"/>
        <v>#VALUE!</v>
      </c>
      <c r="W220" s="27" t="e">
        <f t="shared" si="62"/>
        <v>#VALUE!</v>
      </c>
      <c r="X220" s="27" t="e">
        <f t="shared" si="63"/>
        <v>#VALUE!</v>
      </c>
    </row>
    <row r="221" spans="1:24" ht="14.25" thickBot="1" x14ac:dyDescent="0.2">
      <c r="B221" s="31">
        <v>33969</v>
      </c>
      <c r="C221" s="26" t="s">
        <v>21</v>
      </c>
      <c r="D221" s="26" t="s">
        <v>33</v>
      </c>
      <c r="E221" s="26" t="s">
        <v>33</v>
      </c>
      <c r="F221" s="26" t="s">
        <v>21</v>
      </c>
      <c r="G221" s="26" t="s">
        <v>39</v>
      </c>
      <c r="H221" s="26">
        <v>0</v>
      </c>
      <c r="I221" s="29" t="s">
        <v>21</v>
      </c>
      <c r="J221" s="26">
        <v>1.96</v>
      </c>
      <c r="K221" s="26">
        <v>0.5</v>
      </c>
      <c r="L221" s="26">
        <v>0.46</v>
      </c>
      <c r="M221" s="26" t="s">
        <v>21</v>
      </c>
      <c r="N221" s="26">
        <v>0.56999999999999995</v>
      </c>
      <c r="O221" s="33">
        <v>44369</v>
      </c>
      <c r="P221" s="33">
        <v>44372</v>
      </c>
      <c r="Q221" s="33">
        <v>44375</v>
      </c>
      <c r="R221" s="26" t="s">
        <v>25</v>
      </c>
      <c r="S221" s="34">
        <v>44369</v>
      </c>
      <c r="T221" s="3">
        <f t="shared" si="59"/>
        <v>0</v>
      </c>
      <c r="U221" s="3">
        <f t="shared" si="60"/>
        <v>0</v>
      </c>
      <c r="V221" s="27" t="e">
        <f t="shared" si="61"/>
        <v>#VALUE!</v>
      </c>
      <c r="W221" s="27" t="e">
        <f t="shared" si="62"/>
        <v>#VALUE!</v>
      </c>
      <c r="X221" s="27" t="e">
        <f t="shared" si="63"/>
        <v>#VALUE!</v>
      </c>
    </row>
    <row r="222" spans="1:24" ht="14.25" thickBot="1" x14ac:dyDescent="0.2">
      <c r="T222" s="3"/>
      <c r="U222" s="3"/>
      <c r="V222" s="27"/>
      <c r="W222" s="27"/>
      <c r="X222" s="27"/>
    </row>
    <row r="223" spans="1:24" ht="14.25" thickBot="1" x14ac:dyDescent="0.2">
      <c r="B223" s="36" t="s">
        <v>0</v>
      </c>
      <c r="C223" s="12" t="s">
        <v>1</v>
      </c>
      <c r="D223" s="40" t="s">
        <v>3</v>
      </c>
      <c r="E223" s="41"/>
      <c r="F223" s="42"/>
      <c r="G223" s="40" t="s">
        <v>4</v>
      </c>
      <c r="H223" s="42"/>
      <c r="I223" s="36" t="s">
        <v>5</v>
      </c>
      <c r="J223" s="36" t="s">
        <v>6</v>
      </c>
      <c r="K223" s="36" t="s">
        <v>7</v>
      </c>
      <c r="L223" s="36" t="s">
        <v>8</v>
      </c>
      <c r="M223" s="36" t="s">
        <v>9</v>
      </c>
      <c r="N223" s="36" t="s">
        <v>10</v>
      </c>
      <c r="O223" s="36" t="s">
        <v>11</v>
      </c>
      <c r="P223" s="36" t="s">
        <v>12</v>
      </c>
      <c r="Q223" s="36" t="s">
        <v>13</v>
      </c>
      <c r="R223" s="36" t="s">
        <v>14</v>
      </c>
      <c r="S223" s="38" t="s">
        <v>15</v>
      </c>
      <c r="T223" s="3"/>
      <c r="U223" s="3"/>
      <c r="V223" s="27"/>
      <c r="W223" s="27"/>
      <c r="X223" s="27"/>
    </row>
    <row r="224" spans="1:24" ht="24.75" thickBot="1" x14ac:dyDescent="0.2">
      <c r="A224" s="43" t="s">
        <v>129</v>
      </c>
      <c r="B224" s="37"/>
      <c r="C224" s="1" t="s">
        <v>2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20</v>
      </c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9"/>
      <c r="T224" s="3"/>
      <c r="U224" s="3"/>
      <c r="V224" s="27"/>
      <c r="W224" s="27"/>
      <c r="X224" s="27"/>
    </row>
    <row r="225" spans="2:24" ht="14.25" thickBot="1" x14ac:dyDescent="0.2">
      <c r="B225" s="13">
        <v>44196</v>
      </c>
      <c r="C225" s="2">
        <v>44316</v>
      </c>
      <c r="D225" s="3" t="s">
        <v>21</v>
      </c>
      <c r="E225" s="3" t="s">
        <v>21</v>
      </c>
      <c r="F225" s="3" t="s">
        <v>21</v>
      </c>
      <c r="G225" s="3" t="s">
        <v>53</v>
      </c>
      <c r="H225" s="3">
        <v>2.06</v>
      </c>
      <c r="I225" s="3">
        <v>0.69</v>
      </c>
      <c r="J225" s="3">
        <v>3.53</v>
      </c>
      <c r="K225" s="3">
        <v>0.79</v>
      </c>
      <c r="L225" s="3">
        <v>1.56</v>
      </c>
      <c r="M225" s="3">
        <v>35.57</v>
      </c>
      <c r="N225" s="3">
        <v>26.86</v>
      </c>
      <c r="O225" s="5">
        <v>44316</v>
      </c>
      <c r="P225" s="5">
        <v>44364</v>
      </c>
      <c r="Q225" s="5">
        <v>44365</v>
      </c>
      <c r="R225" s="3" t="s">
        <v>25</v>
      </c>
      <c r="S225" s="14">
        <v>44358</v>
      </c>
      <c r="T225" s="3">
        <f t="shared" ref="T222:T233" si="64">IF(YEAR(B225)=YEAR(B226),U225+U226,U225)</f>
        <v>0.35</v>
      </c>
      <c r="U225" s="3">
        <f t="shared" ref="U222:U233" si="65">MID(G225,FIND("派",G225)+1,7)/LEFT(G225,FIND("派",G225)-1)</f>
        <v>0.35</v>
      </c>
      <c r="V225" s="27">
        <f t="shared" ref="V222:V233" si="66">(I225-T225)/I225</f>
        <v>0.49275362318840576</v>
      </c>
      <c r="W225" s="27">
        <f t="shared" ref="W222:W233" si="67">I225/SUM(J225:L225)</f>
        <v>0.11734693877551018</v>
      </c>
      <c r="X225" s="27">
        <f t="shared" ref="X222:X233" si="68">IF(MONTH(B225)=12,W225*V225/(1-V225*W225),"")</f>
        <v>6.1371841155234641E-2</v>
      </c>
    </row>
    <row r="226" spans="2:24" ht="14.25" thickBot="1" x14ac:dyDescent="0.2">
      <c r="B226" s="15">
        <v>43830</v>
      </c>
      <c r="C226" s="6">
        <v>43931</v>
      </c>
      <c r="D226" s="7" t="s">
        <v>21</v>
      </c>
      <c r="E226" s="7" t="s">
        <v>21</v>
      </c>
      <c r="F226" s="7" t="s">
        <v>21</v>
      </c>
      <c r="G226" s="7" t="s">
        <v>32</v>
      </c>
      <c r="H226" s="7">
        <v>4.9800000000000004</v>
      </c>
      <c r="I226" s="7">
        <v>0.52</v>
      </c>
      <c r="J226" s="7">
        <v>3.06</v>
      </c>
      <c r="K226" s="7">
        <v>0.72</v>
      </c>
      <c r="L226" s="7">
        <v>1.21</v>
      </c>
      <c r="M226" s="7">
        <v>11.49</v>
      </c>
      <c r="N226" s="7">
        <v>26.87</v>
      </c>
      <c r="O226" s="8">
        <v>44296</v>
      </c>
      <c r="P226" s="8">
        <v>44364</v>
      </c>
      <c r="Q226" s="8">
        <v>44365</v>
      </c>
      <c r="R226" s="7" t="s">
        <v>25</v>
      </c>
      <c r="S226" s="16">
        <v>44358</v>
      </c>
      <c r="T226" s="3">
        <f t="shared" si="64"/>
        <v>0.3</v>
      </c>
      <c r="U226" s="3">
        <f t="shared" si="65"/>
        <v>0.3</v>
      </c>
      <c r="V226" s="27">
        <f t="shared" si="66"/>
        <v>0.42307692307692313</v>
      </c>
      <c r="W226" s="27">
        <f t="shared" si="67"/>
        <v>0.10420841683366733</v>
      </c>
      <c r="X226" s="27">
        <f t="shared" si="68"/>
        <v>4.6121593291404618E-2</v>
      </c>
    </row>
    <row r="227" spans="2:24" ht="14.25" thickBot="1" x14ac:dyDescent="0.2">
      <c r="B227" s="13">
        <v>43465</v>
      </c>
      <c r="C227" s="2">
        <v>43553</v>
      </c>
      <c r="D227" s="3" t="s">
        <v>21</v>
      </c>
      <c r="E227" s="3" t="s">
        <v>21</v>
      </c>
      <c r="F227" s="3" t="s">
        <v>21</v>
      </c>
      <c r="G227" s="3" t="s">
        <v>32</v>
      </c>
      <c r="H227" s="3">
        <v>7.58</v>
      </c>
      <c r="I227" s="3">
        <v>0.46</v>
      </c>
      <c r="J227" s="3">
        <v>2.82</v>
      </c>
      <c r="K227" s="3">
        <v>0.7</v>
      </c>
      <c r="L227" s="3">
        <v>1.05</v>
      </c>
      <c r="M227" s="3">
        <v>5.69</v>
      </c>
      <c r="N227" s="3">
        <v>26.88</v>
      </c>
      <c r="O227" s="5">
        <v>44284</v>
      </c>
      <c r="P227" s="5">
        <v>44339</v>
      </c>
      <c r="Q227" s="5">
        <v>44340</v>
      </c>
      <c r="R227" s="3" t="s">
        <v>25</v>
      </c>
      <c r="S227" s="14">
        <v>44333</v>
      </c>
      <c r="T227" s="3">
        <f t="shared" si="64"/>
        <v>0.3</v>
      </c>
      <c r="U227" s="3">
        <f t="shared" si="65"/>
        <v>0.3</v>
      </c>
      <c r="V227" s="27">
        <f t="shared" si="66"/>
        <v>0.34782608695652178</v>
      </c>
      <c r="W227" s="27">
        <f t="shared" si="67"/>
        <v>0.10065645514223197</v>
      </c>
      <c r="X227" s="27">
        <f t="shared" si="68"/>
        <v>3.628117913832201E-2</v>
      </c>
    </row>
    <row r="228" spans="2:24" ht="14.25" thickBot="1" x14ac:dyDescent="0.2">
      <c r="B228" s="15">
        <v>43100</v>
      </c>
      <c r="C228" s="6">
        <v>43188</v>
      </c>
      <c r="D228" s="7" t="s">
        <v>21</v>
      </c>
      <c r="E228" s="7" t="s">
        <v>21</v>
      </c>
      <c r="F228" s="7" t="s">
        <v>21</v>
      </c>
      <c r="G228" s="7" t="s">
        <v>32</v>
      </c>
      <c r="H228" s="7">
        <v>5.26</v>
      </c>
      <c r="I228" s="7">
        <v>0.45</v>
      </c>
      <c r="J228" s="7">
        <v>2.63</v>
      </c>
      <c r="K228" s="7">
        <v>0.66</v>
      </c>
      <c r="L228" s="7">
        <v>0.96</v>
      </c>
      <c r="M228" s="7">
        <v>36.83</v>
      </c>
      <c r="N228" s="7">
        <v>26.91</v>
      </c>
      <c r="O228" s="8">
        <v>44256</v>
      </c>
      <c r="P228" s="8">
        <v>44338</v>
      </c>
      <c r="Q228" s="8">
        <v>44339</v>
      </c>
      <c r="R228" s="7" t="s">
        <v>25</v>
      </c>
      <c r="S228" s="16">
        <v>44332</v>
      </c>
      <c r="T228" s="3">
        <f t="shared" si="64"/>
        <v>0.3</v>
      </c>
      <c r="U228" s="3">
        <f t="shared" si="65"/>
        <v>0.3</v>
      </c>
      <c r="V228" s="27">
        <f t="shared" si="66"/>
        <v>0.33333333333333337</v>
      </c>
      <c r="W228" s="27">
        <f t="shared" si="67"/>
        <v>0.10588235294117647</v>
      </c>
      <c r="X228" s="27">
        <f t="shared" si="68"/>
        <v>3.6585365853658541E-2</v>
      </c>
    </row>
    <row r="229" spans="2:24" ht="14.25" thickBot="1" x14ac:dyDescent="0.2">
      <c r="B229" s="13">
        <v>42735</v>
      </c>
      <c r="C229" s="2">
        <v>42825</v>
      </c>
      <c r="D229" s="3" t="s">
        <v>21</v>
      </c>
      <c r="E229" s="3" t="s">
        <v>21</v>
      </c>
      <c r="F229" s="3" t="s">
        <v>21</v>
      </c>
      <c r="G229" s="3" t="s">
        <v>57</v>
      </c>
      <c r="H229" s="3">
        <v>3.27</v>
      </c>
      <c r="I229" s="3">
        <v>0.33</v>
      </c>
      <c r="J229" s="3">
        <v>2.31</v>
      </c>
      <c r="K229" s="3">
        <v>0.56000000000000005</v>
      </c>
      <c r="L229" s="3">
        <v>0.75</v>
      </c>
      <c r="M229" s="3">
        <v>387.4</v>
      </c>
      <c r="N229" s="3">
        <v>26.84</v>
      </c>
      <c r="O229" s="5">
        <v>44286</v>
      </c>
      <c r="P229" s="5">
        <v>44374</v>
      </c>
      <c r="Q229" s="5">
        <v>44375</v>
      </c>
      <c r="R229" s="3" t="s">
        <v>25</v>
      </c>
      <c r="S229" s="14">
        <v>44368</v>
      </c>
      <c r="T229" s="3">
        <f t="shared" si="64"/>
        <v>0.15</v>
      </c>
      <c r="U229" s="3">
        <f t="shared" si="65"/>
        <v>0.15</v>
      </c>
      <c r="V229" s="27">
        <f t="shared" si="66"/>
        <v>0.54545454545454553</v>
      </c>
      <c r="W229" s="27">
        <f t="shared" si="67"/>
        <v>9.1160220994475141E-2</v>
      </c>
      <c r="X229" s="27">
        <f t="shared" si="68"/>
        <v>5.232558139534884E-2</v>
      </c>
    </row>
    <row r="230" spans="2:24" ht="14.25" thickBot="1" x14ac:dyDescent="0.2">
      <c r="B230" s="15">
        <v>42185</v>
      </c>
      <c r="C230" s="6">
        <v>42238</v>
      </c>
      <c r="D230" s="7" t="s">
        <v>128</v>
      </c>
      <c r="E230" s="7" t="s">
        <v>21</v>
      </c>
      <c r="F230" s="7" t="s">
        <v>128</v>
      </c>
      <c r="G230" s="7" t="s">
        <v>85</v>
      </c>
      <c r="H230" s="7">
        <v>0.82</v>
      </c>
      <c r="I230" s="7">
        <v>0.11</v>
      </c>
      <c r="J230" s="7">
        <v>5.16</v>
      </c>
      <c r="K230" s="7">
        <v>2.87</v>
      </c>
      <c r="L230" s="7">
        <v>1.17</v>
      </c>
      <c r="M230" s="7">
        <v>-35.450000000000003</v>
      </c>
      <c r="N230" s="7">
        <v>10.1</v>
      </c>
      <c r="O230" s="8">
        <v>44430</v>
      </c>
      <c r="P230" s="8">
        <v>44461</v>
      </c>
      <c r="Q230" s="8">
        <v>44462</v>
      </c>
      <c r="R230" s="7" t="s">
        <v>25</v>
      </c>
      <c r="S230" s="16">
        <v>44456</v>
      </c>
      <c r="T230" s="3">
        <f t="shared" si="64"/>
        <v>0.1</v>
      </c>
      <c r="U230" s="3">
        <f t="shared" si="65"/>
        <v>0.1</v>
      </c>
      <c r="V230" s="27">
        <f t="shared" si="66"/>
        <v>9.090909090909087E-2</v>
      </c>
      <c r="W230" s="27">
        <f t="shared" si="67"/>
        <v>1.1956521739130433E-2</v>
      </c>
      <c r="X230" s="27" t="str">
        <f t="shared" si="68"/>
        <v/>
      </c>
    </row>
    <row r="231" spans="2:24" ht="14.25" thickBot="1" x14ac:dyDescent="0.2">
      <c r="B231" s="13">
        <v>41639</v>
      </c>
      <c r="C231" s="2">
        <v>41702</v>
      </c>
      <c r="D231" s="3" t="s">
        <v>21</v>
      </c>
      <c r="E231" s="3" t="s">
        <v>21</v>
      </c>
      <c r="F231" s="3" t="s">
        <v>21</v>
      </c>
      <c r="G231" s="3" t="s">
        <v>54</v>
      </c>
      <c r="H231" s="3">
        <v>2.39</v>
      </c>
      <c r="I231" s="3">
        <v>0.56000000000000005</v>
      </c>
      <c r="J231" s="3">
        <v>4.51</v>
      </c>
      <c r="K231" s="3">
        <v>2.1</v>
      </c>
      <c r="L231" s="3">
        <v>1.27</v>
      </c>
      <c r="M231" s="3">
        <v>96.19</v>
      </c>
      <c r="N231" s="3">
        <v>6.94</v>
      </c>
      <c r="O231" s="5">
        <v>44259</v>
      </c>
      <c r="P231" s="5">
        <v>44289</v>
      </c>
      <c r="Q231" s="5">
        <v>44290</v>
      </c>
      <c r="R231" s="3" t="s">
        <v>25</v>
      </c>
      <c r="S231" s="14">
        <v>44286</v>
      </c>
      <c r="T231" s="3">
        <f t="shared" si="64"/>
        <v>0.18</v>
      </c>
      <c r="U231" s="3">
        <f t="shared" si="65"/>
        <v>0.18</v>
      </c>
      <c r="V231" s="27">
        <f t="shared" si="66"/>
        <v>0.6785714285714286</v>
      </c>
      <c r="W231" s="27">
        <f t="shared" si="67"/>
        <v>7.1065989847715755E-2</v>
      </c>
      <c r="X231" s="27">
        <f t="shared" si="68"/>
        <v>5.0666666666666679E-2</v>
      </c>
    </row>
    <row r="232" spans="2:24" ht="14.25" thickBot="1" x14ac:dyDescent="0.2">
      <c r="B232" s="15">
        <v>41274</v>
      </c>
      <c r="C232" s="6">
        <v>41349</v>
      </c>
      <c r="D232" s="7" t="s">
        <v>21</v>
      </c>
      <c r="E232" s="7" t="s">
        <v>21</v>
      </c>
      <c r="F232" s="7" t="s">
        <v>21</v>
      </c>
      <c r="G232" s="7" t="s">
        <v>85</v>
      </c>
      <c r="H232" s="7">
        <v>1.66</v>
      </c>
      <c r="I232" s="7">
        <v>0.28999999999999998</v>
      </c>
      <c r="J232" s="7">
        <v>3.99</v>
      </c>
      <c r="K232" s="7">
        <v>2.04</v>
      </c>
      <c r="L232" s="7">
        <v>0.83</v>
      </c>
      <c r="M232" s="7">
        <v>-5.24</v>
      </c>
      <c r="N232" s="7">
        <v>6.94</v>
      </c>
      <c r="O232" s="8">
        <v>44271</v>
      </c>
      <c r="P232" s="8">
        <v>44304</v>
      </c>
      <c r="Q232" s="8">
        <v>44305</v>
      </c>
      <c r="R232" s="7" t="s">
        <v>25</v>
      </c>
      <c r="S232" s="16">
        <v>44301</v>
      </c>
      <c r="T232" s="3">
        <f t="shared" si="64"/>
        <v>0.1</v>
      </c>
      <c r="U232" s="3">
        <f t="shared" si="65"/>
        <v>0.1</v>
      </c>
      <c r="V232" s="27">
        <f t="shared" si="66"/>
        <v>0.65517241379310343</v>
      </c>
      <c r="W232" s="27">
        <f t="shared" si="67"/>
        <v>4.2274052478134108E-2</v>
      </c>
      <c r="X232" s="27">
        <f t="shared" si="68"/>
        <v>2.8485757121439279E-2</v>
      </c>
    </row>
    <row r="233" spans="2:24" ht="14.25" thickBot="1" x14ac:dyDescent="0.2">
      <c r="B233" s="31">
        <v>40908</v>
      </c>
      <c r="C233" s="32">
        <v>41006</v>
      </c>
      <c r="D233" s="26" t="s">
        <v>21</v>
      </c>
      <c r="E233" s="26" t="s">
        <v>21</v>
      </c>
      <c r="F233" s="26" t="s">
        <v>21</v>
      </c>
      <c r="G233" s="26" t="s">
        <v>57</v>
      </c>
      <c r="H233" s="26">
        <v>1.67</v>
      </c>
      <c r="I233" s="26">
        <v>0.38</v>
      </c>
      <c r="J233" s="26">
        <v>3.8</v>
      </c>
      <c r="K233" s="26">
        <v>1.96</v>
      </c>
      <c r="L233" s="26">
        <v>0.75</v>
      </c>
      <c r="M233" s="26">
        <v>-36.57</v>
      </c>
      <c r="N233" s="26">
        <v>6.68</v>
      </c>
      <c r="O233" s="33">
        <v>44293</v>
      </c>
      <c r="P233" s="33">
        <v>44348</v>
      </c>
      <c r="Q233" s="33">
        <v>44351</v>
      </c>
      <c r="R233" s="26" t="s">
        <v>25</v>
      </c>
      <c r="S233" s="34">
        <v>44345</v>
      </c>
      <c r="T233" s="3">
        <f t="shared" si="64"/>
        <v>0.15</v>
      </c>
      <c r="U233" s="3">
        <f t="shared" si="65"/>
        <v>0.15</v>
      </c>
      <c r="V233" s="27">
        <f t="shared" si="66"/>
        <v>0.60526315789473684</v>
      </c>
      <c r="W233" s="27">
        <f t="shared" si="67"/>
        <v>5.8371735791090631E-2</v>
      </c>
      <c r="X233" s="27">
        <f t="shared" si="68"/>
        <v>3.662420382165605E-2</v>
      </c>
    </row>
  </sheetData>
  <mergeCells count="182">
    <mergeCell ref="L195:L196"/>
    <mergeCell ref="M195:M196"/>
    <mergeCell ref="N195:N196"/>
    <mergeCell ref="O195:O196"/>
    <mergeCell ref="P195:P196"/>
    <mergeCell ref="Q195:Q196"/>
    <mergeCell ref="R195:R196"/>
    <mergeCell ref="S195:S196"/>
    <mergeCell ref="B223:B224"/>
    <mergeCell ref="D223:F223"/>
    <mergeCell ref="G223:H223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R223:R224"/>
    <mergeCell ref="S223:S224"/>
    <mergeCell ref="G2:H2"/>
    <mergeCell ref="I2:I3"/>
    <mergeCell ref="J2:J3"/>
    <mergeCell ref="K2:K3"/>
    <mergeCell ref="B195:B196"/>
    <mergeCell ref="D195:F195"/>
    <mergeCell ref="G195:H195"/>
    <mergeCell ref="I195:I196"/>
    <mergeCell ref="J195:J196"/>
    <mergeCell ref="K195:K196"/>
    <mergeCell ref="N32:N33"/>
    <mergeCell ref="O32:O33"/>
    <mergeCell ref="P32:P33"/>
    <mergeCell ref="Q32:Q33"/>
    <mergeCell ref="R32:R33"/>
    <mergeCell ref="S32:S33"/>
    <mergeCell ref="R2:R3"/>
    <mergeCell ref="S2:S3"/>
    <mergeCell ref="B32:B33"/>
    <mergeCell ref="D32:F32"/>
    <mergeCell ref="G32:H32"/>
    <mergeCell ref="I32:I33"/>
    <mergeCell ref="J32:J33"/>
    <mergeCell ref="K32:K33"/>
    <mergeCell ref="L32:L33"/>
    <mergeCell ref="M32:M33"/>
    <mergeCell ref="L2:L3"/>
    <mergeCell ref="M2:M3"/>
    <mergeCell ref="N2:N3"/>
    <mergeCell ref="O2:O3"/>
    <mergeCell ref="P2:P3"/>
    <mergeCell ref="Q2:Q3"/>
    <mergeCell ref="B2:B3"/>
    <mergeCell ref="D2:F2"/>
    <mergeCell ref="S75:S76"/>
    <mergeCell ref="R63:R64"/>
    <mergeCell ref="S63:S64"/>
    <mergeCell ref="B75:B76"/>
    <mergeCell ref="D75:F75"/>
    <mergeCell ref="G75:H75"/>
    <mergeCell ref="I75:I76"/>
    <mergeCell ref="J75:J76"/>
    <mergeCell ref="K75:K76"/>
    <mergeCell ref="L75:L76"/>
    <mergeCell ref="M75:M76"/>
    <mergeCell ref="L63:L64"/>
    <mergeCell ref="M63:M64"/>
    <mergeCell ref="N63:N64"/>
    <mergeCell ref="O63:O64"/>
    <mergeCell ref="P63:P64"/>
    <mergeCell ref="Q63:Q64"/>
    <mergeCell ref="B63:B64"/>
    <mergeCell ref="D63:F63"/>
    <mergeCell ref="G63:H63"/>
    <mergeCell ref="I63:I64"/>
    <mergeCell ref="J63:J64"/>
    <mergeCell ref="K63:K64"/>
    <mergeCell ref="G90:H90"/>
    <mergeCell ref="I90:I91"/>
    <mergeCell ref="J90:J91"/>
    <mergeCell ref="K90:K91"/>
    <mergeCell ref="N75:N76"/>
    <mergeCell ref="O75:O76"/>
    <mergeCell ref="P75:P76"/>
    <mergeCell ref="Q75:Q76"/>
    <mergeCell ref="R75:R76"/>
    <mergeCell ref="N117:N118"/>
    <mergeCell ref="O117:O118"/>
    <mergeCell ref="P117:P118"/>
    <mergeCell ref="Q117:Q118"/>
    <mergeCell ref="R117:R118"/>
    <mergeCell ref="S117:S118"/>
    <mergeCell ref="R90:R91"/>
    <mergeCell ref="S90:S91"/>
    <mergeCell ref="B117:B118"/>
    <mergeCell ref="D117:F117"/>
    <mergeCell ref="G117:H117"/>
    <mergeCell ref="I117:I118"/>
    <mergeCell ref="J117:J118"/>
    <mergeCell ref="K117:K118"/>
    <mergeCell ref="L117:L118"/>
    <mergeCell ref="M117:M118"/>
    <mergeCell ref="L90:L91"/>
    <mergeCell ref="M90:M91"/>
    <mergeCell ref="N90:N91"/>
    <mergeCell ref="O90:O91"/>
    <mergeCell ref="P90:P91"/>
    <mergeCell ref="Q90:Q91"/>
    <mergeCell ref="B90:B91"/>
    <mergeCell ref="D90:F90"/>
    <mergeCell ref="S143:S144"/>
    <mergeCell ref="R133:R134"/>
    <mergeCell ref="S133:S134"/>
    <mergeCell ref="B143:B144"/>
    <mergeCell ref="D143:F143"/>
    <mergeCell ref="G143:H143"/>
    <mergeCell ref="I143:I144"/>
    <mergeCell ref="J143:J144"/>
    <mergeCell ref="K143:K144"/>
    <mergeCell ref="L143:L144"/>
    <mergeCell ref="M143:M144"/>
    <mergeCell ref="L133:L134"/>
    <mergeCell ref="M133:M134"/>
    <mergeCell ref="N133:N134"/>
    <mergeCell ref="O133:O134"/>
    <mergeCell ref="P133:P134"/>
    <mergeCell ref="Q133:Q134"/>
    <mergeCell ref="B133:B134"/>
    <mergeCell ref="D133:F133"/>
    <mergeCell ref="G133:H133"/>
    <mergeCell ref="I133:I134"/>
    <mergeCell ref="J133:J134"/>
    <mergeCell ref="K133:K134"/>
    <mergeCell ref="G152:H152"/>
    <mergeCell ref="I152:I153"/>
    <mergeCell ref="J152:J153"/>
    <mergeCell ref="K152:K153"/>
    <mergeCell ref="N143:N144"/>
    <mergeCell ref="O143:O144"/>
    <mergeCell ref="P143:P144"/>
    <mergeCell ref="Q143:Q144"/>
    <mergeCell ref="R143:R144"/>
    <mergeCell ref="N161:N162"/>
    <mergeCell ref="O161:O162"/>
    <mergeCell ref="P161:P162"/>
    <mergeCell ref="Q161:Q162"/>
    <mergeCell ref="R161:R162"/>
    <mergeCell ref="S161:S162"/>
    <mergeCell ref="R152:R153"/>
    <mergeCell ref="S152:S153"/>
    <mergeCell ref="B161:B162"/>
    <mergeCell ref="D161:F161"/>
    <mergeCell ref="G161:H161"/>
    <mergeCell ref="I161:I162"/>
    <mergeCell ref="J161:J162"/>
    <mergeCell ref="K161:K162"/>
    <mergeCell ref="L161:L162"/>
    <mergeCell ref="M161:M162"/>
    <mergeCell ref="L152:L153"/>
    <mergeCell ref="M152:M153"/>
    <mergeCell ref="N152:N153"/>
    <mergeCell ref="O152:O153"/>
    <mergeCell ref="P152:P153"/>
    <mergeCell ref="Q152:Q153"/>
    <mergeCell ref="B152:B153"/>
    <mergeCell ref="D152:F152"/>
    <mergeCell ref="R171:R172"/>
    <mergeCell ref="S171:S172"/>
    <mergeCell ref="L171:L172"/>
    <mergeCell ref="M171:M172"/>
    <mergeCell ref="N171:N172"/>
    <mergeCell ref="O171:O172"/>
    <mergeCell ref="P171:P172"/>
    <mergeCell ref="Q171:Q172"/>
    <mergeCell ref="B171:B172"/>
    <mergeCell ref="D171:F171"/>
    <mergeCell ref="G171:H171"/>
    <mergeCell ref="I171:I172"/>
    <mergeCell ref="J171:J172"/>
    <mergeCell ref="K171:K172"/>
  </mergeCells>
  <phoneticPr fontId="2" type="noConversion"/>
  <hyperlinks>
    <hyperlink ref="A224" r:id="rId1" display="http://quote.eastmoney.com/unify/r/1.601636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可持续增长率</vt:lpstr>
    </vt:vector>
  </TitlesOfParts>
  <Company>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</dc:creator>
  <cp:lastModifiedBy>ccb</cp:lastModifiedBy>
  <dcterms:created xsi:type="dcterms:W3CDTF">2021-07-17T03:29:51Z</dcterms:created>
  <dcterms:modified xsi:type="dcterms:W3CDTF">2021-07-17T13:34:11Z</dcterms:modified>
</cp:coreProperties>
</file>