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uturedial-my.sharepoint.com/personal/rzhang_futuredial_com/Documents/Work/Bozhon/Plan/"/>
    </mc:Choice>
  </mc:AlternateContent>
  <xr:revisionPtr revIDLastSave="181" documentId="8_{FF719678-CA8A-44F6-B39B-B106D6B403F3}" xr6:coauthVersionLast="45" xr6:coauthVersionMax="45" xr10:uidLastSave="{F459C5A9-6C50-4AF9-BB28-B2B9203CDBC2}"/>
  <bookViews>
    <workbookView xWindow="5400" yWindow="675" windowWidth="19695" windowHeight="14835" xr2:uid="{13ABFC17-0F42-4EA4-B867-BCA74E5F6D79}"/>
  </bookViews>
  <sheets>
    <sheet name="GRR Summary" sheetId="7" r:id="rId1"/>
    <sheet name="GRR 117" sheetId="1" r:id="rId2"/>
    <sheet name="GRR 149" sheetId="4" r:id="rId3"/>
    <sheet name="Chris" sheetId="2" r:id="rId4"/>
  </sheets>
  <externalReferences>
    <externalReference r:id="rId5"/>
  </externalReferences>
  <definedNames>
    <definedName name="_xlnm._FilterDatabase" localSheetId="3" hidden="1">Chris!$A$1:$E$1</definedName>
    <definedName name="_xlnm._FilterDatabase" localSheetId="1" hidden="1">'GRR 117'!$A$1:$I$119</definedName>
  </definedName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7" i="7" l="1"/>
  <c r="R27" i="7" l="1"/>
  <c r="N25" i="7"/>
  <c r="N7" i="7"/>
  <c r="P27" i="7" l="1"/>
  <c r="Q27" i="7" l="1"/>
  <c r="O27" i="7"/>
  <c r="L27" i="7"/>
  <c r="A119" i="1" l="1"/>
  <c r="A180" i="4"/>
  <c r="N23" i="7"/>
  <c r="N15" i="7"/>
  <c r="N6" i="7"/>
  <c r="N10" i="7"/>
  <c r="N21" i="7"/>
  <c r="N19" i="7"/>
  <c r="N16" i="7"/>
  <c r="N8" i="7"/>
  <c r="N20" i="7"/>
  <c r="N22" i="7"/>
  <c r="N9" i="7"/>
  <c r="N26" i="7"/>
  <c r="N5" i="7"/>
  <c r="N11" i="7"/>
  <c r="N12" i="7"/>
  <c r="N4" i="7"/>
  <c r="N14" i="7"/>
  <c r="N27" i="7" l="1"/>
  <c r="D331" i="2"/>
  <c r="D66" i="2"/>
  <c r="D252" i="2"/>
  <c r="D475" i="2"/>
  <c r="D251" i="2"/>
  <c r="D250" i="2"/>
  <c r="D249" i="2"/>
  <c r="D248" i="2"/>
  <c r="D247" i="2"/>
  <c r="D246" i="2"/>
  <c r="D474" i="2"/>
  <c r="D176" i="2"/>
  <c r="D175" i="2"/>
  <c r="D174" i="2"/>
  <c r="D473" i="2"/>
  <c r="D171" i="2"/>
  <c r="D451" i="2"/>
  <c r="D170" i="2"/>
  <c r="D168" i="2"/>
  <c r="D436" i="2"/>
  <c r="D450" i="2"/>
  <c r="D26" i="2"/>
  <c r="D21" i="2"/>
  <c r="D20" i="2"/>
  <c r="D19" i="2"/>
  <c r="D18" i="2"/>
  <c r="D449" i="2"/>
  <c r="D17" i="2"/>
  <c r="D16" i="2"/>
  <c r="D435" i="2"/>
  <c r="D15" i="2"/>
  <c r="D14" i="2"/>
  <c r="D13" i="2"/>
  <c r="D167" i="2"/>
  <c r="D434" i="2"/>
  <c r="D245" i="2"/>
  <c r="D244" i="2"/>
  <c r="D433" i="2"/>
  <c r="D243" i="2"/>
  <c r="D242" i="2"/>
  <c r="D241" i="2"/>
  <c r="D240" i="2"/>
  <c r="D239" i="2"/>
  <c r="D238" i="2"/>
  <c r="D166" i="2"/>
  <c r="D165" i="2"/>
  <c r="D164" i="2"/>
  <c r="D163" i="2"/>
  <c r="D161" i="2"/>
  <c r="D160" i="2"/>
  <c r="D432" i="2"/>
  <c r="D159" i="2"/>
  <c r="D431" i="2"/>
  <c r="D158" i="2"/>
  <c r="D65" i="2"/>
  <c r="D430" i="2"/>
  <c r="D429" i="2"/>
  <c r="D330" i="2"/>
  <c r="D93" i="2"/>
  <c r="D91" i="2"/>
  <c r="D428" i="2"/>
  <c r="D64" i="2"/>
  <c r="D63" i="2"/>
  <c r="D427" i="2"/>
  <c r="D62" i="2"/>
  <c r="D61" i="2"/>
  <c r="D60" i="2"/>
  <c r="D12" i="2"/>
  <c r="D426" i="2"/>
  <c r="D472" i="2"/>
  <c r="D378" i="2"/>
  <c r="D471" i="2"/>
  <c r="D470" i="2"/>
  <c r="D469" i="2"/>
  <c r="D377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376" i="2"/>
  <c r="D448" i="2"/>
  <c r="D447" i="2"/>
  <c r="D446" i="2"/>
  <c r="D445" i="2"/>
  <c r="D444" i="2"/>
  <c r="D443" i="2"/>
  <c r="D442" i="2"/>
  <c r="D375" i="2"/>
  <c r="D374" i="2"/>
  <c r="D11" i="2"/>
  <c r="D10" i="2"/>
  <c r="D373" i="2"/>
  <c r="D372" i="2"/>
  <c r="D371" i="2"/>
  <c r="D329" i="2"/>
  <c r="D369" i="2"/>
  <c r="D328" i="2"/>
  <c r="D327" i="2"/>
  <c r="D326" i="2"/>
  <c r="D368" i="2"/>
  <c r="D325" i="2"/>
  <c r="D324" i="2"/>
  <c r="D323" i="2"/>
  <c r="D322" i="2"/>
  <c r="D321" i="2"/>
  <c r="D425" i="2"/>
  <c r="D424" i="2"/>
  <c r="D423" i="2"/>
  <c r="D422" i="2"/>
  <c r="D421" i="2"/>
  <c r="D420" i="2"/>
  <c r="D320" i="2"/>
  <c r="D419" i="2"/>
  <c r="D418" i="2"/>
  <c r="D319" i="2"/>
  <c r="D417" i="2"/>
  <c r="D416" i="2"/>
  <c r="D415" i="2"/>
  <c r="D367" i="2"/>
  <c r="D366" i="2"/>
  <c r="D365" i="2"/>
  <c r="D364" i="2"/>
  <c r="D363" i="2"/>
  <c r="D362" i="2"/>
  <c r="D361" i="2"/>
  <c r="D360" i="2"/>
  <c r="D359" i="2"/>
  <c r="D358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37" i="2"/>
  <c r="D236" i="2"/>
  <c r="D235" i="2"/>
  <c r="D234" i="2"/>
  <c r="D233" i="2"/>
  <c r="D293" i="2"/>
  <c r="D232" i="2"/>
  <c r="D231" i="2"/>
  <c r="D292" i="2"/>
  <c r="D230" i="2"/>
  <c r="D229" i="2"/>
  <c r="D291" i="2"/>
  <c r="D228" i="2"/>
  <c r="D227" i="2"/>
  <c r="D226" i="2"/>
  <c r="D225" i="2"/>
  <c r="D224" i="2"/>
  <c r="D223" i="2"/>
  <c r="D222" i="2"/>
  <c r="D221" i="2"/>
  <c r="D220" i="2"/>
  <c r="D219" i="2"/>
  <c r="D59" i="2"/>
  <c r="D58" i="2"/>
  <c r="D441" i="2"/>
  <c r="D440" i="2"/>
  <c r="D439" i="2"/>
  <c r="D437" i="2"/>
  <c r="D356" i="2"/>
  <c r="D355" i="2"/>
  <c r="D354" i="2"/>
  <c r="D353" i="2"/>
  <c r="D218" i="2"/>
  <c r="D352" i="2"/>
  <c r="D351" i="2"/>
  <c r="D350" i="2"/>
  <c r="D349" i="2"/>
  <c r="D348" i="2"/>
  <c r="D217" i="2"/>
  <c r="D347" i="2"/>
  <c r="D290" i="2"/>
  <c r="D216" i="2"/>
  <c r="D25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91" i="2"/>
  <c r="D143" i="2"/>
  <c r="D142" i="2"/>
  <c r="D141" i="2"/>
  <c r="D140" i="2"/>
  <c r="D139" i="2"/>
  <c r="D138" i="2"/>
  <c r="D137" i="2"/>
  <c r="D136" i="2"/>
  <c r="D190" i="2"/>
  <c r="D135" i="2"/>
  <c r="D134" i="2"/>
  <c r="D189" i="2"/>
  <c r="D133" i="2"/>
  <c r="D9" i="2"/>
  <c r="D57" i="2"/>
  <c r="D90" i="2"/>
  <c r="D188" i="2"/>
  <c r="D89" i="2"/>
  <c r="D88" i="2"/>
  <c r="D87" i="2"/>
  <c r="D86" i="2"/>
  <c r="D187" i="2"/>
  <c r="D85" i="2"/>
  <c r="D84" i="2"/>
  <c r="D83" i="2"/>
  <c r="D82" i="2"/>
  <c r="D56" i="2"/>
  <c r="D55" i="2"/>
  <c r="D186" i="2"/>
  <c r="D54" i="2"/>
  <c r="D53" i="2"/>
  <c r="D52" i="2"/>
  <c r="D132" i="2"/>
  <c r="D131" i="2"/>
  <c r="D51" i="2"/>
  <c r="D50" i="2"/>
  <c r="D49" i="2"/>
  <c r="D48" i="2"/>
  <c r="D47" i="2"/>
  <c r="D46" i="2"/>
  <c r="D45" i="2"/>
  <c r="D44" i="2"/>
  <c r="D43" i="2"/>
  <c r="D42" i="2"/>
  <c r="D130" i="2"/>
  <c r="D185" i="2"/>
  <c r="D184" i="2"/>
  <c r="D183" i="2"/>
  <c r="D129" i="2"/>
  <c r="D128" i="2"/>
  <c r="D127" i="2"/>
  <c r="D126" i="2"/>
  <c r="D124" i="2"/>
  <c r="D123" i="2"/>
  <c r="D122" i="2"/>
  <c r="D121" i="2"/>
  <c r="D120" i="2"/>
  <c r="D119" i="2"/>
  <c r="D118" i="2"/>
  <c r="D117" i="2"/>
  <c r="D116" i="2"/>
  <c r="D114" i="2"/>
  <c r="D113" i="2"/>
  <c r="D112" i="2"/>
  <c r="D111" i="2"/>
  <c r="D109" i="2"/>
  <c r="D108" i="2"/>
  <c r="D107" i="2"/>
  <c r="D289" i="2"/>
  <c r="D288" i="2"/>
  <c r="D287" i="2"/>
  <c r="D286" i="2"/>
  <c r="D285" i="2"/>
  <c r="D284" i="2"/>
  <c r="D283" i="2"/>
  <c r="D105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414" i="2"/>
  <c r="D413" i="2"/>
  <c r="D412" i="2"/>
  <c r="D411" i="2"/>
  <c r="D410" i="2"/>
  <c r="D409" i="2"/>
  <c r="D408" i="2"/>
  <c r="D407" i="2"/>
  <c r="D104" i="2"/>
  <c r="D406" i="2"/>
  <c r="D405" i="2"/>
  <c r="D403" i="2"/>
  <c r="D402" i="2"/>
  <c r="D401" i="2"/>
  <c r="D103" i="2"/>
  <c r="D400" i="2"/>
  <c r="D102" i="2"/>
  <c r="D398" i="2"/>
  <c r="D397" i="2"/>
  <c r="D396" i="2"/>
  <c r="D395" i="2"/>
  <c r="D394" i="2"/>
  <c r="D346" i="2"/>
  <c r="D345" i="2"/>
  <c r="D8" i="2"/>
  <c r="D7" i="2"/>
  <c r="D6" i="2"/>
  <c r="D24" i="2"/>
  <c r="D101" i="2"/>
  <c r="D100" i="2"/>
  <c r="D99" i="2"/>
  <c r="D98" i="2"/>
  <c r="D97" i="2"/>
  <c r="D96" i="2"/>
  <c r="D182" i="2"/>
  <c r="D181" i="2"/>
  <c r="D180" i="2"/>
  <c r="D179" i="2"/>
  <c r="D95" i="2"/>
  <c r="D94" i="2"/>
  <c r="D178" i="2"/>
  <c r="D177" i="2"/>
  <c r="D41" i="2"/>
  <c r="D40" i="2"/>
  <c r="D39" i="2"/>
  <c r="D38" i="2"/>
  <c r="D81" i="2"/>
  <c r="D80" i="2"/>
  <c r="D79" i="2"/>
  <c r="D78" i="2"/>
  <c r="D77" i="2"/>
  <c r="D76" i="2"/>
  <c r="D75" i="2"/>
  <c r="D74" i="2"/>
  <c r="D73" i="2"/>
  <c r="D23" i="2"/>
  <c r="D72" i="2"/>
  <c r="D71" i="2"/>
  <c r="D70" i="2"/>
  <c r="D37" i="2"/>
  <c r="D36" i="2"/>
  <c r="D35" i="2"/>
  <c r="D22" i="2"/>
  <c r="D69" i="2"/>
  <c r="D34" i="2"/>
  <c r="D454" i="2"/>
  <c r="D453" i="2"/>
  <c r="D452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68" i="2"/>
  <c r="D381" i="2"/>
  <c r="D67" i="2"/>
  <c r="D33" i="2"/>
  <c r="D32" i="2"/>
  <c r="D380" i="2"/>
  <c r="D31" i="2"/>
  <c r="D379" i="2"/>
  <c r="D344" i="2"/>
  <c r="D343" i="2"/>
  <c r="D30" i="2"/>
  <c r="D342" i="2"/>
  <c r="D341" i="2"/>
  <c r="D29" i="2"/>
  <c r="D340" i="2"/>
  <c r="D339" i="2"/>
  <c r="D28" i="2"/>
  <c r="D27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5" i="2"/>
  <c r="D338" i="2"/>
  <c r="D337" i="2"/>
  <c r="D4" i="2"/>
  <c r="D336" i="2"/>
  <c r="D335" i="2"/>
  <c r="D334" i="2"/>
  <c r="D333" i="2"/>
  <c r="D332" i="2"/>
  <c r="D3" i="2"/>
  <c r="D2" i="2"/>
</calcChain>
</file>

<file path=xl/sharedStrings.xml><?xml version="1.0" encoding="utf-8"?>
<sst xmlns="http://schemas.openxmlformats.org/spreadsheetml/2006/main" count="3350" uniqueCount="351">
  <si>
    <t>IMEI</t>
  </si>
  <si>
    <t>Model</t>
  </si>
  <si>
    <t>Color</t>
  </si>
  <si>
    <t>VZW Grade</t>
  </si>
  <si>
    <t>AVIA Grade</t>
  </si>
  <si>
    <t>SMART Grade</t>
  </si>
  <si>
    <t>Matching %</t>
  </si>
  <si>
    <t>Comments</t>
  </si>
  <si>
    <t>iPhone 6</t>
  </si>
  <si>
    <t>Gold</t>
  </si>
  <si>
    <t>Gray</t>
  </si>
  <si>
    <t>Silver</t>
  </si>
  <si>
    <t>iPhone 6S</t>
  </si>
  <si>
    <t>RoseGold</t>
  </si>
  <si>
    <t>iPhone 6S Plus</t>
  </si>
  <si>
    <t>iPhone 7</t>
  </si>
  <si>
    <t>JetBlack</t>
  </si>
  <si>
    <t>MatteBlack</t>
  </si>
  <si>
    <t>Red</t>
  </si>
  <si>
    <t>iPhone 7 Plus</t>
  </si>
  <si>
    <t>iPhone 8</t>
  </si>
  <si>
    <t>SpaceGray</t>
  </si>
  <si>
    <t>iPhone 8 Plus</t>
  </si>
  <si>
    <t>iPhone X</t>
  </si>
  <si>
    <t>iPhone  Xs</t>
  </si>
  <si>
    <t>iPhone Xs Max</t>
  </si>
  <si>
    <t>SN</t>
  </si>
  <si>
    <t>C8PWN2DYJWF6</t>
  </si>
  <si>
    <t>C8PWG6XAJWF6</t>
  </si>
  <si>
    <t>NA</t>
  </si>
  <si>
    <t>C8PWGVFJJWF6</t>
  </si>
  <si>
    <t>F4GWL1NZJWF6</t>
  </si>
  <si>
    <t>C8PWP021JWF6</t>
  </si>
  <si>
    <t>C8PX31UPJWF6</t>
  </si>
  <si>
    <t>C8PWGN81JWF6</t>
  </si>
  <si>
    <t>C8PWN5KLJWF6</t>
  </si>
  <si>
    <t>C8PWN3MPJWF6</t>
  </si>
  <si>
    <t>C8PWJ8YNJWF6</t>
  </si>
  <si>
    <t>C8PX32UTJWF6</t>
  </si>
  <si>
    <t>C7CVR1VSJC6C</t>
  </si>
  <si>
    <t>FFNX4KWVJC6C</t>
  </si>
  <si>
    <t>F4JWRTNPJC6C</t>
  </si>
  <si>
    <t>FFMWTE8AJC6C</t>
  </si>
  <si>
    <t>C8PVG4BDJC6N</t>
  </si>
  <si>
    <t>C8PV905PJC6N</t>
  </si>
  <si>
    <t>GGLYT023JC6N</t>
  </si>
  <si>
    <t>GGLYK046JC6N</t>
  </si>
  <si>
    <t>FYQT91VTHFXW</t>
  </si>
  <si>
    <t>FCLT21KFHFXW</t>
  </si>
  <si>
    <t>FCFST6ADHFXW</t>
  </si>
  <si>
    <t>F2LSJD81HFXW</t>
  </si>
  <si>
    <t>F2MSK3X6HFXW</t>
  </si>
  <si>
    <t>C39TQJ59HFXW</t>
  </si>
  <si>
    <t>C39TXFPBHFXW</t>
  </si>
  <si>
    <t>FCCWC3Q3HFXW</t>
  </si>
  <si>
    <t>C39THEC3HFXW</t>
  </si>
  <si>
    <t>FCJT10YAHFXW</t>
  </si>
  <si>
    <t>FYQVH16FHFXW</t>
  </si>
  <si>
    <t>FYQVV0DKHFXW</t>
  </si>
  <si>
    <t>FCGTC5MJHFXW</t>
  </si>
  <si>
    <t>FCDSV2K0HFXW</t>
  </si>
  <si>
    <t>C39TWPU2HFXW</t>
  </si>
  <si>
    <t>C39SHHMBHFXW</t>
  </si>
  <si>
    <t>FCDVV1EQHFXW</t>
  </si>
  <si>
    <t>FCFT91R6HFXW</t>
  </si>
  <si>
    <t>C39TQ3GCHFXW</t>
  </si>
  <si>
    <t>C39SN61UHFXW</t>
  </si>
  <si>
    <t>F2LTQ1LAHFXW</t>
  </si>
  <si>
    <t>C39SF98AHFXW</t>
  </si>
  <si>
    <t>FDCVJ2NFJCM1</t>
  </si>
  <si>
    <t>FCRVNCTSJCM1</t>
  </si>
  <si>
    <t>F18WD2TNJCM1</t>
  </si>
  <si>
    <t>FD5VL0XZJCM1</t>
  </si>
  <si>
    <t>FD1W23JYJCM1</t>
  </si>
  <si>
    <t>F2LX3105JWLL</t>
  </si>
  <si>
    <t>GHJYT079JWLL</t>
  </si>
  <si>
    <t>F17WPA6JJWLL</t>
  </si>
  <si>
    <t>F2LWH6NWJWLL</t>
  </si>
  <si>
    <t>F2MWF31EJWLL</t>
  </si>
  <si>
    <t>F2LV9H7DJCLM</t>
  </si>
  <si>
    <t>F2LVM9RAJCLM</t>
  </si>
  <si>
    <t>F17W56DYJCLM</t>
  </si>
  <si>
    <t>F17W617SJCLM</t>
  </si>
  <si>
    <t>F2LVD8XGJCLM</t>
  </si>
  <si>
    <t>F2LVFHVEJCLM</t>
  </si>
  <si>
    <t>F2LVLMKXJCLM</t>
  </si>
  <si>
    <t>F17W5AFDJCLM</t>
  </si>
  <si>
    <t>F17WQ66LJCLM</t>
  </si>
  <si>
    <t>F2MVF9VTJCLM</t>
  </si>
  <si>
    <t>F17V90NHJCLM</t>
  </si>
  <si>
    <t>F2LV84ZKJCLM</t>
  </si>
  <si>
    <t>C8PWG97CJWF6</t>
  </si>
  <si>
    <t>F4GWK08SJWF6</t>
  </si>
  <si>
    <t>F4GWN1QCJWF6</t>
  </si>
  <si>
    <t>G0NW2CG4JCL7</t>
  </si>
  <si>
    <t>F2NVR4NZJCL7</t>
  </si>
  <si>
    <t>GHLXG1CVJCL7</t>
  </si>
  <si>
    <t>F17VPE33JCL7</t>
  </si>
  <si>
    <t>F17WR361JCL7</t>
  </si>
  <si>
    <t>G6TWTR70JCL6</t>
  </si>
  <si>
    <t>FK1WTCY0JCL6</t>
  </si>
  <si>
    <t>DNRVM5R7JCL6</t>
  </si>
  <si>
    <t>G6VVT0XRJCL6</t>
  </si>
  <si>
    <t>F18W26KEJCLF</t>
  </si>
  <si>
    <t>FK1WVJLCJCLF</t>
  </si>
  <si>
    <t>G6VX1268JCLF</t>
  </si>
  <si>
    <t>C39VHYC2JCLF</t>
  </si>
  <si>
    <t>G0NW1SGQJCLF</t>
  </si>
  <si>
    <t>DNQX51TMJCLF</t>
  </si>
  <si>
    <t>G6VVNC8ZJCLF</t>
  </si>
  <si>
    <t>F2NVQCB7JCL6</t>
  </si>
  <si>
    <t>FK2W20F3JCL6</t>
  </si>
  <si>
    <t>FK1SG7LGHG71</t>
  </si>
  <si>
    <t>DNPT595RHG71</t>
  </si>
  <si>
    <t>F71SWAMFHG71</t>
  </si>
  <si>
    <t>C76S83YNHG71</t>
  </si>
  <si>
    <t>DNPSR27QHG75</t>
  </si>
  <si>
    <t>C6KSFA8THG71</t>
  </si>
  <si>
    <t>C6KV25ZBHG71</t>
  </si>
  <si>
    <t>F73SF79EHG71</t>
  </si>
  <si>
    <t>F72SP4MFHG75</t>
  </si>
  <si>
    <t>DNRSGNWGHG75</t>
  </si>
  <si>
    <t>FYNYK002HG75</t>
  </si>
  <si>
    <t>F76SFGVEHG71</t>
  </si>
  <si>
    <t>FK1SW0JKHG71</t>
  </si>
  <si>
    <t>FK1SWKE0HG71</t>
  </si>
  <si>
    <t>F4GSKQWTHG71</t>
  </si>
  <si>
    <t>F71SM67UHG75</t>
  </si>
  <si>
    <t>FK1SNMEBHG75</t>
  </si>
  <si>
    <t>DNPT1SHQHG75</t>
  </si>
  <si>
    <t>F71TW22WHG75</t>
  </si>
  <si>
    <t>DNPSQAL4HG75</t>
  </si>
  <si>
    <t>F17SPHCYHG71</t>
  </si>
  <si>
    <t>ESN</t>
  </si>
  <si>
    <t>OEM_MODEL</t>
  </si>
  <si>
    <t>MKT_MODEL</t>
  </si>
  <si>
    <t>VZ Grade</t>
  </si>
  <si>
    <t>NONVZWAPL632OT</t>
  </si>
  <si>
    <t>IPHONE 6</t>
  </si>
  <si>
    <t>D+</t>
  </si>
  <si>
    <t>APL664</t>
  </si>
  <si>
    <t>MQ962LL/AAT</t>
  </si>
  <si>
    <t>IPHONE 8 PLUS</t>
  </si>
  <si>
    <t>A</t>
  </si>
  <si>
    <t>APL8P64G</t>
  </si>
  <si>
    <t>B</t>
  </si>
  <si>
    <t>A+</t>
  </si>
  <si>
    <t>D</t>
  </si>
  <si>
    <t>APL616</t>
  </si>
  <si>
    <t>C</t>
  </si>
  <si>
    <t>APL8P256</t>
  </si>
  <si>
    <t>MQ732LL/AAT</t>
  </si>
  <si>
    <t>IPHONE 8</t>
  </si>
  <si>
    <t>APL8256</t>
  </si>
  <si>
    <t>APL864S</t>
  </si>
  <si>
    <t>APL864G</t>
  </si>
  <si>
    <t>APL8256R</t>
  </si>
  <si>
    <t>APL6S64GD</t>
  </si>
  <si>
    <t>IPHONE 6S</t>
  </si>
  <si>
    <t>APL6S16GD</t>
  </si>
  <si>
    <t>APL8P64</t>
  </si>
  <si>
    <t>APL6S16</t>
  </si>
  <si>
    <t>APL8P256G</t>
  </si>
  <si>
    <t>APLX256</t>
  </si>
  <si>
    <t>IPHONE X</t>
  </si>
  <si>
    <t>APL6S16S</t>
  </si>
  <si>
    <t>APLX64</t>
  </si>
  <si>
    <t>APL6SP64GD</t>
  </si>
  <si>
    <t>IPHONE 6S PLUS</t>
  </si>
  <si>
    <t>APLX256S</t>
  </si>
  <si>
    <t>IPHONE X S MAX</t>
  </si>
  <si>
    <t>MT6F2LL/AAT</t>
  </si>
  <si>
    <t>MT6H2LL/AAT</t>
  </si>
  <si>
    <t>APL6S64S</t>
  </si>
  <si>
    <t>APL6SP32RG</t>
  </si>
  <si>
    <t>APL6P64</t>
  </si>
  <si>
    <t>IPHONE 6 PLUS</t>
  </si>
  <si>
    <t>APL6S64RG</t>
  </si>
  <si>
    <t>APL6S16RG</t>
  </si>
  <si>
    <t>APL6SP16</t>
  </si>
  <si>
    <t>APL6SP16RG</t>
  </si>
  <si>
    <t>APL6SP128RG</t>
  </si>
  <si>
    <t>APL6SP64</t>
  </si>
  <si>
    <t>APL6S32RG</t>
  </si>
  <si>
    <t>APL6S32GD</t>
  </si>
  <si>
    <t>APL7P32RG</t>
  </si>
  <si>
    <t>IPHONE 7 PLUS</t>
  </si>
  <si>
    <t>APL7P256RG</t>
  </si>
  <si>
    <t>APL732G</t>
  </si>
  <si>
    <t>IPHONE 7</t>
  </si>
  <si>
    <t>APL7P32G</t>
  </si>
  <si>
    <t>APL7P128G</t>
  </si>
  <si>
    <t>APL7P32S</t>
  </si>
  <si>
    <t>APL732RG</t>
  </si>
  <si>
    <t>APL7128J</t>
  </si>
  <si>
    <t>APL732</t>
  </si>
  <si>
    <t>APL664S</t>
  </si>
  <si>
    <t>MQ9A2LL/AAT</t>
  </si>
  <si>
    <t>APL7128</t>
  </si>
  <si>
    <t>iPhoneX SIlver</t>
  </si>
  <si>
    <t>APLX64S</t>
  </si>
  <si>
    <t>APL864</t>
  </si>
  <si>
    <t>MQ742LL/AAT</t>
  </si>
  <si>
    <t>APL864R</t>
  </si>
  <si>
    <t>APL8256G</t>
  </si>
  <si>
    <t>APL7128RD</t>
  </si>
  <si>
    <t>Iphone7 MatteBlack</t>
  </si>
  <si>
    <t>APL732S</t>
  </si>
  <si>
    <t>APL7128RG</t>
  </si>
  <si>
    <t>APL7128G</t>
  </si>
  <si>
    <t>MNAF2LL/ATM</t>
  </si>
  <si>
    <t>APL7128S</t>
  </si>
  <si>
    <t>APL7P32</t>
  </si>
  <si>
    <t>APL6S32S</t>
  </si>
  <si>
    <t>MKV32LL/ATM</t>
  </si>
  <si>
    <t>MN3D2LL/ASP</t>
  </si>
  <si>
    <t>APL6SP16S</t>
  </si>
  <si>
    <t>APL7P128RD</t>
  </si>
  <si>
    <t>APL7P128</t>
  </si>
  <si>
    <t>APL7P128RG</t>
  </si>
  <si>
    <t>MGCM2LL/AAT</t>
  </si>
  <si>
    <t>APL8P256S</t>
  </si>
  <si>
    <t>APL8P64R</t>
  </si>
  <si>
    <t>APL8P256R</t>
  </si>
  <si>
    <t>MQ982LL/ASP</t>
  </si>
  <si>
    <t>Iphone8P Gold</t>
  </si>
  <si>
    <t>APLXS256</t>
  </si>
  <si>
    <t>IPHONE X S</t>
  </si>
  <si>
    <t>IphoneXS Gray</t>
  </si>
  <si>
    <t>MTAG2LL/AAT</t>
  </si>
  <si>
    <t>MTAQ2LL/AAT</t>
  </si>
  <si>
    <t>APL6S32</t>
  </si>
  <si>
    <t>APL7P32J</t>
  </si>
  <si>
    <t>APL8P257</t>
  </si>
  <si>
    <t>APL8P64S</t>
  </si>
  <si>
    <t>Iphone8P Gray</t>
  </si>
  <si>
    <t>APL6128S</t>
  </si>
  <si>
    <t>APL8P258</t>
  </si>
  <si>
    <t>APLXS256S</t>
  </si>
  <si>
    <t>MTAJ2LL/AAT</t>
  </si>
  <si>
    <t>MTAJ2LL/ATM</t>
  </si>
  <si>
    <t>APLXSM64GD</t>
  </si>
  <si>
    <t>MT6L2LL/AAT</t>
  </si>
  <si>
    <t>MT6J2LL/AAT</t>
  </si>
  <si>
    <t>APLXSM256GD</t>
  </si>
  <si>
    <t>MT6M2LL/AAT</t>
  </si>
  <si>
    <t>NVZAPLXSM256OT</t>
  </si>
  <si>
    <t>NVZAPL6S64OT</t>
  </si>
  <si>
    <t>MKRR2LL/ASP</t>
  </si>
  <si>
    <t>Iphone6sP RoseGold</t>
  </si>
  <si>
    <t>NONVZWAPL7128OT</t>
  </si>
  <si>
    <t>MNAC2LL/ATM</t>
  </si>
  <si>
    <t>MQCK2LL/AAT</t>
  </si>
  <si>
    <t>APLXS64GD</t>
  </si>
  <si>
    <t>APLXSM64S</t>
  </si>
  <si>
    <t>G</t>
  </si>
  <si>
    <t>DN#PTMYJHG6Y</t>
  </si>
  <si>
    <t>C6KSK0MFHG6Y</t>
  </si>
  <si>
    <t>F4GSLTBBHG73</t>
  </si>
  <si>
    <t>FFMT20VVHG6Y</t>
  </si>
  <si>
    <t>FX%Y20ADHG73</t>
  </si>
  <si>
    <t>DNPSLG1HHG6Y</t>
  </si>
  <si>
    <t>F1t829ZBHG6W</t>
  </si>
  <si>
    <t>F71SXFY7HG71</t>
  </si>
  <si>
    <t>DNPT20XAHG71</t>
  </si>
  <si>
    <t>G28WC070HG71</t>
  </si>
  <si>
    <t>F18sP2QPHG6W</t>
  </si>
  <si>
    <t>F77SD0V9HG71</t>
  </si>
  <si>
    <t>DNQSPBK1HG71</t>
  </si>
  <si>
    <t>F4HSK3UPHG71</t>
  </si>
  <si>
    <t>DNPV5FE3HX96</t>
  </si>
  <si>
    <t>Cc7VW3JZJC6F</t>
  </si>
  <si>
    <t>F4GVTXL0JC6F</t>
  </si>
  <si>
    <t>C7CVG8LLJC6Q</t>
  </si>
  <si>
    <t>FFMYF4FKJC68</t>
  </si>
  <si>
    <t>F71VDEDYJC68</t>
  </si>
  <si>
    <t>C8pVJC8UJC6D</t>
  </si>
  <si>
    <t>Fg4VJ3DKJC6D</t>
  </si>
  <si>
    <t>C8PWV5FKJC6D</t>
  </si>
  <si>
    <t>C8pvDGT5JC6D</t>
  </si>
  <si>
    <t>F4GWK08JJC6N</t>
  </si>
  <si>
    <t>F4GWC3ZJJC6N</t>
  </si>
  <si>
    <t>C8PVC3FGJC6N</t>
  </si>
  <si>
    <t>C6kQLPQFGRY5</t>
  </si>
  <si>
    <t>F2NQMN3UGRWV</t>
  </si>
  <si>
    <t>C6kR5FS0GRYC</t>
  </si>
  <si>
    <t>F2LSR47NHFY5</t>
  </si>
  <si>
    <t>FYQWJ1X7HG02</t>
  </si>
  <si>
    <t>FCDTW36XHG02</t>
  </si>
  <si>
    <t>C39TV0EXHG02</t>
  </si>
  <si>
    <t>C39T963YHFXY</t>
  </si>
  <si>
    <t>C39SVFTHHG02</t>
  </si>
  <si>
    <t>C39V3AF3HFY0</t>
  </si>
  <si>
    <t>FCCTW2PTHFY0</t>
  </si>
  <si>
    <t>DX3VG81YHG03</t>
  </si>
  <si>
    <t>F2LV1MWLHG03</t>
  </si>
  <si>
    <t>F17WPAW2JWLL</t>
  </si>
  <si>
    <t>F2LWK2Q8JWLK</t>
  </si>
  <si>
    <t>C39V6HWBJCM0</t>
  </si>
  <si>
    <t>F17X40D4JCLR</t>
  </si>
  <si>
    <t>F2LVKJX3JCLN</t>
  </si>
  <si>
    <t>FD2X20R2JCLN</t>
  </si>
  <si>
    <t>FD2VH0JDJCLN</t>
  </si>
  <si>
    <t>FD3V95CGJCM2</t>
  </si>
  <si>
    <t>DX3X20B0JCLM</t>
  </si>
  <si>
    <t>FD2W90AMJCLM</t>
  </si>
  <si>
    <t>F17WF3SUJCLM</t>
  </si>
  <si>
    <t>G6TWR0VMJCL7</t>
  </si>
  <si>
    <t>DNPX5J9MJCL6</t>
  </si>
  <si>
    <t>F2LWTSXVJCLF</t>
  </si>
  <si>
    <t>G6TWK1NPJCLF</t>
  </si>
  <si>
    <t>DNQVLAGFJCLF</t>
  </si>
  <si>
    <t>C39VV7N9JCLF</t>
  </si>
  <si>
    <t>G6YVR2DFJCLH</t>
  </si>
  <si>
    <t>F2NXHDTCKPHJ</t>
  </si>
  <si>
    <t>F2lXM0QUKPHJ</t>
  </si>
  <si>
    <t>C39XM6VVKPFT</t>
  </si>
  <si>
    <t>FFMXTT4JKPHF</t>
  </si>
  <si>
    <t>F2LXD8DCKPHF</t>
  </si>
  <si>
    <t>FFWXV5XGKPHF</t>
  </si>
  <si>
    <t>Row Labels</t>
  </si>
  <si>
    <t/>
  </si>
  <si>
    <t>VZW GRR Grade Count</t>
  </si>
  <si>
    <t>Total</t>
  </si>
  <si>
    <t>AVIA Profile</t>
  </si>
  <si>
    <t>SMART Grade NDI</t>
  </si>
  <si>
    <t>Yes</t>
  </si>
  <si>
    <t>117 (GRR)</t>
  </si>
  <si>
    <t>149 (REF)</t>
  </si>
  <si>
    <t>GRR Device #</t>
  </si>
  <si>
    <t>REF Device #</t>
  </si>
  <si>
    <t>AlignmentFailed</t>
  </si>
  <si>
    <t>F</t>
  </si>
  <si>
    <t>Outside the sensor tool area if inspection.</t>
  </si>
  <si>
    <t>Tools not setup to detect this type of crack.</t>
  </si>
  <si>
    <t>A/B</t>
  </si>
  <si>
    <t>B/C</t>
  </si>
  <si>
    <t>A+/A/B</t>
  </si>
  <si>
    <t>??</t>
  </si>
  <si>
    <t>check</t>
  </si>
  <si>
    <t>353330070235712 mismatching</t>
  </si>
  <si>
    <t>355694077250083 mismatching</t>
  </si>
  <si>
    <t>359170079302608 mismatching</t>
  </si>
  <si>
    <t>359465088601473 mismatching</t>
  </si>
  <si>
    <t>353000090678775 mismatching</t>
  </si>
  <si>
    <t>353001090447344 mismatching</t>
  </si>
  <si>
    <t>358708094193766 mismatching</t>
  </si>
  <si>
    <t>354407065245010  mismatching</t>
  </si>
  <si>
    <t>iPhone Xs</t>
  </si>
  <si>
    <t>A/B/C</t>
  </si>
  <si>
    <t>iPhone 6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</si>
</sst>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darkUp"/>
    </fill>
    <fill>
      <patternFill patternType="solid">
        <fgColor theme="4" tint="0.79998168889431442"/>
        <bgColor indexed="64"/>
      </patternFill>
    </fill>
    <fill>
      <patternFill patternType="gray06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13" borderId="0" applyNumberFormat="0" applyBorder="0" applyAlignment="0" applyProtection="0"/>
  </cellStyleXfs>
  <cellXfs count="68">
    <xf numFmtId="0" fontId="0" fillId="0" borderId="0" xfId="0"/>
    <xf numFmtId="0" fontId="1" fillId="2" borderId="0" xfId="1" applyAlignment="1">
      <alignment horizontal="center"/>
    </xf>
    <xf numFmtId="0" fontId="0" fillId="0" borderId="1" xfId="0" applyBorder="1"/>
    <xf numFmtId="1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1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1" fontId="0" fillId="5" borderId="1" xfId="0" applyNumberFormat="1" applyFill="1" applyBorder="1" applyAlignment="1">
      <alignment horizontal="left" vertical="center"/>
    </xf>
    <xf numFmtId="0" fontId="0" fillId="5" borderId="1" xfId="0" applyFill="1" applyBorder="1"/>
    <xf numFmtId="1" fontId="0" fillId="6" borderId="1" xfId="0" applyNumberForma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/>
    <xf numFmtId="0" fontId="0" fillId="5" borderId="1" xfId="0" applyFill="1" applyBorder="1" applyAlignment="1">
      <alignment horizontal="left" vertical="center"/>
    </xf>
    <xf numFmtId="1" fontId="0" fillId="7" borderId="1" xfId="0" applyNumberForma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/>
    <xf numFmtId="0" fontId="3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1" fillId="2" borderId="0" xfId="1" applyNumberFormat="1" applyAlignment="1">
      <alignment horizontal="center"/>
    </xf>
    <xf numFmtId="1" fontId="0" fillId="0" borderId="1" xfId="0" applyNumberFormat="1" applyBorder="1"/>
    <xf numFmtId="1" fontId="0" fillId="0" borderId="0" xfId="0" applyNumberFormat="1"/>
    <xf numFmtId="0" fontId="0" fillId="0" borderId="0" xfId="0" quotePrefix="1" applyAlignment="1">
      <alignment horizontal="center"/>
    </xf>
    <xf numFmtId="1" fontId="0" fillId="3" borderId="1" xfId="0" quotePrefix="1" applyNumberFormat="1" applyFill="1" applyBorder="1" applyAlignment="1">
      <alignment horizontal="left" vertical="center"/>
    </xf>
    <xf numFmtId="1" fontId="3" fillId="8" borderId="1" xfId="0" applyNumberFormat="1" applyFont="1" applyFill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5" fillId="0" borderId="1" xfId="0" applyNumberFormat="1" applyFont="1" applyBorder="1" applyAlignment="1">
      <alignment horizontal="left"/>
    </xf>
    <xf numFmtId="1" fontId="0" fillId="0" borderId="0" xfId="0" applyNumberFormat="1" applyAlignment="1">
      <alignment horizontal="left"/>
    </xf>
    <xf numFmtId="0" fontId="4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1" fontId="0" fillId="4" borderId="1" xfId="0" applyNumberFormat="1" applyFill="1" applyBorder="1"/>
    <xf numFmtId="1" fontId="0" fillId="7" borderId="1" xfId="0" applyNumberFormat="1" applyFill="1" applyBorder="1"/>
    <xf numFmtId="1" fontId="0" fillId="11" borderId="1" xfId="0" applyNumberFormat="1" applyFill="1" applyBorder="1"/>
    <xf numFmtId="0" fontId="0" fillId="11" borderId="1" xfId="0" applyFill="1" applyBorder="1"/>
    <xf numFmtId="1" fontId="0" fillId="3" borderId="1" xfId="0" applyNumberFormat="1" applyFill="1" applyBorder="1"/>
    <xf numFmtId="1" fontId="0" fillId="12" borderId="1" xfId="0" applyNumberFormat="1" applyFill="1" applyBorder="1"/>
    <xf numFmtId="0" fontId="0" fillId="12" borderId="1" xfId="0" applyFill="1" applyBorder="1"/>
    <xf numFmtId="1" fontId="0" fillId="5" borderId="1" xfId="0" applyNumberFormat="1" applyFill="1" applyBorder="1"/>
    <xf numFmtId="0" fontId="0" fillId="0" borderId="0" xfId="0" pivotButton="1"/>
    <xf numFmtId="0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/>
    </xf>
    <xf numFmtId="0" fontId="1" fillId="2" borderId="1" xfId="1" applyBorder="1" applyAlignment="1">
      <alignment horizontal="center"/>
    </xf>
    <xf numFmtId="0" fontId="6" fillId="13" borderId="1" xfId="2" applyBorder="1" applyAlignment="1">
      <alignment horizontal="right"/>
    </xf>
    <xf numFmtId="0" fontId="6" fillId="13" borderId="1" xfId="2" applyBorder="1"/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/>
    <xf numFmtId="0" fontId="0" fillId="17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left"/>
    </xf>
    <xf numFmtId="1" fontId="4" fillId="7" borderId="1" xfId="0" applyNumberFormat="1" applyFont="1" applyFill="1" applyBorder="1" applyAlignment="1">
      <alignment horizontal="left"/>
    </xf>
    <xf numFmtId="1" fontId="4" fillId="11" borderId="1" xfId="0" applyNumberFormat="1" applyFont="1" applyFill="1" applyBorder="1" applyAlignment="1">
      <alignment horizontal="left"/>
    </xf>
    <xf numFmtId="1" fontId="0" fillId="7" borderId="1" xfId="0" applyNumberFormat="1" applyFill="1" applyBorder="1" applyAlignment="1">
      <alignment horizontal="left"/>
    </xf>
    <xf numFmtId="0" fontId="0" fillId="18" borderId="1" xfId="0" applyFill="1" applyBorder="1" applyAlignment="1">
      <alignment horizontal="center"/>
    </xf>
    <xf numFmtId="0" fontId="0" fillId="0" borderId="0" xfId="0" applyAlignment="1">
      <alignment horizontal="left" indent="1"/>
    </xf>
  </cellXfs>
  <cellStyles count="3">
    <cellStyle name="60% - Accent1" xfId="2" builtinId="32"/>
    <cellStyle name="Accent1" xfId="1" builtinId="29"/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elias\Desktop\AGS%20Collection%20500%20GRR%2010-10%20A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ldNotMatch"/>
      <sheetName val="Totals"/>
      <sheetName val="AlignmentMatches"/>
      <sheetName val="Sheet1"/>
      <sheetName val="Data"/>
      <sheetName val="StillMissing"/>
      <sheetName val="Confirmation"/>
      <sheetName val="Final Alignment Data"/>
      <sheetName val="Sheet3"/>
      <sheetName val="Results"/>
      <sheetName val="MisMatch"/>
      <sheetName val="Priority"/>
      <sheetName val="All Runs"/>
      <sheetName val="CMC_Data"/>
      <sheetName val="California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F1" t="str">
            <v>Unique ID</v>
          </cell>
          <cell r="G1" t="str">
            <v>grade</v>
          </cell>
          <cell r="H1" t="str">
            <v>Color</v>
          </cell>
        </row>
        <row r="2">
          <cell r="F2" t="str">
            <v>359463082247948</v>
          </cell>
          <cell r="G2" t="str">
            <v>D+</v>
          </cell>
          <cell r="H2" t="str">
            <v>Iphone7 MatteBlack</v>
          </cell>
        </row>
        <row r="3">
          <cell r="F3" t="str">
            <v>359162078130080</v>
          </cell>
          <cell r="G3" t="str">
            <v>C</v>
          </cell>
          <cell r="H3" t="str">
            <v>Iphone7 RoseGold</v>
          </cell>
        </row>
        <row r="4">
          <cell r="F4" t="str">
            <v>355312084476373</v>
          </cell>
          <cell r="G4" t="str">
            <v>D+</v>
          </cell>
          <cell r="H4" t="str">
            <v>Iphone7 MatteBlack</v>
          </cell>
        </row>
        <row r="5">
          <cell r="F5" t="str">
            <v>355825083382730</v>
          </cell>
          <cell r="G5" t="str">
            <v>D+</v>
          </cell>
          <cell r="H5" t="str">
            <v>Iphone7 Red</v>
          </cell>
        </row>
        <row r="6">
          <cell r="F6" t="str">
            <v>359458087378987</v>
          </cell>
          <cell r="G6" t="str">
            <v>D+</v>
          </cell>
          <cell r="H6" t="str">
            <v>Iphone7 Red</v>
          </cell>
        </row>
        <row r="7">
          <cell r="F7" t="str">
            <v>355830083267436</v>
          </cell>
          <cell r="G7" t="str">
            <v>D+</v>
          </cell>
          <cell r="H7" t="str">
            <v>Iphone7 Red</v>
          </cell>
        </row>
        <row r="8">
          <cell r="F8" t="str">
            <v>359465087817559</v>
          </cell>
          <cell r="G8" t="str">
            <v>D+</v>
          </cell>
          <cell r="H8" t="str">
            <v>Iphone7 Red</v>
          </cell>
        </row>
        <row r="9">
          <cell r="F9" t="str">
            <v>355829082731889</v>
          </cell>
          <cell r="G9" t="str">
            <v>D+</v>
          </cell>
          <cell r="H9" t="str">
            <v>Iphone7 Red</v>
          </cell>
        </row>
        <row r="10">
          <cell r="F10" t="str">
            <v>359166077029573</v>
          </cell>
          <cell r="G10" t="str">
            <v>D+</v>
          </cell>
          <cell r="H10" t="str">
            <v>Iphone7 RoseGold</v>
          </cell>
        </row>
        <row r="11">
          <cell r="F11" t="str">
            <v>359127078736442</v>
          </cell>
          <cell r="G11" t="str">
            <v>D+</v>
          </cell>
          <cell r="H11" t="str">
            <v>Iphone7 RoseGold</v>
          </cell>
        </row>
        <row r="12">
          <cell r="F12" t="str">
            <v>355825080579825</v>
          </cell>
          <cell r="G12" t="str">
            <v>D+</v>
          </cell>
          <cell r="H12" t="str">
            <v>Iphone7 Red</v>
          </cell>
        </row>
        <row r="13">
          <cell r="F13" t="str">
            <v>359459081895935</v>
          </cell>
          <cell r="G13" t="str">
            <v>D+</v>
          </cell>
          <cell r="H13" t="str">
            <v>Iphone7 RoseGold</v>
          </cell>
        </row>
        <row r="14">
          <cell r="F14" t="str">
            <v>355310087994780</v>
          </cell>
          <cell r="G14" t="str">
            <v>D+</v>
          </cell>
          <cell r="H14" t="str">
            <v>Iphone7 RoseGold</v>
          </cell>
        </row>
        <row r="15">
          <cell r="F15" t="str">
            <v>355826081046947</v>
          </cell>
          <cell r="G15" t="str">
            <v>D+</v>
          </cell>
          <cell r="H15" t="str">
            <v>Iphone7 RoseGold</v>
          </cell>
        </row>
        <row r="16">
          <cell r="F16" t="str">
            <v>355832081502475</v>
          </cell>
          <cell r="G16" t="str">
            <v>D+</v>
          </cell>
          <cell r="H16" t="str">
            <v>Iphone7 RoseGold</v>
          </cell>
        </row>
        <row r="17">
          <cell r="F17" t="str">
            <v>355829084355059</v>
          </cell>
          <cell r="G17" t="str">
            <v>C</v>
          </cell>
          <cell r="H17" t="str">
            <v>Iphone7 RoseGold</v>
          </cell>
        </row>
        <row r="18">
          <cell r="F18" t="str">
            <v>355828080992014</v>
          </cell>
          <cell r="G18" t="str">
            <v>C</v>
          </cell>
          <cell r="H18" t="str">
            <v>Iphone7 RoseGold</v>
          </cell>
        </row>
        <row r="19">
          <cell r="F19" t="str">
            <v>353826081962939</v>
          </cell>
          <cell r="G19" t="str">
            <v>D+</v>
          </cell>
          <cell r="H19" t="str">
            <v>Iphone7 RoseGold</v>
          </cell>
        </row>
        <row r="20">
          <cell r="F20" t="str">
            <v>355830084763581</v>
          </cell>
          <cell r="G20" t="str">
            <v>D+</v>
          </cell>
          <cell r="H20" t="str">
            <v>Iphone7 RoseGold</v>
          </cell>
        </row>
        <row r="21">
          <cell r="F21" t="str">
            <v>355828088056465</v>
          </cell>
          <cell r="G21" t="str">
            <v>C</v>
          </cell>
          <cell r="H21" t="str">
            <v>Iphone7 RoseGold</v>
          </cell>
        </row>
        <row r="22">
          <cell r="F22" t="str">
            <v>355342080857227</v>
          </cell>
          <cell r="G22" t="str">
            <v>D+</v>
          </cell>
          <cell r="H22" t="str">
            <v>Iphone7 Silver</v>
          </cell>
        </row>
        <row r="23">
          <cell r="F23" t="str">
            <v>355311082019490</v>
          </cell>
          <cell r="G23" t="str">
            <v>C</v>
          </cell>
          <cell r="H23" t="str">
            <v>Iphone7 Gold</v>
          </cell>
        </row>
        <row r="24">
          <cell r="F24" t="str">
            <v>359168076956095</v>
          </cell>
          <cell r="G24" t="str">
            <v>B</v>
          </cell>
          <cell r="H24" t="str">
            <v>Iphone7 Gold</v>
          </cell>
        </row>
        <row r="25">
          <cell r="F25" t="str">
            <v>359465088601473</v>
          </cell>
          <cell r="G25" t="str">
            <v>B</v>
          </cell>
          <cell r="H25" t="str">
            <v>Iphone7 Gold</v>
          </cell>
        </row>
        <row r="26">
          <cell r="F26" t="str">
            <v>359164073700214</v>
          </cell>
          <cell r="G26" t="str">
            <v>D+</v>
          </cell>
          <cell r="H26" t="str">
            <v>Iphone7 MatteBlack</v>
          </cell>
        </row>
        <row r="27">
          <cell r="F27" t="str">
            <v>359464085240112</v>
          </cell>
          <cell r="G27" t="str">
            <v>A</v>
          </cell>
          <cell r="H27" t="str">
            <v>Iphone7 MatteBlack</v>
          </cell>
        </row>
        <row r="28">
          <cell r="F28" t="str">
            <v>355308081948299</v>
          </cell>
          <cell r="G28" t="str">
            <v>D+</v>
          </cell>
          <cell r="H28" t="str">
            <v>Iphone7 MatteBlack</v>
          </cell>
        </row>
        <row r="29">
          <cell r="F29" t="str">
            <v>355825085545151</v>
          </cell>
          <cell r="G29" t="str">
            <v>C</v>
          </cell>
          <cell r="H29" t="str">
            <v>Iphone7 MatteBlack</v>
          </cell>
        </row>
        <row r="30">
          <cell r="F30" t="str">
            <v>355826081046947</v>
          </cell>
          <cell r="G30" t="str">
            <v>D+</v>
          </cell>
          <cell r="H30" t="str">
            <v>Iphone7 RoseGold</v>
          </cell>
        </row>
        <row r="31">
          <cell r="F31" t="str">
            <v>355832081502475</v>
          </cell>
          <cell r="G31" t="str">
            <v>D+</v>
          </cell>
          <cell r="H31" t="str">
            <v>Iphone7 RoseGold</v>
          </cell>
        </row>
        <row r="32">
          <cell r="F32" t="str">
            <v>359459081895935</v>
          </cell>
          <cell r="G32" t="str">
            <v>D+</v>
          </cell>
          <cell r="H32" t="str">
            <v>Iphone7 RoseGold</v>
          </cell>
        </row>
        <row r="33">
          <cell r="F33" t="str">
            <v>355828080992014</v>
          </cell>
          <cell r="G33" t="str">
            <v>D+</v>
          </cell>
          <cell r="H33" t="str">
            <v>Iphone7 RoseGold</v>
          </cell>
        </row>
        <row r="34">
          <cell r="F34" t="str">
            <v>359127078736442</v>
          </cell>
          <cell r="G34" t="str">
            <v>D+</v>
          </cell>
          <cell r="H34" t="str">
            <v>Iphone7 RoseGold</v>
          </cell>
        </row>
        <row r="35">
          <cell r="F35" t="str">
            <v>353826081962939</v>
          </cell>
          <cell r="G35" t="str">
            <v>D+</v>
          </cell>
          <cell r="H35" t="str">
            <v>Iphone7 RoseGold</v>
          </cell>
        </row>
        <row r="36">
          <cell r="F36" t="str">
            <v>355830084763581</v>
          </cell>
          <cell r="G36" t="str">
            <v>D+</v>
          </cell>
          <cell r="H36" t="str">
            <v>Iphone7 RoseGold</v>
          </cell>
        </row>
        <row r="37">
          <cell r="F37" t="str">
            <v>355828088056465</v>
          </cell>
          <cell r="G37" t="str">
            <v>D+</v>
          </cell>
          <cell r="H37" t="str">
            <v>Iphone7 RoseGold</v>
          </cell>
        </row>
        <row r="38">
          <cell r="F38" t="str">
            <v>359162078130080</v>
          </cell>
          <cell r="G38" t="str">
            <v>C</v>
          </cell>
          <cell r="H38" t="str">
            <v>Iphone7 RoseGold</v>
          </cell>
        </row>
        <row r="39">
          <cell r="F39" t="str">
            <v>355310087994780</v>
          </cell>
          <cell r="G39" t="str">
            <v>D+</v>
          </cell>
          <cell r="H39" t="str">
            <v>Iphone7 RoseGold</v>
          </cell>
        </row>
        <row r="40">
          <cell r="F40" t="str">
            <v>359166077029573</v>
          </cell>
          <cell r="G40" t="str">
            <v>D+</v>
          </cell>
          <cell r="H40" t="str">
            <v>Iphone7 RoseGold</v>
          </cell>
        </row>
        <row r="41">
          <cell r="F41" t="str">
            <v>355311082019490</v>
          </cell>
          <cell r="G41" t="str">
            <v>D+</v>
          </cell>
          <cell r="H41" t="str">
            <v>Iphone7 Gold</v>
          </cell>
        </row>
        <row r="42">
          <cell r="F42" t="str">
            <v>359168076956095</v>
          </cell>
          <cell r="G42" t="str">
            <v>B</v>
          </cell>
          <cell r="H42" t="str">
            <v>Iphone7 Gold</v>
          </cell>
        </row>
        <row r="43">
          <cell r="F43" t="str">
            <v>359465088601473</v>
          </cell>
          <cell r="G43" t="str">
            <v>A</v>
          </cell>
          <cell r="H43" t="str">
            <v>Iphone7 Gold</v>
          </cell>
        </row>
        <row r="44">
          <cell r="F44" t="str">
            <v>355829082731889</v>
          </cell>
          <cell r="G44" t="str">
            <v>D+</v>
          </cell>
          <cell r="H44" t="str">
            <v>Iphone7 Red</v>
          </cell>
        </row>
        <row r="45">
          <cell r="F45" t="str">
            <v>359465087817559</v>
          </cell>
          <cell r="G45" t="str">
            <v>D+</v>
          </cell>
          <cell r="H45" t="str">
            <v>Iphone7 Red</v>
          </cell>
        </row>
        <row r="46">
          <cell r="F46" t="str">
            <v>355830083267436</v>
          </cell>
          <cell r="G46" t="str">
            <v>D+</v>
          </cell>
          <cell r="H46" t="str">
            <v>Iphone7 Red</v>
          </cell>
        </row>
        <row r="47">
          <cell r="F47" t="str">
            <v>359458087378987</v>
          </cell>
          <cell r="G47" t="str">
            <v>D+</v>
          </cell>
          <cell r="H47" t="str">
            <v>Iphone7 Red</v>
          </cell>
        </row>
        <row r="48">
          <cell r="F48" t="str">
            <v>355825083382730</v>
          </cell>
          <cell r="G48" t="str">
            <v>D+</v>
          </cell>
          <cell r="H48" t="str">
            <v>Iphone7 Red</v>
          </cell>
        </row>
        <row r="49">
          <cell r="F49" t="str">
            <v>355825080579825</v>
          </cell>
          <cell r="G49" t="str">
            <v>D</v>
          </cell>
          <cell r="H49" t="str">
            <v>Iphone7 Red</v>
          </cell>
        </row>
        <row r="50">
          <cell r="F50" t="str">
            <v>359462080633059</v>
          </cell>
          <cell r="G50" t="str">
            <v>D+</v>
          </cell>
          <cell r="H50" t="str">
            <v>Iphone7 Silver</v>
          </cell>
        </row>
        <row r="51">
          <cell r="F51" t="str">
            <v>359462080633059</v>
          </cell>
          <cell r="G51" t="str">
            <v>A</v>
          </cell>
          <cell r="H51" t="str">
            <v>Iphone7 Silver</v>
          </cell>
        </row>
        <row r="52">
          <cell r="F52" t="str">
            <v>355342080857227</v>
          </cell>
          <cell r="G52" t="str">
            <v>C</v>
          </cell>
          <cell r="H52" t="str">
            <v>Iphone7 Silver</v>
          </cell>
        </row>
        <row r="53">
          <cell r="F53" t="str">
            <v>359463082247948</v>
          </cell>
          <cell r="G53" t="str">
            <v>D+</v>
          </cell>
          <cell r="H53" t="str">
            <v>Iphone7 MatteBlack</v>
          </cell>
        </row>
        <row r="54">
          <cell r="F54" t="str">
            <v>355312084476373</v>
          </cell>
          <cell r="G54" t="str">
            <v>D+</v>
          </cell>
          <cell r="H54" t="str">
            <v>Iphone7 MatteBlack</v>
          </cell>
        </row>
        <row r="55">
          <cell r="F55" t="str">
            <v>355824086389735</v>
          </cell>
          <cell r="G55" t="str">
            <v>D+</v>
          </cell>
          <cell r="H55" t="str">
            <v>Iphone7 MatteBlack</v>
          </cell>
        </row>
        <row r="56">
          <cell r="F56" t="str">
            <v>359164073700214</v>
          </cell>
          <cell r="G56" t="str">
            <v>D+</v>
          </cell>
          <cell r="H56" t="str">
            <v>Iphone7 MatteBlack</v>
          </cell>
        </row>
        <row r="57">
          <cell r="F57" t="str">
            <v>359464085240112</v>
          </cell>
          <cell r="G57" t="str">
            <v>B</v>
          </cell>
          <cell r="H57" t="str">
            <v>Iphone7 MatteBlack</v>
          </cell>
        </row>
        <row r="58">
          <cell r="F58" t="str">
            <v>355308081948299</v>
          </cell>
          <cell r="G58" t="str">
            <v>B</v>
          </cell>
          <cell r="H58" t="str">
            <v>Iphone7 MatteBlack</v>
          </cell>
        </row>
        <row r="59">
          <cell r="F59" t="str">
            <v>355825085545151</v>
          </cell>
          <cell r="G59" t="str">
            <v>C</v>
          </cell>
          <cell r="H59" t="str">
            <v>Iphone7 MatteBlack</v>
          </cell>
        </row>
        <row r="60">
          <cell r="F60" t="str">
            <v>356696082215745</v>
          </cell>
          <cell r="G60" t="str">
            <v>D+</v>
          </cell>
          <cell r="H60" t="str">
            <v>Iphone7P matteblack</v>
          </cell>
        </row>
        <row r="61">
          <cell r="F61" t="str">
            <v>355375080967851</v>
          </cell>
          <cell r="G61" t="str">
            <v>D</v>
          </cell>
          <cell r="H61" t="str">
            <v>Iphone7P matteblack</v>
          </cell>
        </row>
        <row r="62">
          <cell r="F62" t="str">
            <v>359469080041167</v>
          </cell>
          <cell r="G62" t="str">
            <v>D+</v>
          </cell>
          <cell r="H62" t="str">
            <v>Iphone7P matteblack</v>
          </cell>
        </row>
        <row r="63">
          <cell r="F63" t="str">
            <v>353818081060301</v>
          </cell>
          <cell r="G63" t="str">
            <v>D+</v>
          </cell>
          <cell r="H63" t="str">
            <v>Iphone7P matteblack</v>
          </cell>
        </row>
        <row r="64">
          <cell r="F64" t="str">
            <v>359180071099284</v>
          </cell>
          <cell r="G64" t="str">
            <v>D+</v>
          </cell>
          <cell r="H64" t="str">
            <v>Iphone7P matteblack</v>
          </cell>
        </row>
        <row r="65">
          <cell r="F65" t="str">
            <v>356695081985910</v>
          </cell>
          <cell r="G65" t="str">
            <v>D+</v>
          </cell>
          <cell r="H65" t="str">
            <v>Iphone7P matteblack</v>
          </cell>
        </row>
        <row r="66">
          <cell r="F66" t="str">
            <v>356697086711481</v>
          </cell>
          <cell r="G66" t="str">
            <v>D+</v>
          </cell>
          <cell r="H66" t="str">
            <v>Iphone7P matteblack</v>
          </cell>
        </row>
        <row r="67">
          <cell r="F67" t="str">
            <v>356693082263304</v>
          </cell>
          <cell r="G67" t="str">
            <v>D+</v>
          </cell>
          <cell r="H67" t="str">
            <v>Iphone7P Red</v>
          </cell>
        </row>
        <row r="68">
          <cell r="F68" t="str">
            <v>355837084989413</v>
          </cell>
          <cell r="G68" t="str">
            <v>D+</v>
          </cell>
          <cell r="H68" t="str">
            <v>Iphone7P Red</v>
          </cell>
        </row>
        <row r="69">
          <cell r="F69" t="str">
            <v>359476081160250</v>
          </cell>
          <cell r="G69" t="str">
            <v>A</v>
          </cell>
          <cell r="H69" t="str">
            <v>Iphone7P Red</v>
          </cell>
        </row>
        <row r="70">
          <cell r="F70" t="str">
            <v>359471082512104</v>
          </cell>
          <cell r="G70" t="str">
            <v>D+</v>
          </cell>
          <cell r="H70" t="str">
            <v>Iphone7P Gold</v>
          </cell>
        </row>
        <row r="71">
          <cell r="F71" t="str">
            <v>356695083811601</v>
          </cell>
          <cell r="G71" t="str">
            <v>D+</v>
          </cell>
          <cell r="H71" t="str">
            <v>Iphone7P Gold</v>
          </cell>
        </row>
        <row r="72">
          <cell r="F72" t="str">
            <v>355841089111320</v>
          </cell>
          <cell r="G72" t="str">
            <v>C</v>
          </cell>
          <cell r="H72" t="str">
            <v>Iphone7P Gold</v>
          </cell>
        </row>
        <row r="73">
          <cell r="F73" t="str">
            <v>359470081399794</v>
          </cell>
          <cell r="G73" t="str">
            <v>D+</v>
          </cell>
          <cell r="H73" t="str">
            <v>Iphone7P Gold</v>
          </cell>
        </row>
        <row r="74">
          <cell r="F74" t="str">
            <v>355375084827408</v>
          </cell>
          <cell r="G74" t="str">
            <v>D+</v>
          </cell>
          <cell r="H74" t="str">
            <v>Iphone7P Gold</v>
          </cell>
        </row>
        <row r="75">
          <cell r="F75" t="str">
            <v>355842084496799</v>
          </cell>
          <cell r="G75" t="str">
            <v>D+</v>
          </cell>
          <cell r="H75" t="str">
            <v>Iphone7P Gold</v>
          </cell>
        </row>
        <row r="76">
          <cell r="F76" t="str">
            <v>356694084168020</v>
          </cell>
          <cell r="G76" t="str">
            <v>D+</v>
          </cell>
          <cell r="H76" t="str">
            <v>Iphone7P Gold</v>
          </cell>
        </row>
        <row r="77">
          <cell r="F77" t="str">
            <v>359176076650873</v>
          </cell>
          <cell r="G77" t="str">
            <v>D+</v>
          </cell>
          <cell r="H77" t="str">
            <v>Iphone7P Gold</v>
          </cell>
        </row>
        <row r="78">
          <cell r="F78" t="str">
            <v>356696084420665</v>
          </cell>
          <cell r="G78" t="str">
            <v>A</v>
          </cell>
          <cell r="H78" t="str">
            <v>Iphone7P Gold</v>
          </cell>
        </row>
        <row r="79">
          <cell r="F79" t="str">
            <v>356694082347477</v>
          </cell>
          <cell r="G79" t="str">
            <v>D+</v>
          </cell>
          <cell r="H79" t="str">
            <v>Iphone7P Gold</v>
          </cell>
        </row>
        <row r="80">
          <cell r="F80" t="str">
            <v>355840084914118</v>
          </cell>
          <cell r="G80" t="str">
            <v>D+</v>
          </cell>
          <cell r="H80" t="str">
            <v>Iphone7P Gold</v>
          </cell>
        </row>
        <row r="81">
          <cell r="F81" t="str">
            <v>356694085829034</v>
          </cell>
          <cell r="G81" t="str">
            <v>D+</v>
          </cell>
          <cell r="H81" t="str">
            <v>Iphone7P Gold</v>
          </cell>
        </row>
        <row r="82">
          <cell r="F82" t="str">
            <v>355836081409870</v>
          </cell>
          <cell r="G82" t="str">
            <v>D+</v>
          </cell>
          <cell r="H82" t="str">
            <v>Iphone7P Gold</v>
          </cell>
        </row>
        <row r="83">
          <cell r="F83" t="str">
            <v>356696082215745</v>
          </cell>
          <cell r="G83" t="str">
            <v>D+</v>
          </cell>
          <cell r="H83" t="str">
            <v>Iphone7P matteblack</v>
          </cell>
        </row>
        <row r="84">
          <cell r="F84" t="str">
            <v>355375080967851</v>
          </cell>
          <cell r="G84" t="str">
            <v>D</v>
          </cell>
          <cell r="H84" t="str">
            <v>Iphone7P matteblack</v>
          </cell>
        </row>
        <row r="85">
          <cell r="F85" t="str">
            <v>359469080041167</v>
          </cell>
          <cell r="G85" t="str">
            <v>D+</v>
          </cell>
          <cell r="H85" t="str">
            <v>Iphone7P matteblack</v>
          </cell>
        </row>
        <row r="86">
          <cell r="F86" t="str">
            <v>353818081060301</v>
          </cell>
          <cell r="G86" t="str">
            <v>D+</v>
          </cell>
          <cell r="H86" t="str">
            <v>Iphone7P matteblack</v>
          </cell>
        </row>
        <row r="87">
          <cell r="F87" t="str">
            <v>359180071099284</v>
          </cell>
          <cell r="G87" t="str">
            <v>D+</v>
          </cell>
          <cell r="H87" t="str">
            <v>Iphone7P matteblack</v>
          </cell>
        </row>
        <row r="88">
          <cell r="F88" t="str">
            <v>356695081985910</v>
          </cell>
          <cell r="G88" t="str">
            <v>D+</v>
          </cell>
          <cell r="H88" t="str">
            <v>Iphone7P matteblack</v>
          </cell>
        </row>
        <row r="89">
          <cell r="F89" t="str">
            <v>356697086711481</v>
          </cell>
          <cell r="G89" t="str">
            <v>D+</v>
          </cell>
          <cell r="H89" t="str">
            <v>Iphone7P matteblack</v>
          </cell>
        </row>
        <row r="90">
          <cell r="F90" t="str">
            <v>356693082263304</v>
          </cell>
          <cell r="G90" t="str">
            <v>D+</v>
          </cell>
          <cell r="H90" t="str">
            <v>Iphone7P Red</v>
          </cell>
        </row>
        <row r="91">
          <cell r="F91" t="str">
            <v>355837084989413</v>
          </cell>
          <cell r="G91" t="str">
            <v>D+</v>
          </cell>
          <cell r="H91" t="str">
            <v>Iphone7P Red</v>
          </cell>
        </row>
        <row r="92">
          <cell r="F92" t="str">
            <v>359476081160250</v>
          </cell>
          <cell r="G92" t="str">
            <v>B</v>
          </cell>
          <cell r="H92" t="str">
            <v>Iphone7P Red</v>
          </cell>
        </row>
        <row r="93">
          <cell r="F93" t="str">
            <v>359471082512104</v>
          </cell>
          <cell r="G93" t="str">
            <v>D+</v>
          </cell>
          <cell r="H93" t="str">
            <v>Iphone7P Gold</v>
          </cell>
        </row>
        <row r="94">
          <cell r="F94" t="str">
            <v>356695083811601</v>
          </cell>
          <cell r="G94" t="str">
            <v>D</v>
          </cell>
          <cell r="H94" t="str">
            <v>Iphone7P Gold</v>
          </cell>
        </row>
        <row r="95">
          <cell r="F95" t="str">
            <v>355841089111320</v>
          </cell>
          <cell r="G95" t="str">
            <v>B</v>
          </cell>
          <cell r="H95" t="str">
            <v>Iphone7P Gold</v>
          </cell>
        </row>
        <row r="96">
          <cell r="F96" t="str">
            <v>359470081399794</v>
          </cell>
          <cell r="G96" t="str">
            <v>D+</v>
          </cell>
          <cell r="H96" t="str">
            <v>Iphone7P Gold</v>
          </cell>
        </row>
        <row r="97">
          <cell r="F97" t="str">
            <v>355375084827408</v>
          </cell>
          <cell r="G97" t="str">
            <v>C</v>
          </cell>
          <cell r="H97" t="str">
            <v>Iphone7P Gold</v>
          </cell>
        </row>
        <row r="98">
          <cell r="F98" t="str">
            <v>355842084496799</v>
          </cell>
          <cell r="G98" t="str">
            <v>C</v>
          </cell>
          <cell r="H98" t="str">
            <v>Iphone7P Gold</v>
          </cell>
        </row>
        <row r="99">
          <cell r="F99" t="str">
            <v>356694084168020</v>
          </cell>
          <cell r="G99" t="str">
            <v>D+</v>
          </cell>
          <cell r="H99" t="str">
            <v>Iphone7P Gold</v>
          </cell>
        </row>
        <row r="100">
          <cell r="F100" t="str">
            <v>359176076650873</v>
          </cell>
          <cell r="G100" t="str">
            <v>D+</v>
          </cell>
          <cell r="H100" t="str">
            <v>Iphone7P Gold</v>
          </cell>
        </row>
        <row r="101">
          <cell r="F101" t="str">
            <v>355838084941925</v>
          </cell>
          <cell r="G101" t="str">
            <v>D+</v>
          </cell>
          <cell r="H101" t="str">
            <v>Iphone7P Gold</v>
          </cell>
        </row>
        <row r="102">
          <cell r="F102" t="str">
            <v>356696084420665</v>
          </cell>
          <cell r="G102" t="str">
            <v>D+</v>
          </cell>
          <cell r="H102" t="str">
            <v>Iphone7P Gold</v>
          </cell>
        </row>
        <row r="103">
          <cell r="F103" t="str">
            <v>356694082347477</v>
          </cell>
          <cell r="G103" t="str">
            <v>D+</v>
          </cell>
          <cell r="H103" t="str">
            <v>Iphone7P Gold</v>
          </cell>
        </row>
        <row r="104">
          <cell r="F104" t="str">
            <v>355840084914118</v>
          </cell>
          <cell r="G104" t="str">
            <v>D+</v>
          </cell>
          <cell r="H104" t="str">
            <v>Iphone7P Gold</v>
          </cell>
        </row>
        <row r="105">
          <cell r="F105" t="str">
            <v>356694085829034</v>
          </cell>
          <cell r="G105" t="str">
            <v>D+</v>
          </cell>
          <cell r="H105" t="str">
            <v>Iphone7P Gold</v>
          </cell>
        </row>
        <row r="106">
          <cell r="F106" t="str">
            <v>355836081409870</v>
          </cell>
          <cell r="G106" t="str">
            <v>D+</v>
          </cell>
          <cell r="H106" t="str">
            <v>Iphone7P Gold</v>
          </cell>
        </row>
        <row r="107">
          <cell r="F107" t="str">
            <v>359472081170191</v>
          </cell>
          <cell r="G107" t="str">
            <v>D+</v>
          </cell>
          <cell r="H107" t="str">
            <v>Iphone7P Gold</v>
          </cell>
        </row>
        <row r="108">
          <cell r="F108" t="str">
            <v>359472081170191</v>
          </cell>
          <cell r="G108" t="str">
            <v>D+</v>
          </cell>
          <cell r="H108" t="str">
            <v>Iphone7P Gold</v>
          </cell>
        </row>
        <row r="109">
          <cell r="F109" t="str">
            <v>356695082828978</v>
          </cell>
          <cell r="G109" t="str">
            <v>AlignmentFailed</v>
          </cell>
          <cell r="H109" t="str">
            <v>Iphone7P Gold</v>
          </cell>
        </row>
        <row r="110">
          <cell r="F110" t="str">
            <v>356695082828978</v>
          </cell>
          <cell r="G110" t="str">
            <v>No Results</v>
          </cell>
          <cell r="H110" t="str">
            <v>Iphone7P Gold</v>
          </cell>
        </row>
        <row r="111">
          <cell r="F111" t="str">
            <v>356697080389482</v>
          </cell>
          <cell r="G111" t="str">
            <v>D+</v>
          </cell>
          <cell r="H111" t="str">
            <v>Iphone7P Gold</v>
          </cell>
        </row>
        <row r="112">
          <cell r="F112" t="str">
            <v>355834080890471</v>
          </cell>
          <cell r="G112" t="str">
            <v>A</v>
          </cell>
          <cell r="H112" t="str">
            <v>Iphone7P Gold</v>
          </cell>
        </row>
        <row r="113">
          <cell r="F113" t="str">
            <v>355836084128972</v>
          </cell>
          <cell r="G113" t="str">
            <v>D+</v>
          </cell>
          <cell r="H113" t="str">
            <v>Iphone7P Gold</v>
          </cell>
        </row>
        <row r="114">
          <cell r="F114" t="str">
            <v>353821081188338</v>
          </cell>
          <cell r="G114" t="str">
            <v>B</v>
          </cell>
          <cell r="H114" t="str">
            <v>Iphone7P Silver</v>
          </cell>
        </row>
        <row r="115">
          <cell r="F115" t="str">
            <v>355842089867093</v>
          </cell>
          <cell r="G115" t="str">
            <v>D+</v>
          </cell>
          <cell r="H115" t="str">
            <v>Iphone7P Red</v>
          </cell>
        </row>
        <row r="116">
          <cell r="F116" t="str">
            <v>359180076066460</v>
          </cell>
          <cell r="G116" t="str">
            <v>D+</v>
          </cell>
          <cell r="H116" t="str">
            <v>Iphone7P matteblack</v>
          </cell>
        </row>
        <row r="117">
          <cell r="F117" t="str">
            <v>353818080727033</v>
          </cell>
          <cell r="G117" t="str">
            <v>A</v>
          </cell>
          <cell r="H117" t="str">
            <v>Iphone7P RoseGold</v>
          </cell>
        </row>
        <row r="118">
          <cell r="F118" t="str">
            <v>353818080727033</v>
          </cell>
          <cell r="G118" t="str">
            <v>A</v>
          </cell>
          <cell r="H118" t="str">
            <v>Iphone7P RoseGold</v>
          </cell>
        </row>
        <row r="119">
          <cell r="F119" t="str">
            <v>356696087129974</v>
          </cell>
          <cell r="G119" t="str">
            <v>A</v>
          </cell>
          <cell r="H119" t="str">
            <v>Iphone7P RoseGold</v>
          </cell>
        </row>
        <row r="120">
          <cell r="F120" t="str">
            <v>359178071139852</v>
          </cell>
          <cell r="G120" t="str">
            <v>B</v>
          </cell>
          <cell r="H120" t="str">
            <v>Iphone7P RoseGold</v>
          </cell>
        </row>
        <row r="121">
          <cell r="F121" t="str">
            <v>356697084163453</v>
          </cell>
          <cell r="G121" t="str">
            <v>A</v>
          </cell>
          <cell r="H121" t="str">
            <v>Iphone7P RoseGold</v>
          </cell>
        </row>
        <row r="122">
          <cell r="F122" t="str">
            <v>353817087022299</v>
          </cell>
          <cell r="G122" t="str">
            <v>B</v>
          </cell>
          <cell r="H122" t="str">
            <v>Iphone7P RoseGold</v>
          </cell>
        </row>
        <row r="123">
          <cell r="F123" t="str">
            <v>355839084429978</v>
          </cell>
          <cell r="G123" t="str">
            <v>D+</v>
          </cell>
          <cell r="H123" t="str">
            <v>Iphone7P RoseGold</v>
          </cell>
        </row>
        <row r="124">
          <cell r="F124" t="str">
            <v>356697082622518</v>
          </cell>
          <cell r="G124" t="str">
            <v>D+</v>
          </cell>
          <cell r="H124" t="str">
            <v>Iphone7P RoseGold</v>
          </cell>
        </row>
        <row r="125">
          <cell r="F125" t="str">
            <v>359178070862892</v>
          </cell>
          <cell r="G125" t="str">
            <v>B</v>
          </cell>
          <cell r="H125" t="str">
            <v>Iphone7P RoseGold</v>
          </cell>
        </row>
        <row r="126">
          <cell r="F126" t="str">
            <v>356693081039713</v>
          </cell>
          <cell r="G126" t="str">
            <v>A</v>
          </cell>
          <cell r="H126" t="str">
            <v>Iphone7P RoseGold</v>
          </cell>
        </row>
        <row r="127">
          <cell r="F127" t="str">
            <v>353818088397417</v>
          </cell>
          <cell r="G127" t="str">
            <v>A</v>
          </cell>
          <cell r="H127" t="str">
            <v>Iphone7P RoseGold</v>
          </cell>
        </row>
        <row r="128">
          <cell r="F128" t="str">
            <v>355839088972841</v>
          </cell>
          <cell r="G128" t="str">
            <v>B</v>
          </cell>
          <cell r="H128" t="str">
            <v>Iphone7P RoseGold</v>
          </cell>
        </row>
        <row r="129">
          <cell r="F129" t="str">
            <v>355843081766705</v>
          </cell>
          <cell r="G129" t="str">
            <v>B</v>
          </cell>
          <cell r="H129" t="str">
            <v>Iphone7P RoseGold</v>
          </cell>
        </row>
        <row r="130">
          <cell r="F130" t="str">
            <v>355841085408480</v>
          </cell>
          <cell r="G130" t="str">
            <v>C</v>
          </cell>
          <cell r="H130" t="str">
            <v>Iphone7P RoseGold</v>
          </cell>
        </row>
        <row r="131">
          <cell r="F131" t="str">
            <v>356694081722407</v>
          </cell>
          <cell r="G131" t="str">
            <v>D+</v>
          </cell>
          <cell r="H131" t="str">
            <v>Iphone7P RoseGold</v>
          </cell>
        </row>
        <row r="132">
          <cell r="F132" t="str">
            <v>359177075879406</v>
          </cell>
          <cell r="G132" t="str">
            <v>B</v>
          </cell>
          <cell r="H132" t="str">
            <v>Iphone7P RoseGold</v>
          </cell>
        </row>
        <row r="133">
          <cell r="F133" t="str">
            <v>356694082263773</v>
          </cell>
          <cell r="G133" t="str">
            <v>A</v>
          </cell>
          <cell r="H133" t="str">
            <v>Iphone7P RoseGold</v>
          </cell>
        </row>
        <row r="134">
          <cell r="F134" t="str">
            <v>359177075879406</v>
          </cell>
          <cell r="G134" t="str">
            <v>A</v>
          </cell>
          <cell r="H134" t="str">
            <v>Iphone7P RoseGold</v>
          </cell>
        </row>
        <row r="135">
          <cell r="F135" t="str">
            <v>356693081039713</v>
          </cell>
          <cell r="G135" t="str">
            <v>A</v>
          </cell>
          <cell r="H135" t="str">
            <v>Iphone7P RoseGold</v>
          </cell>
        </row>
        <row r="136">
          <cell r="F136" t="str">
            <v>353818088397417</v>
          </cell>
          <cell r="G136" t="str">
            <v>A</v>
          </cell>
          <cell r="H136" t="str">
            <v>Iphone7P RoseGold</v>
          </cell>
        </row>
        <row r="137">
          <cell r="F137" t="str">
            <v>359178070862892</v>
          </cell>
          <cell r="G137" t="str">
            <v>A</v>
          </cell>
          <cell r="H137" t="str">
            <v>Iphone7P RoseGold</v>
          </cell>
        </row>
        <row r="138">
          <cell r="F138" t="str">
            <v>353817087022299</v>
          </cell>
          <cell r="G138" t="str">
            <v>A</v>
          </cell>
          <cell r="H138" t="str">
            <v>Iphone7P RoseGold</v>
          </cell>
        </row>
        <row r="139">
          <cell r="F139" t="str">
            <v>356694081722407</v>
          </cell>
          <cell r="G139" t="str">
            <v>B</v>
          </cell>
          <cell r="H139" t="str">
            <v>Iphone7P RoseGold</v>
          </cell>
        </row>
        <row r="140">
          <cell r="F140" t="str">
            <v>359178071139852</v>
          </cell>
          <cell r="G140" t="str">
            <v>A</v>
          </cell>
          <cell r="H140" t="str">
            <v>Iphone7P RoseGold</v>
          </cell>
        </row>
        <row r="141">
          <cell r="F141" t="str">
            <v>355843081766705</v>
          </cell>
          <cell r="G141" t="str">
            <v>B</v>
          </cell>
          <cell r="H141" t="str">
            <v>Iphone7P RoseGold</v>
          </cell>
        </row>
        <row r="142">
          <cell r="F142" t="str">
            <v>355839088972841</v>
          </cell>
          <cell r="G142" t="str">
            <v>B</v>
          </cell>
          <cell r="H142" t="str">
            <v>Iphone7P RoseGold</v>
          </cell>
        </row>
        <row r="143">
          <cell r="F143" t="str">
            <v>356697082622518</v>
          </cell>
          <cell r="G143" t="str">
            <v>D+</v>
          </cell>
          <cell r="H143" t="str">
            <v>Iphone7P RoseGold</v>
          </cell>
        </row>
        <row r="144">
          <cell r="F144" t="str">
            <v>355839084429978</v>
          </cell>
          <cell r="G144" t="str">
            <v>D+</v>
          </cell>
          <cell r="H144" t="str">
            <v>Iphone7P RoseGold</v>
          </cell>
        </row>
        <row r="145">
          <cell r="F145" t="str">
            <v>356697084163453</v>
          </cell>
          <cell r="G145" t="str">
            <v>A</v>
          </cell>
          <cell r="H145" t="str">
            <v>Iphone7P RoseGold</v>
          </cell>
        </row>
        <row r="146">
          <cell r="F146" t="str">
            <v>356696087129974</v>
          </cell>
          <cell r="G146" t="str">
            <v>A</v>
          </cell>
          <cell r="H146" t="str">
            <v>Iphone7P RoseGold</v>
          </cell>
        </row>
        <row r="147">
          <cell r="F147" t="str">
            <v>355841085408480</v>
          </cell>
          <cell r="G147" t="str">
            <v>C</v>
          </cell>
          <cell r="H147" t="str">
            <v>Iphone7P RoseGold</v>
          </cell>
        </row>
        <row r="148">
          <cell r="F148" t="str">
            <v>356694082263773</v>
          </cell>
          <cell r="G148" t="str">
            <v>A</v>
          </cell>
          <cell r="H148" t="str">
            <v>Iphone7P RoseGold</v>
          </cell>
        </row>
        <row r="149">
          <cell r="F149" t="str">
            <v>353818088556368</v>
          </cell>
          <cell r="G149" t="str">
            <v>D+</v>
          </cell>
          <cell r="H149" t="str">
            <v>Iphone7P Gold</v>
          </cell>
        </row>
        <row r="150">
          <cell r="F150" t="str">
            <v>359177077914458</v>
          </cell>
          <cell r="G150" t="str">
            <v>D+</v>
          </cell>
          <cell r="H150" t="str">
            <v>Iphone7P Gold</v>
          </cell>
        </row>
        <row r="151">
          <cell r="F151" t="str">
            <v>359472080043365</v>
          </cell>
          <cell r="G151" t="str">
            <v>D</v>
          </cell>
          <cell r="H151" t="str">
            <v>Iphone7P Gold</v>
          </cell>
        </row>
        <row r="152">
          <cell r="F152" t="str">
            <v>355841084632569</v>
          </cell>
          <cell r="G152" t="str">
            <v>D</v>
          </cell>
          <cell r="H152" t="str">
            <v>Iphone7P Gold</v>
          </cell>
        </row>
        <row r="153">
          <cell r="F153" t="str">
            <v>359470084654088</v>
          </cell>
          <cell r="G153" t="str">
            <v>D+</v>
          </cell>
          <cell r="H153" t="str">
            <v>Iphone7P Gold</v>
          </cell>
        </row>
        <row r="154">
          <cell r="F154" t="str">
            <v>355372080471992</v>
          </cell>
          <cell r="G154" t="str">
            <v>AlignmentFailed</v>
          </cell>
          <cell r="H154" t="str">
            <v>Iphone7P Gold</v>
          </cell>
        </row>
        <row r="155">
          <cell r="F155" t="str">
            <v>359175070072647</v>
          </cell>
          <cell r="G155" t="str">
            <v>D+</v>
          </cell>
          <cell r="H155" t="str">
            <v>Iphone7P matteblack</v>
          </cell>
        </row>
        <row r="156">
          <cell r="F156" t="str">
            <v>356077090006642</v>
          </cell>
          <cell r="G156" t="str">
            <v>D</v>
          </cell>
          <cell r="H156" t="str">
            <v>Iphone7P Gold</v>
          </cell>
        </row>
        <row r="157">
          <cell r="F157" t="str">
            <v>355374085040434</v>
          </cell>
          <cell r="G157" t="str">
            <v>D</v>
          </cell>
          <cell r="H157" t="str">
            <v>Iphone7P Gold</v>
          </cell>
        </row>
        <row r="158">
          <cell r="F158" t="str">
            <v>355374085040434</v>
          </cell>
          <cell r="G158" t="str">
            <v>No Results</v>
          </cell>
          <cell r="H158" t="str">
            <v>Iphone7P Gold</v>
          </cell>
        </row>
        <row r="159">
          <cell r="F159" t="str">
            <v>359176076552830</v>
          </cell>
          <cell r="G159" t="str">
            <v>D+</v>
          </cell>
          <cell r="H159" t="str">
            <v>Iphone7P Gold</v>
          </cell>
        </row>
        <row r="160">
          <cell r="F160" t="str">
            <v>353818088556368</v>
          </cell>
          <cell r="G160" t="str">
            <v>D+</v>
          </cell>
          <cell r="H160" t="str">
            <v>Iphone7P Gold</v>
          </cell>
        </row>
        <row r="161">
          <cell r="F161" t="str">
            <v>355841084632569</v>
          </cell>
          <cell r="G161" t="str">
            <v>D</v>
          </cell>
          <cell r="H161" t="str">
            <v>Iphone7P Gold</v>
          </cell>
        </row>
        <row r="162">
          <cell r="F162" t="str">
            <v>359472080043365</v>
          </cell>
          <cell r="G162" t="str">
            <v>D</v>
          </cell>
          <cell r="H162" t="str">
            <v>Iphone7P Gold</v>
          </cell>
        </row>
        <row r="163">
          <cell r="F163" t="str">
            <v>359470084654088</v>
          </cell>
          <cell r="G163" t="str">
            <v>B</v>
          </cell>
          <cell r="H163" t="str">
            <v>Iphone7P Gold</v>
          </cell>
        </row>
        <row r="164">
          <cell r="F164" t="str">
            <v>356077090006642</v>
          </cell>
          <cell r="G164" t="str">
            <v>D</v>
          </cell>
          <cell r="H164" t="str">
            <v>Iphone7P Gold</v>
          </cell>
        </row>
        <row r="165">
          <cell r="F165" t="str">
            <v>359177077914458</v>
          </cell>
          <cell r="G165" t="str">
            <v>D+</v>
          </cell>
          <cell r="H165" t="str">
            <v>Iphone7P Gold</v>
          </cell>
        </row>
        <row r="166">
          <cell r="F166" t="str">
            <v>359176076552830</v>
          </cell>
          <cell r="G166" t="str">
            <v>D+</v>
          </cell>
          <cell r="H166" t="str">
            <v>Iphone7P Gold</v>
          </cell>
        </row>
        <row r="167">
          <cell r="F167" t="str">
            <v>355372080471992</v>
          </cell>
          <cell r="G167" t="str">
            <v>AlignmentFailed</v>
          </cell>
          <cell r="H167" t="str">
            <v>Iphone7P Gold</v>
          </cell>
        </row>
        <row r="168">
          <cell r="F168" t="str">
            <v>359175070072647</v>
          </cell>
          <cell r="G168" t="str">
            <v>D+</v>
          </cell>
          <cell r="H168" t="str">
            <v>Iphone7P matteblack</v>
          </cell>
        </row>
        <row r="169">
          <cell r="F169" t="str">
            <v>355832083871563</v>
          </cell>
          <cell r="G169" t="str">
            <v>D+</v>
          </cell>
          <cell r="H169" t="str">
            <v>Iphone7 MatteBlack</v>
          </cell>
        </row>
        <row r="170">
          <cell r="F170" t="str">
            <v>359170077260519</v>
          </cell>
          <cell r="G170" t="str">
            <v>C</v>
          </cell>
          <cell r="H170" t="str">
            <v>Iphone7 Silver</v>
          </cell>
        </row>
        <row r="171">
          <cell r="F171" t="str">
            <v>355830086248722</v>
          </cell>
          <cell r="G171" t="str">
            <v>D+</v>
          </cell>
          <cell r="H171" t="str">
            <v>Iphone7 RoseGold</v>
          </cell>
        </row>
        <row r="172">
          <cell r="F172" t="str">
            <v>353826082472581</v>
          </cell>
          <cell r="G172" t="str">
            <v>D+</v>
          </cell>
          <cell r="H172" t="str">
            <v>Iphone7 RoseGold</v>
          </cell>
        </row>
        <row r="173">
          <cell r="F173" t="str">
            <v>355341087961057</v>
          </cell>
          <cell r="G173" t="str">
            <v>D+</v>
          </cell>
          <cell r="H173" t="str">
            <v>Iphone7 RoseGold</v>
          </cell>
        </row>
        <row r="174">
          <cell r="F174" t="str">
            <v>355833087267451</v>
          </cell>
          <cell r="G174" t="str">
            <v>A</v>
          </cell>
          <cell r="H174" t="str">
            <v>Iphone7 RoseGold</v>
          </cell>
        </row>
        <row r="175">
          <cell r="F175" t="str">
            <v>355343087147067</v>
          </cell>
          <cell r="G175" t="str">
            <v>A</v>
          </cell>
          <cell r="H175" t="str">
            <v>Iphone7 RoseGold</v>
          </cell>
        </row>
        <row r="176">
          <cell r="F176" t="str">
            <v>355830087481314</v>
          </cell>
          <cell r="G176" t="str">
            <v>B</v>
          </cell>
          <cell r="H176" t="str">
            <v>Iphone7 RoseGold</v>
          </cell>
        </row>
        <row r="177">
          <cell r="F177" t="str">
            <v>355343085034697</v>
          </cell>
          <cell r="G177" t="str">
            <v>D</v>
          </cell>
          <cell r="H177" t="str">
            <v>Iphone7 MatteBlack</v>
          </cell>
        </row>
        <row r="178">
          <cell r="F178" t="str">
            <v>355832080803882</v>
          </cell>
          <cell r="G178" t="str">
            <v>D+</v>
          </cell>
          <cell r="H178" t="str">
            <v>Iphone7 MatteBlack</v>
          </cell>
        </row>
        <row r="179">
          <cell r="F179" t="str">
            <v>355825083556614</v>
          </cell>
          <cell r="G179" t="str">
            <v>D</v>
          </cell>
          <cell r="H179" t="str">
            <v>Iphone7 Red</v>
          </cell>
        </row>
        <row r="180">
          <cell r="F180" t="str">
            <v>355830085811678</v>
          </cell>
          <cell r="G180" t="str">
            <v>D</v>
          </cell>
          <cell r="H180" t="str">
            <v>Iphone7 Red</v>
          </cell>
        </row>
        <row r="181">
          <cell r="F181" t="str">
            <v>355829087518950</v>
          </cell>
          <cell r="G181" t="str">
            <v>D</v>
          </cell>
          <cell r="H181" t="str">
            <v>Iphone7 Red</v>
          </cell>
        </row>
        <row r="182">
          <cell r="F182" t="str">
            <v>355827088919524</v>
          </cell>
          <cell r="G182" t="str">
            <v>AlignmentFailed</v>
          </cell>
          <cell r="H182" t="str">
            <v>Iphone7 Red</v>
          </cell>
        </row>
        <row r="183">
          <cell r="F183" t="str">
            <v>355827088919524</v>
          </cell>
          <cell r="G183" t="str">
            <v>AlignmentFailed</v>
          </cell>
          <cell r="H183" t="str">
            <v>Iphone7 Red</v>
          </cell>
        </row>
        <row r="184">
          <cell r="F184" t="str">
            <v>355825083890351</v>
          </cell>
          <cell r="G184" t="str">
            <v>B</v>
          </cell>
          <cell r="H184" t="str">
            <v>Iphone7 RoseGold</v>
          </cell>
        </row>
        <row r="185">
          <cell r="F185" t="str">
            <v>355311087967677</v>
          </cell>
          <cell r="G185" t="str">
            <v>B</v>
          </cell>
          <cell r="H185" t="str">
            <v>Iphone7 RoseGold</v>
          </cell>
        </row>
        <row r="186">
          <cell r="F186" t="str">
            <v>359165079932040</v>
          </cell>
          <cell r="G186" t="str">
            <v>D+</v>
          </cell>
          <cell r="H186" t="str">
            <v>Iphone7 MatteBlack</v>
          </cell>
        </row>
        <row r="187">
          <cell r="F187" t="str">
            <v>359161075161544</v>
          </cell>
          <cell r="G187" t="str">
            <v>D</v>
          </cell>
          <cell r="H187" t="str">
            <v>Iphone6 Gold</v>
          </cell>
        </row>
        <row r="188">
          <cell r="F188" t="str">
            <v>355309088925017</v>
          </cell>
          <cell r="G188" t="str">
            <v>A</v>
          </cell>
          <cell r="H188" t="str">
            <v>Iphone7 Silver</v>
          </cell>
        </row>
        <row r="189">
          <cell r="F189" t="str">
            <v>359169076291848</v>
          </cell>
          <cell r="G189" t="str">
            <v>A</v>
          </cell>
          <cell r="H189" t="str">
            <v>Iphone7 Silver</v>
          </cell>
        </row>
        <row r="190">
          <cell r="F190" t="str">
            <v>355312088838065</v>
          </cell>
          <cell r="G190" t="str">
            <v>B</v>
          </cell>
          <cell r="H190" t="str">
            <v>Iphone7 Silver</v>
          </cell>
        </row>
        <row r="191">
          <cell r="F191" t="str">
            <v>355826081453077</v>
          </cell>
          <cell r="G191" t="str">
            <v>A</v>
          </cell>
          <cell r="H191" t="str">
            <v>Iphone7 Silver</v>
          </cell>
        </row>
        <row r="192">
          <cell r="F192" t="str">
            <v>355828085146210</v>
          </cell>
          <cell r="G192" t="str">
            <v>B</v>
          </cell>
          <cell r="H192" t="str">
            <v>Iphone7 Gold</v>
          </cell>
        </row>
        <row r="193">
          <cell r="F193" t="str">
            <v>355340086189926</v>
          </cell>
          <cell r="G193" t="str">
            <v>C</v>
          </cell>
          <cell r="H193" t="str">
            <v>Iphone7 MatteBlack</v>
          </cell>
        </row>
        <row r="194">
          <cell r="F194" t="str">
            <v>355831083812205</v>
          </cell>
          <cell r="G194" t="str">
            <v>A</v>
          </cell>
          <cell r="H194" t="str">
            <v>Iphone7 RoseGold</v>
          </cell>
        </row>
        <row r="195">
          <cell r="F195" t="str">
            <v>355831083812205</v>
          </cell>
          <cell r="G195" t="str">
            <v>A</v>
          </cell>
          <cell r="H195" t="str">
            <v>Iphone7 RoseGold</v>
          </cell>
        </row>
        <row r="196">
          <cell r="F196" t="str">
            <v>355830087481314</v>
          </cell>
          <cell r="G196" t="str">
            <v>B</v>
          </cell>
          <cell r="H196" t="str">
            <v>Iphone7 RoseGold</v>
          </cell>
        </row>
        <row r="197">
          <cell r="F197" t="str">
            <v>355829087518950</v>
          </cell>
          <cell r="G197" t="str">
            <v>D</v>
          </cell>
          <cell r="H197" t="str">
            <v>Iphone7 Red</v>
          </cell>
        </row>
        <row r="198">
          <cell r="F198" t="str">
            <v>355828085146210</v>
          </cell>
          <cell r="G198" t="str">
            <v>B</v>
          </cell>
          <cell r="H198" t="str">
            <v>Iphone7 Gold</v>
          </cell>
        </row>
        <row r="199">
          <cell r="F199" t="str">
            <v>355340086189926</v>
          </cell>
          <cell r="G199" t="str">
            <v>B</v>
          </cell>
          <cell r="H199" t="str">
            <v>Iphone7 MatteBlack</v>
          </cell>
        </row>
        <row r="200">
          <cell r="F200" t="str">
            <v>359165079932040</v>
          </cell>
          <cell r="G200" t="str">
            <v>D</v>
          </cell>
          <cell r="H200" t="str">
            <v>Iphone7 MatteBlack</v>
          </cell>
        </row>
        <row r="201">
          <cell r="F201" t="str">
            <v>359161075161544</v>
          </cell>
          <cell r="G201" t="str">
            <v>D</v>
          </cell>
          <cell r="H201" t="str">
            <v>Iphone7 JetBlack</v>
          </cell>
        </row>
        <row r="202">
          <cell r="F202" t="str">
            <v>355825083890351</v>
          </cell>
          <cell r="G202" t="str">
            <v>A</v>
          </cell>
          <cell r="H202" t="str">
            <v>Iphone7 RoseGold</v>
          </cell>
        </row>
        <row r="203">
          <cell r="F203" t="str">
            <v>355311087967677</v>
          </cell>
          <cell r="G203" t="str">
            <v>B</v>
          </cell>
          <cell r="H203" t="str">
            <v>Iphone7 RoseGold</v>
          </cell>
        </row>
        <row r="204">
          <cell r="F204" t="str">
            <v>355309088925017</v>
          </cell>
          <cell r="G204" t="str">
            <v>A</v>
          </cell>
          <cell r="H204" t="str">
            <v>Iphone7 Silver</v>
          </cell>
        </row>
        <row r="205">
          <cell r="F205" t="str">
            <v>359169076291848</v>
          </cell>
          <cell r="G205" t="str">
            <v>A</v>
          </cell>
          <cell r="H205" t="str">
            <v>Iphone7 Silver</v>
          </cell>
        </row>
        <row r="206">
          <cell r="F206" t="str">
            <v>355312088838065</v>
          </cell>
          <cell r="G206" t="str">
            <v>A</v>
          </cell>
          <cell r="H206" t="str">
            <v>Iphone7 Silver</v>
          </cell>
        </row>
        <row r="207">
          <cell r="F207" t="str">
            <v>355826081453077</v>
          </cell>
          <cell r="G207" t="str">
            <v>A</v>
          </cell>
          <cell r="H207" t="str">
            <v>Iphone7 Silver</v>
          </cell>
        </row>
        <row r="208">
          <cell r="F208" t="str">
            <v>355343087147067</v>
          </cell>
          <cell r="G208" t="str">
            <v>A</v>
          </cell>
          <cell r="H208" t="str">
            <v>Iphone7 RoseGold</v>
          </cell>
        </row>
        <row r="209">
          <cell r="F209" t="str">
            <v>355833087267451</v>
          </cell>
          <cell r="G209" t="str">
            <v>D+</v>
          </cell>
          <cell r="H209" t="str">
            <v>Iphone7 RoseGold</v>
          </cell>
        </row>
        <row r="210">
          <cell r="F210" t="str">
            <v>355341087961057</v>
          </cell>
          <cell r="G210" t="str">
            <v>B</v>
          </cell>
          <cell r="H210" t="str">
            <v>Iphone7 RoseGold</v>
          </cell>
        </row>
        <row r="211">
          <cell r="F211" t="str">
            <v>353826082472581</v>
          </cell>
          <cell r="G211" t="str">
            <v>B</v>
          </cell>
          <cell r="H211" t="str">
            <v>Iphone7 RoseGold</v>
          </cell>
        </row>
        <row r="212">
          <cell r="F212" t="str">
            <v>355830086248722</v>
          </cell>
          <cell r="G212" t="str">
            <v>D+</v>
          </cell>
          <cell r="H212" t="str">
            <v>Iphone7 RoseGold</v>
          </cell>
        </row>
        <row r="213">
          <cell r="F213" t="str">
            <v>359170077260519</v>
          </cell>
          <cell r="G213" t="str">
            <v>B</v>
          </cell>
          <cell r="H213" t="str">
            <v>Iphone7 Silver</v>
          </cell>
        </row>
        <row r="214">
          <cell r="F214" t="str">
            <v>355830085811678</v>
          </cell>
          <cell r="G214" t="str">
            <v>D</v>
          </cell>
          <cell r="H214" t="str">
            <v>Iphone7 Red</v>
          </cell>
        </row>
        <row r="215">
          <cell r="F215" t="str">
            <v>355825083556614</v>
          </cell>
          <cell r="G215" t="str">
            <v>D</v>
          </cell>
          <cell r="H215" t="str">
            <v>Iphone7 Red</v>
          </cell>
        </row>
        <row r="216">
          <cell r="F216" t="str">
            <v>355832080803882</v>
          </cell>
          <cell r="G216" t="str">
            <v>D+</v>
          </cell>
          <cell r="H216" t="str">
            <v>Iphone7 MatteBlack</v>
          </cell>
        </row>
        <row r="217">
          <cell r="F217" t="str">
            <v>355343085034697</v>
          </cell>
          <cell r="G217" t="str">
            <v>D</v>
          </cell>
          <cell r="H217" t="str">
            <v>Iphone7 MatteBlack</v>
          </cell>
        </row>
        <row r="218">
          <cell r="F218" t="str">
            <v>355832083871563</v>
          </cell>
          <cell r="G218" t="str">
            <v>D+</v>
          </cell>
          <cell r="H218" t="str">
            <v>Iphone7 MatteBlack</v>
          </cell>
        </row>
        <row r="219">
          <cell r="F219" t="str">
            <v>353825081869201</v>
          </cell>
          <cell r="G219" t="str">
            <v>D+</v>
          </cell>
          <cell r="H219" t="str">
            <v>Iphone7 Gold</v>
          </cell>
        </row>
        <row r="220">
          <cell r="F220" t="str">
            <v>355825083442955</v>
          </cell>
          <cell r="G220" t="str">
            <v>B</v>
          </cell>
          <cell r="H220" t="str">
            <v>Iphone7 Red</v>
          </cell>
        </row>
        <row r="221">
          <cell r="F221" t="str">
            <v>359462087484381</v>
          </cell>
          <cell r="G221" t="str">
            <v>D</v>
          </cell>
          <cell r="H221" t="str">
            <v>Iphone7 Gold</v>
          </cell>
        </row>
        <row r="222">
          <cell r="F222" t="str">
            <v>355828087563818</v>
          </cell>
          <cell r="G222" t="str">
            <v>D+</v>
          </cell>
          <cell r="H222" t="str">
            <v>Iphone7 Gold</v>
          </cell>
        </row>
        <row r="223">
          <cell r="F223" t="str">
            <v>355344087157692</v>
          </cell>
          <cell r="G223" t="str">
            <v>D+</v>
          </cell>
          <cell r="H223" t="str">
            <v>Iphone7 Gold</v>
          </cell>
        </row>
        <row r="224">
          <cell r="F224" t="str">
            <v>355309080469154</v>
          </cell>
          <cell r="G224" t="str">
            <v>A</v>
          </cell>
          <cell r="H224" t="str">
            <v>Iphone7 Gold</v>
          </cell>
        </row>
        <row r="225">
          <cell r="F225" t="str">
            <v>355311082069354</v>
          </cell>
          <cell r="G225" t="str">
            <v>D+</v>
          </cell>
          <cell r="H225" t="str">
            <v>Iphone7 Gold</v>
          </cell>
        </row>
        <row r="226">
          <cell r="F226" t="str">
            <v>355341087331046</v>
          </cell>
          <cell r="G226" t="str">
            <v>D+</v>
          </cell>
          <cell r="H226" t="str">
            <v>Iphone7 Gold</v>
          </cell>
        </row>
        <row r="227">
          <cell r="F227" t="str">
            <v>359170079302608</v>
          </cell>
          <cell r="G227" t="str">
            <v>D+</v>
          </cell>
          <cell r="H227" t="str">
            <v>Iphone7 Gold</v>
          </cell>
        </row>
        <row r="228">
          <cell r="F228" t="str">
            <v>353823081437442</v>
          </cell>
          <cell r="G228" t="str">
            <v>D+</v>
          </cell>
          <cell r="H228" t="str">
            <v>Iphone7 Gold</v>
          </cell>
        </row>
        <row r="229">
          <cell r="F229" t="str">
            <v>355312086702883</v>
          </cell>
          <cell r="G229" t="str">
            <v>B</v>
          </cell>
          <cell r="H229" t="str">
            <v>Iphone7 Gold</v>
          </cell>
        </row>
        <row r="230">
          <cell r="F230" t="str">
            <v>355831087484324</v>
          </cell>
          <cell r="G230" t="str">
            <v>D</v>
          </cell>
          <cell r="H230" t="str">
            <v>Iphone7 Red</v>
          </cell>
        </row>
        <row r="231">
          <cell r="F231" t="str">
            <v>359204070250209</v>
          </cell>
          <cell r="G231" t="str">
            <v>D</v>
          </cell>
          <cell r="H231" t="str">
            <v>Iphone7 MatteBlack</v>
          </cell>
        </row>
        <row r="232">
          <cell r="F232" t="str">
            <v>359163072183042</v>
          </cell>
          <cell r="G232" t="str">
            <v>D</v>
          </cell>
          <cell r="H232" t="str">
            <v>Iphone7 MatteBlack</v>
          </cell>
        </row>
        <row r="233">
          <cell r="F233" t="str">
            <v>355341084216422</v>
          </cell>
          <cell r="G233" t="str">
            <v>D</v>
          </cell>
          <cell r="H233" t="str">
            <v>Iphone7 MatteBlack</v>
          </cell>
        </row>
        <row r="234">
          <cell r="F234" t="str">
            <v>353822081436057</v>
          </cell>
          <cell r="G234" t="str">
            <v>B</v>
          </cell>
          <cell r="H234" t="str">
            <v>Iphone7 JetBlack</v>
          </cell>
        </row>
        <row r="235">
          <cell r="F235" t="str">
            <v>355328089438481</v>
          </cell>
          <cell r="G235" t="str">
            <v>D</v>
          </cell>
          <cell r="H235" t="str">
            <v>Iphone7 RoseGold</v>
          </cell>
        </row>
        <row r="236">
          <cell r="F236" t="str">
            <v>359127073767335</v>
          </cell>
          <cell r="G236" t="str">
            <v>D+</v>
          </cell>
          <cell r="H236" t="str">
            <v>Iphone7 RoseGold</v>
          </cell>
        </row>
        <row r="237">
          <cell r="F237" t="str">
            <v>355340087581584</v>
          </cell>
          <cell r="G237" t="str">
            <v>A</v>
          </cell>
          <cell r="H237" t="str">
            <v>Iphone7 RoseGold</v>
          </cell>
        </row>
        <row r="238">
          <cell r="F238" t="str">
            <v>355825083442955</v>
          </cell>
          <cell r="G238" t="str">
            <v>B</v>
          </cell>
          <cell r="H238" t="str">
            <v>Iphone7 Red</v>
          </cell>
        </row>
        <row r="239">
          <cell r="F239" t="str">
            <v>355831087484324</v>
          </cell>
          <cell r="G239" t="str">
            <v>D</v>
          </cell>
          <cell r="H239" t="str">
            <v>Iphone7 Red</v>
          </cell>
        </row>
        <row r="240">
          <cell r="F240" t="str">
            <v>355340087581584</v>
          </cell>
          <cell r="G240" t="str">
            <v>B</v>
          </cell>
          <cell r="H240" t="str">
            <v>Iphone7 RoseGold</v>
          </cell>
        </row>
        <row r="241">
          <cell r="F241" t="str">
            <v>359127073767335</v>
          </cell>
          <cell r="G241" t="str">
            <v>D+</v>
          </cell>
          <cell r="H241" t="str">
            <v>Iphone7 RoseGold</v>
          </cell>
        </row>
        <row r="242">
          <cell r="F242" t="str">
            <v>355328089438481</v>
          </cell>
          <cell r="G242" t="str">
            <v>D</v>
          </cell>
          <cell r="H242" t="str">
            <v>Iphone7 RoseGold</v>
          </cell>
        </row>
        <row r="243">
          <cell r="F243" t="str">
            <v>355344087157692</v>
          </cell>
          <cell r="G243" t="str">
            <v>D+</v>
          </cell>
          <cell r="H243" t="str">
            <v>Iphone7 Gold</v>
          </cell>
        </row>
        <row r="244">
          <cell r="F244" t="str">
            <v>355311082069354</v>
          </cell>
          <cell r="G244" t="str">
            <v>D+</v>
          </cell>
          <cell r="H244" t="str">
            <v>Iphone7 Gold</v>
          </cell>
        </row>
        <row r="245">
          <cell r="F245" t="str">
            <v>355341087331046</v>
          </cell>
          <cell r="G245" t="str">
            <v>D+</v>
          </cell>
          <cell r="H245" t="str">
            <v>Iphone7 Gold</v>
          </cell>
        </row>
        <row r="246">
          <cell r="F246" t="str">
            <v>355824080076502</v>
          </cell>
          <cell r="G246" t="str">
            <v>D+</v>
          </cell>
          <cell r="H246" t="str">
            <v>Iphone7 Gold</v>
          </cell>
        </row>
        <row r="247">
          <cell r="F247" t="str">
            <v>359170079302608</v>
          </cell>
          <cell r="G247" t="str">
            <v>D+</v>
          </cell>
          <cell r="H247" t="str">
            <v>Iphone7 Gold</v>
          </cell>
        </row>
        <row r="248">
          <cell r="F248" t="str">
            <v>353823081437442</v>
          </cell>
          <cell r="G248" t="str">
            <v>D+</v>
          </cell>
          <cell r="H248" t="str">
            <v>Iphone7 Gold</v>
          </cell>
        </row>
        <row r="249">
          <cell r="F249" t="str">
            <v>355312086702883</v>
          </cell>
          <cell r="G249" t="str">
            <v>B</v>
          </cell>
          <cell r="H249" t="str">
            <v>Iphone7 Gold</v>
          </cell>
        </row>
        <row r="250">
          <cell r="F250" t="str">
            <v>355309080469154</v>
          </cell>
          <cell r="G250" t="str">
            <v>A</v>
          </cell>
          <cell r="H250" t="str">
            <v>Iphone7 Gold</v>
          </cell>
        </row>
        <row r="251">
          <cell r="F251" t="str">
            <v>353825081869201</v>
          </cell>
          <cell r="G251" t="str">
            <v>D+</v>
          </cell>
          <cell r="H251" t="str">
            <v>Iphone7 Gold</v>
          </cell>
        </row>
        <row r="252">
          <cell r="F252" t="str">
            <v>359462087484381</v>
          </cell>
          <cell r="G252" t="str">
            <v>D</v>
          </cell>
          <cell r="H252" t="str">
            <v>Iphone7 Gold</v>
          </cell>
        </row>
        <row r="253">
          <cell r="F253" t="str">
            <v>355828087563818</v>
          </cell>
          <cell r="G253" t="str">
            <v>D+</v>
          </cell>
          <cell r="H253" t="str">
            <v>Iphone7 Gold</v>
          </cell>
        </row>
        <row r="254">
          <cell r="F254" t="str">
            <v>359163072183042</v>
          </cell>
          <cell r="G254" t="str">
            <v>AlignmentFailed</v>
          </cell>
          <cell r="H254" t="str">
            <v>Iphone7 MatteBlack</v>
          </cell>
        </row>
        <row r="255">
          <cell r="F255" t="str">
            <v>355341084216422</v>
          </cell>
          <cell r="G255" t="str">
            <v>D</v>
          </cell>
          <cell r="H255" t="str">
            <v>Iphone7 MatteBlack</v>
          </cell>
        </row>
        <row r="256">
          <cell r="F256" t="str">
            <v>359204070250209</v>
          </cell>
          <cell r="G256" t="str">
            <v>D+</v>
          </cell>
          <cell r="H256" t="str">
            <v>Iphone7 MatteBlack</v>
          </cell>
        </row>
        <row r="257">
          <cell r="F257" t="str">
            <v>353822081436057</v>
          </cell>
          <cell r="G257" t="str">
            <v>B</v>
          </cell>
          <cell r="H257" t="str">
            <v>Iphone7 JetBlack</v>
          </cell>
        </row>
        <row r="258">
          <cell r="F258" t="str">
            <v>354845094608668</v>
          </cell>
          <cell r="G258" t="str">
            <v>D+</v>
          </cell>
          <cell r="H258" t="str">
            <v>IphoneX Gray</v>
          </cell>
        </row>
        <row r="259">
          <cell r="F259" t="str">
            <v>354840092138172</v>
          </cell>
          <cell r="G259" t="str">
            <v>D</v>
          </cell>
          <cell r="H259" t="str">
            <v>IphoneX Gray</v>
          </cell>
        </row>
        <row r="260">
          <cell r="F260" t="str">
            <v>354840092138172</v>
          </cell>
          <cell r="G260" t="str">
            <v>D</v>
          </cell>
          <cell r="H260" t="str">
            <v>IphoneX Gray</v>
          </cell>
        </row>
        <row r="261">
          <cell r="F261" t="str">
            <v>353049096824792</v>
          </cell>
          <cell r="G261" t="str">
            <v>D+</v>
          </cell>
          <cell r="H261" t="str">
            <v>IphoneX Gray</v>
          </cell>
        </row>
        <row r="262">
          <cell r="F262" t="str">
            <v>354842092455432</v>
          </cell>
          <cell r="G262" t="str">
            <v>B</v>
          </cell>
          <cell r="H262" t="str">
            <v>IphoneX Gray</v>
          </cell>
        </row>
        <row r="263">
          <cell r="F263" t="str">
            <v>353050094810098</v>
          </cell>
          <cell r="G263" t="str">
            <v>D+</v>
          </cell>
          <cell r="H263" t="str">
            <v>IphoneX Gray</v>
          </cell>
        </row>
        <row r="264">
          <cell r="F264" t="str">
            <v>354849093930123</v>
          </cell>
          <cell r="G264" t="str">
            <v>D+</v>
          </cell>
          <cell r="H264" t="str">
            <v>IphoneX Gray</v>
          </cell>
        </row>
        <row r="265">
          <cell r="F265" t="str">
            <v>353055098841312</v>
          </cell>
          <cell r="G265" t="str">
            <v>D+</v>
          </cell>
          <cell r="H265" t="str">
            <v>IphoneX Gray</v>
          </cell>
        </row>
        <row r="266">
          <cell r="F266" t="str">
            <v>354844094071662</v>
          </cell>
          <cell r="G266" t="str">
            <v>D+</v>
          </cell>
          <cell r="H266" t="str">
            <v>IphoneX Gray</v>
          </cell>
        </row>
        <row r="267">
          <cell r="F267" t="str">
            <v>353055094512206</v>
          </cell>
          <cell r="G267" t="str">
            <v>D+</v>
          </cell>
          <cell r="H267" t="str">
            <v>IphoneX Gray</v>
          </cell>
        </row>
        <row r="268">
          <cell r="F268" t="str">
            <v>354852092174750</v>
          </cell>
          <cell r="G268" t="str">
            <v>D+</v>
          </cell>
          <cell r="H268" t="str">
            <v>IphoneX Gray</v>
          </cell>
        </row>
        <row r="269">
          <cell r="F269" t="str">
            <v>359408089062527</v>
          </cell>
          <cell r="G269" t="str">
            <v>C</v>
          </cell>
          <cell r="H269" t="str">
            <v>IphoneX Gray</v>
          </cell>
        </row>
        <row r="270">
          <cell r="F270" t="str">
            <v>353050098328535</v>
          </cell>
          <cell r="G270" t="str">
            <v>B</v>
          </cell>
          <cell r="H270" t="str">
            <v>IphoneX Gray</v>
          </cell>
        </row>
        <row r="271">
          <cell r="F271" t="str">
            <v>354845095672416</v>
          </cell>
          <cell r="G271" t="str">
            <v>AlignmentFailed</v>
          </cell>
          <cell r="H271" t="str">
            <v>Iphone6 Gold</v>
          </cell>
        </row>
        <row r="272">
          <cell r="F272" t="str">
            <v>356720086411546</v>
          </cell>
          <cell r="G272" t="str">
            <v>D+</v>
          </cell>
          <cell r="H272" t="str">
            <v>IphoneX Gray</v>
          </cell>
        </row>
        <row r="273">
          <cell r="F273" t="str">
            <v>356727089136368</v>
          </cell>
          <cell r="G273" t="str">
            <v>D+</v>
          </cell>
          <cell r="H273" t="str">
            <v>IphoneX Silver</v>
          </cell>
        </row>
        <row r="274">
          <cell r="F274" t="str">
            <v>354849090363385</v>
          </cell>
          <cell r="G274" t="str">
            <v>D+</v>
          </cell>
          <cell r="H274" t="str">
            <v>IphoneX Silver</v>
          </cell>
        </row>
        <row r="275">
          <cell r="F275" t="str">
            <v>354846093985701</v>
          </cell>
          <cell r="G275" t="str">
            <v>B</v>
          </cell>
          <cell r="H275" t="str">
            <v>IphoneX Silver</v>
          </cell>
        </row>
        <row r="276">
          <cell r="F276" t="str">
            <v>354841093396876</v>
          </cell>
          <cell r="G276" t="str">
            <v>D+</v>
          </cell>
          <cell r="H276" t="str">
            <v>IphoneX Silver</v>
          </cell>
        </row>
        <row r="277">
          <cell r="F277" t="str">
            <v>356721089698311</v>
          </cell>
          <cell r="G277" t="str">
            <v>Failed</v>
          </cell>
          <cell r="H277" t="str">
            <v>IphoneX Silver</v>
          </cell>
        </row>
        <row r="278">
          <cell r="F278" t="str">
            <v>356719088713610</v>
          </cell>
          <cell r="G278" t="str">
            <v>D</v>
          </cell>
          <cell r="H278" t="str">
            <v>IphoneX Silver</v>
          </cell>
        </row>
        <row r="279">
          <cell r="F279" t="str">
            <v>353052090120159</v>
          </cell>
          <cell r="G279" t="str">
            <v>D+</v>
          </cell>
          <cell r="H279" t="str">
            <v>IphoneX Silver</v>
          </cell>
        </row>
        <row r="280">
          <cell r="F280" t="str">
            <v>356725087695401</v>
          </cell>
          <cell r="G280" t="str">
            <v>Failed</v>
          </cell>
          <cell r="H280" t="str">
            <v>IphoneX Silver</v>
          </cell>
        </row>
        <row r="281">
          <cell r="F281" t="str">
            <v>354846097395006</v>
          </cell>
          <cell r="G281" t="str">
            <v>C</v>
          </cell>
          <cell r="H281" t="str">
            <v>IphoneX Silver</v>
          </cell>
        </row>
        <row r="282">
          <cell r="F282" t="str">
            <v>354854093464289</v>
          </cell>
          <cell r="G282" t="str">
            <v>Failed</v>
          </cell>
          <cell r="H282" t="str">
            <v>IphoneX Silver</v>
          </cell>
        </row>
        <row r="283">
          <cell r="F283" t="str">
            <v>356727087009526</v>
          </cell>
          <cell r="G283" t="str">
            <v>D+</v>
          </cell>
          <cell r="H283" t="str">
            <v>IphoneX Silver</v>
          </cell>
        </row>
        <row r="284">
          <cell r="F284" t="str">
            <v>353052099143210</v>
          </cell>
          <cell r="G284" t="str">
            <v>D+</v>
          </cell>
          <cell r="H284" t="str">
            <v>IphoneX Silver</v>
          </cell>
        </row>
        <row r="285">
          <cell r="F285" t="str">
            <v>354853093357907</v>
          </cell>
          <cell r="G285" t="str">
            <v>D+</v>
          </cell>
          <cell r="H285" t="str">
            <v>IphoneX Silver</v>
          </cell>
        </row>
        <row r="286">
          <cell r="F286" t="str">
            <v>356720086411546</v>
          </cell>
          <cell r="G286" t="str">
            <v>D+</v>
          </cell>
          <cell r="H286" t="str">
            <v>IphoneX Gray</v>
          </cell>
        </row>
        <row r="287">
          <cell r="F287" t="str">
            <v>354845094608668</v>
          </cell>
          <cell r="G287" t="str">
            <v>D+</v>
          </cell>
          <cell r="H287" t="str">
            <v>IphoneX Gray</v>
          </cell>
        </row>
        <row r="288">
          <cell r="F288" t="str">
            <v>353049096824792</v>
          </cell>
          <cell r="G288" t="str">
            <v>D+</v>
          </cell>
          <cell r="H288" t="str">
            <v>IphoneX Gray</v>
          </cell>
        </row>
        <row r="289">
          <cell r="F289" t="str">
            <v>354856093602883</v>
          </cell>
          <cell r="G289" t="str">
            <v>D+</v>
          </cell>
          <cell r="H289" t="str">
            <v>IphoneX Gray</v>
          </cell>
        </row>
        <row r="290">
          <cell r="F290" t="str">
            <v>354842092455432</v>
          </cell>
          <cell r="G290" t="str">
            <v>B</v>
          </cell>
          <cell r="H290" t="str">
            <v>IphoneX Gray</v>
          </cell>
        </row>
        <row r="291">
          <cell r="F291" t="str">
            <v>353050094810098</v>
          </cell>
          <cell r="G291" t="str">
            <v>D+</v>
          </cell>
          <cell r="H291" t="str">
            <v>IphoneX Gray</v>
          </cell>
        </row>
        <row r="292">
          <cell r="F292" t="str">
            <v>354849093930123</v>
          </cell>
          <cell r="G292" t="str">
            <v>B</v>
          </cell>
          <cell r="H292" t="str">
            <v>IphoneX Gray</v>
          </cell>
        </row>
        <row r="293">
          <cell r="F293" t="str">
            <v>353055098841312</v>
          </cell>
          <cell r="G293" t="str">
            <v>D+</v>
          </cell>
          <cell r="H293" t="str">
            <v>IphoneX Gray</v>
          </cell>
        </row>
        <row r="294">
          <cell r="F294" t="str">
            <v>354844094071662</v>
          </cell>
          <cell r="G294" t="str">
            <v>D+</v>
          </cell>
          <cell r="H294" t="str">
            <v>IphoneX Gray</v>
          </cell>
        </row>
        <row r="295">
          <cell r="F295" t="str">
            <v>353055094512206</v>
          </cell>
          <cell r="G295" t="str">
            <v>D+</v>
          </cell>
          <cell r="H295" t="str">
            <v>IphoneX Gray</v>
          </cell>
        </row>
        <row r="296">
          <cell r="F296" t="str">
            <v>354852092174750</v>
          </cell>
          <cell r="G296" t="str">
            <v>D+</v>
          </cell>
          <cell r="H296" t="str">
            <v>IphoneX Gray</v>
          </cell>
        </row>
        <row r="297">
          <cell r="F297" t="str">
            <v>359408089062527</v>
          </cell>
          <cell r="G297" t="str">
            <v>D+</v>
          </cell>
          <cell r="H297" t="str">
            <v>IphoneX Gray</v>
          </cell>
        </row>
        <row r="298">
          <cell r="F298" t="str">
            <v>353050098328535</v>
          </cell>
          <cell r="G298" t="str">
            <v>D+</v>
          </cell>
          <cell r="H298" t="str">
            <v>IphoneX Gray</v>
          </cell>
        </row>
        <row r="299">
          <cell r="F299" t="str">
            <v>354845095672416</v>
          </cell>
          <cell r="G299" t="str">
            <v>D</v>
          </cell>
          <cell r="H299" t="str">
            <v>IphoneX Gray</v>
          </cell>
        </row>
        <row r="300">
          <cell r="F300" t="str">
            <v>353049096227079</v>
          </cell>
          <cell r="G300" t="str">
            <v>B</v>
          </cell>
          <cell r="H300" t="str">
            <v>IphoneX Gray</v>
          </cell>
        </row>
        <row r="301">
          <cell r="F301" t="str">
            <v>356727089136368</v>
          </cell>
          <cell r="G301" t="str">
            <v>D+</v>
          </cell>
          <cell r="H301" t="str">
            <v>IphoneX Silver</v>
          </cell>
        </row>
        <row r="302">
          <cell r="F302" t="str">
            <v>354849090363385</v>
          </cell>
          <cell r="G302" t="str">
            <v>D+</v>
          </cell>
          <cell r="H302" t="str">
            <v>IphoneX Silver</v>
          </cell>
        </row>
        <row r="303">
          <cell r="F303" t="str">
            <v>354846093985701</v>
          </cell>
          <cell r="G303" t="str">
            <v>B</v>
          </cell>
          <cell r="H303" t="str">
            <v>IphoneX Silver</v>
          </cell>
        </row>
        <row r="304">
          <cell r="F304" t="str">
            <v>354841093396876</v>
          </cell>
          <cell r="G304" t="str">
            <v>D+</v>
          </cell>
          <cell r="H304" t="str">
            <v>IphoneX Silver</v>
          </cell>
        </row>
        <row r="305">
          <cell r="F305" t="str">
            <v>356721089698311</v>
          </cell>
          <cell r="G305" t="str">
            <v>Failed</v>
          </cell>
          <cell r="H305" t="str">
            <v>IphoneX Silver</v>
          </cell>
        </row>
        <row r="306">
          <cell r="F306" t="str">
            <v>356719088713610</v>
          </cell>
          <cell r="G306" t="str">
            <v>D</v>
          </cell>
          <cell r="H306" t="str">
            <v>IphoneX Silver</v>
          </cell>
        </row>
        <row r="307">
          <cell r="F307" t="str">
            <v>353052090120159</v>
          </cell>
          <cell r="G307" t="str">
            <v>D+</v>
          </cell>
          <cell r="H307" t="str">
            <v>IphoneX Silver</v>
          </cell>
        </row>
        <row r="308">
          <cell r="F308" t="str">
            <v>356725087695401</v>
          </cell>
          <cell r="G308" t="str">
            <v>Failed</v>
          </cell>
          <cell r="H308" t="str">
            <v>IphoneX Silver</v>
          </cell>
        </row>
        <row r="309">
          <cell r="F309" t="str">
            <v>354846097395006</v>
          </cell>
          <cell r="G309" t="str">
            <v>B</v>
          </cell>
          <cell r="H309" t="str">
            <v>IphoneX Silver</v>
          </cell>
        </row>
        <row r="310">
          <cell r="F310" t="str">
            <v>354854093464289</v>
          </cell>
          <cell r="G310" t="str">
            <v>Failed</v>
          </cell>
          <cell r="H310" t="str">
            <v>IphoneX Silver</v>
          </cell>
        </row>
        <row r="311">
          <cell r="F311" t="str">
            <v>356727087009526</v>
          </cell>
          <cell r="G311" t="str">
            <v>D+</v>
          </cell>
          <cell r="H311" t="str">
            <v>IphoneX Silver</v>
          </cell>
        </row>
        <row r="312">
          <cell r="F312" t="str">
            <v>353052099143210</v>
          </cell>
          <cell r="G312" t="str">
            <v>D+</v>
          </cell>
          <cell r="H312" t="str">
            <v>IphoneX Silver</v>
          </cell>
        </row>
        <row r="313">
          <cell r="F313" t="str">
            <v>354853093357907</v>
          </cell>
          <cell r="G313" t="str">
            <v>D+</v>
          </cell>
          <cell r="H313" t="str">
            <v>IphoneX Silver</v>
          </cell>
        </row>
        <row r="314">
          <cell r="F314" t="str">
            <v>357206091009847</v>
          </cell>
          <cell r="G314" t="str">
            <v>D</v>
          </cell>
          <cell r="H314" t="str">
            <v>IphoneXS Gray</v>
          </cell>
        </row>
        <row r="315">
          <cell r="F315" t="str">
            <v>357207095608956</v>
          </cell>
          <cell r="G315" t="str">
            <v>D+</v>
          </cell>
          <cell r="H315" t="str">
            <v>IphoneXS Gray</v>
          </cell>
        </row>
        <row r="316">
          <cell r="F316" t="str">
            <v>356166092785772</v>
          </cell>
          <cell r="G316" t="str">
            <v>D+</v>
          </cell>
          <cell r="H316" t="str">
            <v>IphoneXS Gray</v>
          </cell>
        </row>
        <row r="317">
          <cell r="F317" t="str">
            <v>356169093817578</v>
          </cell>
          <cell r="G317" t="str">
            <v>D+</v>
          </cell>
          <cell r="H317" t="str">
            <v>IphoneXS Gray</v>
          </cell>
        </row>
        <row r="318">
          <cell r="F318" t="str">
            <v>357205096830090</v>
          </cell>
          <cell r="G318" t="str">
            <v>D+</v>
          </cell>
          <cell r="H318" t="str">
            <v>IphoneXS Gray</v>
          </cell>
        </row>
        <row r="319">
          <cell r="F319" t="str">
            <v>356167098372490</v>
          </cell>
          <cell r="G319" t="str">
            <v>B</v>
          </cell>
          <cell r="H319" t="str">
            <v>IphoneXS Gray</v>
          </cell>
        </row>
        <row r="320">
          <cell r="F320" t="str">
            <v>357204095475833</v>
          </cell>
          <cell r="G320" t="str">
            <v>D+</v>
          </cell>
          <cell r="H320" t="str">
            <v>IphoneXS Gray</v>
          </cell>
        </row>
        <row r="321">
          <cell r="F321" t="str">
            <v>357206093132399</v>
          </cell>
          <cell r="G321" t="str">
            <v>D+</v>
          </cell>
          <cell r="H321" t="str">
            <v>IphoneXS Gold</v>
          </cell>
        </row>
        <row r="322">
          <cell r="F322" t="str">
            <v>357201094397745</v>
          </cell>
          <cell r="G322" t="str">
            <v>D+</v>
          </cell>
          <cell r="H322" t="str">
            <v>IphoneXS Gold</v>
          </cell>
        </row>
        <row r="323">
          <cell r="F323" t="str">
            <v>356173097047141</v>
          </cell>
          <cell r="G323" t="str">
            <v>C</v>
          </cell>
          <cell r="H323" t="str">
            <v>IphoneXS Gold</v>
          </cell>
        </row>
        <row r="324">
          <cell r="F324" t="str">
            <v>357208093228425</v>
          </cell>
          <cell r="G324" t="str">
            <v>D+</v>
          </cell>
          <cell r="H324" t="str">
            <v>IphoneXS Gold</v>
          </cell>
        </row>
        <row r="325">
          <cell r="F325" t="str">
            <v>357206091215048</v>
          </cell>
          <cell r="G325" t="str">
            <v>D+</v>
          </cell>
          <cell r="H325" t="str">
            <v>IphoneXS Gold</v>
          </cell>
        </row>
        <row r="326">
          <cell r="F326" t="str">
            <v>357202093649227</v>
          </cell>
          <cell r="G326" t="str">
            <v>D</v>
          </cell>
          <cell r="H326" t="str">
            <v>IphoneXS Gold</v>
          </cell>
        </row>
        <row r="327">
          <cell r="F327" t="str">
            <v>357202093649227</v>
          </cell>
          <cell r="G327" t="str">
            <v>D+</v>
          </cell>
          <cell r="H327" t="str">
            <v>IphoneXS Gold</v>
          </cell>
        </row>
        <row r="328">
          <cell r="F328" t="str">
            <v>354857091981857</v>
          </cell>
          <cell r="G328" t="str">
            <v>D+</v>
          </cell>
          <cell r="H328" t="str">
            <v>IphoneX Silver</v>
          </cell>
        </row>
        <row r="329">
          <cell r="F329" t="str">
            <v>356722088305361</v>
          </cell>
          <cell r="G329" t="str">
            <v>D</v>
          </cell>
          <cell r="H329" t="str">
            <v>IphoneX Silver</v>
          </cell>
        </row>
        <row r="330">
          <cell r="F330" t="str">
            <v>356722089763345</v>
          </cell>
          <cell r="G330" t="str">
            <v>D</v>
          </cell>
          <cell r="H330" t="str">
            <v>IphoneX Silver</v>
          </cell>
        </row>
        <row r="331">
          <cell r="F331" t="str">
            <v>357203097057011</v>
          </cell>
          <cell r="G331" t="str">
            <v>D</v>
          </cell>
          <cell r="H331" t="str">
            <v>IphoneXS Silver</v>
          </cell>
        </row>
        <row r="332">
          <cell r="F332" t="str">
            <v>357203097057011</v>
          </cell>
          <cell r="G332" t="str">
            <v>No Results</v>
          </cell>
          <cell r="H332" t="str">
            <v>IphoneXS Silver</v>
          </cell>
        </row>
        <row r="333">
          <cell r="F333" t="str">
            <v>357206091009847</v>
          </cell>
          <cell r="G333" t="str">
            <v>D</v>
          </cell>
          <cell r="H333" t="str">
            <v>IphoneXS Gray</v>
          </cell>
        </row>
        <row r="334">
          <cell r="F334" t="str">
            <v>357207095608956</v>
          </cell>
          <cell r="G334" t="str">
            <v>D+</v>
          </cell>
          <cell r="H334" t="str">
            <v>IphoneXS Gray</v>
          </cell>
        </row>
        <row r="335">
          <cell r="F335" t="str">
            <v>356166092785772</v>
          </cell>
          <cell r="G335" t="str">
            <v>D+</v>
          </cell>
          <cell r="H335" t="str">
            <v>IphoneXS Gray</v>
          </cell>
        </row>
        <row r="336">
          <cell r="F336" t="str">
            <v>356169093817578</v>
          </cell>
          <cell r="G336" t="str">
            <v>D+</v>
          </cell>
          <cell r="H336" t="str">
            <v>IphoneXS Gray</v>
          </cell>
        </row>
        <row r="337">
          <cell r="F337" t="str">
            <v>357205096830090</v>
          </cell>
          <cell r="G337" t="str">
            <v>D+</v>
          </cell>
          <cell r="H337" t="str">
            <v>IphoneXS Gray</v>
          </cell>
        </row>
        <row r="338">
          <cell r="F338" t="str">
            <v>356167098372490</v>
          </cell>
          <cell r="G338" t="str">
            <v>C</v>
          </cell>
          <cell r="H338" t="str">
            <v>IphoneXS Gray</v>
          </cell>
        </row>
        <row r="339">
          <cell r="F339" t="str">
            <v>357204095475833</v>
          </cell>
          <cell r="G339" t="str">
            <v>D+</v>
          </cell>
          <cell r="H339" t="str">
            <v>IphoneXS Gray</v>
          </cell>
        </row>
        <row r="340">
          <cell r="F340" t="str">
            <v>357206093132399</v>
          </cell>
          <cell r="G340" t="str">
            <v>D</v>
          </cell>
          <cell r="H340" t="str">
            <v>IphoneX Gray</v>
          </cell>
        </row>
        <row r="341">
          <cell r="F341" t="str">
            <v>357201094397745</v>
          </cell>
          <cell r="G341" t="str">
            <v>D+</v>
          </cell>
          <cell r="H341" t="str">
            <v>IphoneXS Gold</v>
          </cell>
        </row>
        <row r="342">
          <cell r="F342" t="str">
            <v>357208093228425</v>
          </cell>
          <cell r="G342" t="str">
            <v>D+</v>
          </cell>
          <cell r="H342" t="str">
            <v>IphoneXS Gold</v>
          </cell>
        </row>
        <row r="343">
          <cell r="F343" t="str">
            <v>357206091215048</v>
          </cell>
          <cell r="G343" t="str">
            <v>D+</v>
          </cell>
          <cell r="H343" t="str">
            <v>IphoneXS Gold</v>
          </cell>
        </row>
        <row r="344">
          <cell r="F344" t="str">
            <v>354857091981857</v>
          </cell>
          <cell r="G344" t="str">
            <v>D+</v>
          </cell>
          <cell r="H344" t="str">
            <v>IphoneX Silver</v>
          </cell>
        </row>
        <row r="345">
          <cell r="F345" t="str">
            <v>356722088305361</v>
          </cell>
          <cell r="G345" t="str">
            <v>D</v>
          </cell>
          <cell r="H345" t="str">
            <v>IphoneX Silver</v>
          </cell>
        </row>
        <row r="346">
          <cell r="F346" t="str">
            <v>356722089763345</v>
          </cell>
          <cell r="G346" t="str">
            <v>D</v>
          </cell>
          <cell r="H346" t="str">
            <v>IphoneX Silver</v>
          </cell>
        </row>
        <row r="347">
          <cell r="F347" t="str">
            <v>353337073493115</v>
          </cell>
          <cell r="G347" t="str">
            <v>A+</v>
          </cell>
          <cell r="H347" t="str">
            <v>Iphone6sP Gold</v>
          </cell>
        </row>
        <row r="348">
          <cell r="F348" t="str">
            <v>355877063997755</v>
          </cell>
          <cell r="G348" t="str">
            <v>D+</v>
          </cell>
          <cell r="H348" t="str">
            <v>Iphone6sP Gold</v>
          </cell>
        </row>
        <row r="349">
          <cell r="F349" t="str">
            <v>353337073493115</v>
          </cell>
          <cell r="G349" t="str">
            <v>A+</v>
          </cell>
          <cell r="H349" t="str">
            <v>Iphone6sP Gold</v>
          </cell>
        </row>
        <row r="350">
          <cell r="F350" t="str">
            <v>355732074590083</v>
          </cell>
          <cell r="G350" t="str">
            <v>A+</v>
          </cell>
          <cell r="H350" t="str">
            <v>Iphone6sP Gold</v>
          </cell>
        </row>
        <row r="351">
          <cell r="F351" t="str">
            <v>353284077138124</v>
          </cell>
          <cell r="G351" t="str">
            <v>B</v>
          </cell>
          <cell r="H351" t="str">
            <v>Iphone6sP Gold</v>
          </cell>
        </row>
        <row r="352">
          <cell r="F352" t="str">
            <v>353330070235712</v>
          </cell>
          <cell r="G352" t="str">
            <v>B</v>
          </cell>
          <cell r="H352" t="str">
            <v>Iphone6sP Gray</v>
          </cell>
        </row>
        <row r="353">
          <cell r="F353" t="str">
            <v>353332077518751</v>
          </cell>
          <cell r="G353" t="str">
            <v>D+</v>
          </cell>
          <cell r="H353" t="str">
            <v>Iphone6sP Gray</v>
          </cell>
        </row>
        <row r="354">
          <cell r="F354" t="str">
            <v>355728070556672</v>
          </cell>
          <cell r="G354" t="str">
            <v>D+</v>
          </cell>
          <cell r="H354" t="str">
            <v>Iphone6sP Gray</v>
          </cell>
        </row>
        <row r="355">
          <cell r="F355" t="str">
            <v>354390060380059</v>
          </cell>
          <cell r="G355" t="str">
            <v>D+</v>
          </cell>
          <cell r="H355" t="str">
            <v>Iphone6sP Gray</v>
          </cell>
        </row>
        <row r="356">
          <cell r="F356" t="str">
            <v>353329071551762</v>
          </cell>
          <cell r="G356" t="str">
            <v>D+</v>
          </cell>
          <cell r="H356" t="str">
            <v>Iphone6sP Gray</v>
          </cell>
        </row>
        <row r="357">
          <cell r="F357" t="str">
            <v>355876066333265</v>
          </cell>
          <cell r="G357" t="str">
            <v>D</v>
          </cell>
          <cell r="H357" t="str">
            <v>Iphone6sP Gray</v>
          </cell>
        </row>
        <row r="358">
          <cell r="F358" t="str">
            <v>353328077771572</v>
          </cell>
          <cell r="G358" t="str">
            <v>D+</v>
          </cell>
          <cell r="H358" t="str">
            <v>Iphone6sP Gray</v>
          </cell>
        </row>
        <row r="359">
          <cell r="F359" t="str">
            <v>353300070688368</v>
          </cell>
          <cell r="G359" t="str">
            <v>B</v>
          </cell>
          <cell r="H359" t="str">
            <v>Iphone6sP Gray</v>
          </cell>
        </row>
        <row r="360">
          <cell r="F360" t="str">
            <v>359320061440565</v>
          </cell>
          <cell r="G360" t="str">
            <v>D+</v>
          </cell>
          <cell r="H360" t="str">
            <v>Iphone6sP Gray</v>
          </cell>
        </row>
        <row r="361">
          <cell r="F361" t="str">
            <v>354390060773204</v>
          </cell>
          <cell r="G361" t="str">
            <v>D</v>
          </cell>
          <cell r="H361" t="str">
            <v>Iphone6sP Gray</v>
          </cell>
        </row>
        <row r="362">
          <cell r="F362" t="str">
            <v>355732072168650</v>
          </cell>
          <cell r="G362" t="str">
            <v>D</v>
          </cell>
          <cell r="H362" t="str">
            <v>Iphone6sP Gray</v>
          </cell>
        </row>
        <row r="363">
          <cell r="F363" t="str">
            <v>353330070235712</v>
          </cell>
          <cell r="G363" t="str">
            <v>A</v>
          </cell>
          <cell r="H363" t="str">
            <v>Iphone6sP Gray</v>
          </cell>
        </row>
        <row r="364">
          <cell r="F364" t="str">
            <v>355728070556672</v>
          </cell>
          <cell r="G364" t="str">
            <v>B</v>
          </cell>
          <cell r="H364" t="str">
            <v>Iphone6sP Gray</v>
          </cell>
        </row>
        <row r="365">
          <cell r="F365" t="str">
            <v>354390060380059</v>
          </cell>
          <cell r="G365" t="str">
            <v>D</v>
          </cell>
          <cell r="H365" t="str">
            <v>Iphone6sP Gray</v>
          </cell>
        </row>
        <row r="366">
          <cell r="F366" t="str">
            <v>353329071551762</v>
          </cell>
          <cell r="G366" t="str">
            <v>D+</v>
          </cell>
          <cell r="H366" t="str">
            <v>Iphone6sP Gray</v>
          </cell>
        </row>
        <row r="367">
          <cell r="F367" t="str">
            <v>355876066333265</v>
          </cell>
          <cell r="G367" t="str">
            <v>D</v>
          </cell>
          <cell r="H367" t="str">
            <v>Iphone6sP Gray</v>
          </cell>
        </row>
        <row r="368">
          <cell r="F368" t="str">
            <v>353328077771572</v>
          </cell>
          <cell r="G368" t="str">
            <v>D+</v>
          </cell>
          <cell r="H368" t="str">
            <v>Iphone6sP Gray</v>
          </cell>
        </row>
        <row r="369">
          <cell r="F369" t="str">
            <v>353300070688368</v>
          </cell>
          <cell r="G369" t="str">
            <v>B</v>
          </cell>
          <cell r="H369" t="str">
            <v>Iphone6sP Gray</v>
          </cell>
        </row>
        <row r="370">
          <cell r="F370" t="str">
            <v>354390060773204</v>
          </cell>
          <cell r="G370" t="str">
            <v>D</v>
          </cell>
          <cell r="H370" t="str">
            <v>Iphone6sP Gray</v>
          </cell>
        </row>
        <row r="371">
          <cell r="F371" t="str">
            <v>355733076749776</v>
          </cell>
          <cell r="G371" t="str">
            <v>B</v>
          </cell>
          <cell r="H371" t="str">
            <v>Iphone6sP Silver</v>
          </cell>
        </row>
        <row r="372">
          <cell r="F372" t="str">
            <v>355737072615519</v>
          </cell>
          <cell r="G372" t="str">
            <v>B</v>
          </cell>
          <cell r="H372" t="str">
            <v>Iphone6sP Silver</v>
          </cell>
        </row>
        <row r="373">
          <cell r="F373" t="str">
            <v>353333077866521</v>
          </cell>
          <cell r="G373" t="str">
            <v>C</v>
          </cell>
          <cell r="H373" t="str">
            <v>Iphone6sP Silver</v>
          </cell>
        </row>
        <row r="374">
          <cell r="F374" t="str">
            <v>357266098759562</v>
          </cell>
          <cell r="G374" t="str">
            <v>AlignmentFailed</v>
          </cell>
          <cell r="H374" t="str">
            <v>IphoneXS MAX RoseGold</v>
          </cell>
        </row>
        <row r="375">
          <cell r="F375" t="str">
            <v>357269099271736</v>
          </cell>
          <cell r="G375" t="str">
            <v>AlignmentFailed</v>
          </cell>
          <cell r="H375" t="str">
            <v>IphoneXS MAX RoseGold</v>
          </cell>
        </row>
        <row r="376">
          <cell r="F376" t="str">
            <v>357266098759562</v>
          </cell>
          <cell r="G376" t="str">
            <v>AlignmentFailed</v>
          </cell>
          <cell r="H376" t="str">
            <v>IphoneXS MAX RoseGold</v>
          </cell>
        </row>
        <row r="377">
          <cell r="F377" t="str">
            <v>353288073529806</v>
          </cell>
          <cell r="G377" t="str">
            <v>D</v>
          </cell>
          <cell r="H377" t="str">
            <v>Iphone6sP RoseGold</v>
          </cell>
        </row>
        <row r="378">
          <cell r="F378" t="str">
            <v>355729073506037</v>
          </cell>
          <cell r="G378" t="str">
            <v>D+</v>
          </cell>
          <cell r="H378" t="str">
            <v>Iphone6sP RoseGold</v>
          </cell>
        </row>
        <row r="379">
          <cell r="F379" t="str">
            <v>353286072635020</v>
          </cell>
          <cell r="G379" t="str">
            <v>B</v>
          </cell>
          <cell r="H379" t="str">
            <v>Iphone6sP RoseGold</v>
          </cell>
        </row>
        <row r="380">
          <cell r="F380" t="str">
            <v>355733071210493</v>
          </cell>
          <cell r="G380" t="str">
            <v>D</v>
          </cell>
          <cell r="H380" t="str">
            <v>Iphone6sP RoseGold</v>
          </cell>
        </row>
        <row r="381">
          <cell r="F381" t="str">
            <v>355731071417886</v>
          </cell>
          <cell r="G381" t="str">
            <v>D+</v>
          </cell>
          <cell r="H381" t="str">
            <v>Iphone6sP RoseGold</v>
          </cell>
        </row>
        <row r="382">
          <cell r="F382" t="str">
            <v>355735074576309</v>
          </cell>
          <cell r="G382" t="str">
            <v>D</v>
          </cell>
          <cell r="H382" t="str">
            <v>Iphone6sP RoseGold</v>
          </cell>
        </row>
        <row r="383">
          <cell r="F383" t="str">
            <v>355737070437254</v>
          </cell>
          <cell r="G383" t="str">
            <v>B</v>
          </cell>
          <cell r="H383" t="str">
            <v>Iphone6sP RoseGold</v>
          </cell>
        </row>
        <row r="384">
          <cell r="F384" t="str">
            <v>358603071536758</v>
          </cell>
          <cell r="G384" t="str">
            <v>A</v>
          </cell>
          <cell r="H384" t="str">
            <v>Iphone6sP RoseGold</v>
          </cell>
        </row>
        <row r="385">
          <cell r="F385" t="str">
            <v>358603070342364</v>
          </cell>
          <cell r="G385" t="str">
            <v>A</v>
          </cell>
          <cell r="H385" t="str">
            <v>Iphone6sP RoseGold</v>
          </cell>
        </row>
        <row r="386">
          <cell r="F386" t="str">
            <v>358607070748900</v>
          </cell>
          <cell r="G386" t="str">
            <v>D</v>
          </cell>
          <cell r="H386" t="str">
            <v>Iphone6sP RoseGold</v>
          </cell>
        </row>
        <row r="387">
          <cell r="F387" t="str">
            <v>355732074590083</v>
          </cell>
          <cell r="G387" t="str">
            <v>A+</v>
          </cell>
          <cell r="H387" t="str">
            <v>Iphone6sP RoseGold</v>
          </cell>
        </row>
        <row r="388">
          <cell r="F388" t="str">
            <v>353336073772023</v>
          </cell>
          <cell r="G388" t="str">
            <v>B</v>
          </cell>
          <cell r="H388" t="str">
            <v>Iphone6sP RoseGold</v>
          </cell>
        </row>
        <row r="389">
          <cell r="F389" t="str">
            <v>353284077138124</v>
          </cell>
          <cell r="G389" t="str">
            <v>A</v>
          </cell>
          <cell r="H389" t="str">
            <v>Iphone6sP RoseGold</v>
          </cell>
        </row>
        <row r="390">
          <cell r="F390" t="str">
            <v>355733076749776</v>
          </cell>
          <cell r="G390" t="str">
            <v>B</v>
          </cell>
          <cell r="H390" t="str">
            <v>Iphone6sP Silver</v>
          </cell>
        </row>
        <row r="391">
          <cell r="F391" t="str">
            <v>353333077866521</v>
          </cell>
          <cell r="G391" t="str">
            <v>A</v>
          </cell>
          <cell r="H391" t="str">
            <v>Iphone6sP Silver</v>
          </cell>
        </row>
        <row r="392">
          <cell r="F392" t="str">
            <v>355737072615519</v>
          </cell>
          <cell r="G392" t="str">
            <v>A</v>
          </cell>
          <cell r="H392" t="str">
            <v>Iphone6sP Silver</v>
          </cell>
        </row>
        <row r="393">
          <cell r="F393" t="str">
            <v>355732072168650</v>
          </cell>
          <cell r="G393" t="str">
            <v>D</v>
          </cell>
          <cell r="H393" t="str">
            <v>Iphone6sP Gray</v>
          </cell>
        </row>
        <row r="394">
          <cell r="F394" t="str">
            <v>359320061440565</v>
          </cell>
          <cell r="G394" t="str">
            <v>D+</v>
          </cell>
          <cell r="H394" t="str">
            <v>Iphone6P Gray</v>
          </cell>
        </row>
        <row r="395">
          <cell r="F395" t="str">
            <v>355877063997755</v>
          </cell>
          <cell r="G395" t="str">
            <v>D+</v>
          </cell>
          <cell r="H395" t="str">
            <v>Iphone6P Gold</v>
          </cell>
        </row>
        <row r="396">
          <cell r="F396" t="str">
            <v>358603070342364</v>
          </cell>
          <cell r="G396" t="str">
            <v>C</v>
          </cell>
          <cell r="H396" t="str">
            <v>Iphone6sP RoseGold</v>
          </cell>
        </row>
        <row r="397">
          <cell r="F397" t="str">
            <v>355733071210493</v>
          </cell>
          <cell r="G397" t="str">
            <v>D</v>
          </cell>
          <cell r="H397" t="str">
            <v>Iphone6sP RoseGold</v>
          </cell>
        </row>
        <row r="398">
          <cell r="F398" t="str">
            <v>355729073506037</v>
          </cell>
          <cell r="G398" t="str">
            <v>D+</v>
          </cell>
          <cell r="H398" t="str">
            <v>Iphone6sP RoseGold</v>
          </cell>
        </row>
        <row r="399">
          <cell r="F399" t="str">
            <v>353288073529806</v>
          </cell>
          <cell r="G399" t="str">
            <v>D</v>
          </cell>
          <cell r="H399" t="str">
            <v>Iphone6sP RoseGold</v>
          </cell>
        </row>
        <row r="400">
          <cell r="F400" t="str">
            <v>353286072635020</v>
          </cell>
          <cell r="G400" t="str">
            <v>B</v>
          </cell>
          <cell r="H400" t="str">
            <v>Iphone6sP RoseGold</v>
          </cell>
        </row>
        <row r="401">
          <cell r="F401" t="str">
            <v>358607070748900</v>
          </cell>
          <cell r="G401" t="str">
            <v>D</v>
          </cell>
          <cell r="H401" t="str">
            <v>Iphone6sP RoseGold</v>
          </cell>
        </row>
        <row r="402">
          <cell r="F402" t="str">
            <v>355731071417886</v>
          </cell>
          <cell r="G402" t="str">
            <v>D+</v>
          </cell>
          <cell r="H402" t="str">
            <v>Iphone6sP RoseGold</v>
          </cell>
        </row>
        <row r="403">
          <cell r="F403" t="str">
            <v>355735074576309</v>
          </cell>
          <cell r="G403" t="str">
            <v>D</v>
          </cell>
          <cell r="H403" t="str">
            <v>Iphone6sP RoseGold</v>
          </cell>
        </row>
        <row r="404">
          <cell r="F404" t="str">
            <v>355737070437254</v>
          </cell>
          <cell r="G404" t="str">
            <v>A</v>
          </cell>
          <cell r="H404" t="str">
            <v>Iphone6sP RoseGold</v>
          </cell>
        </row>
        <row r="405">
          <cell r="F405" t="str">
            <v>358603071536758</v>
          </cell>
          <cell r="G405" t="str">
            <v>A</v>
          </cell>
          <cell r="H405" t="str">
            <v>Iphone6sP RoseGold</v>
          </cell>
        </row>
        <row r="406">
          <cell r="F406" t="str">
            <v>357278090193112</v>
          </cell>
          <cell r="G406" t="str">
            <v>D</v>
          </cell>
          <cell r="H406" t="str">
            <v>IphoneXS MAX RoseGold</v>
          </cell>
        </row>
        <row r="407">
          <cell r="F407" t="str">
            <v>357278090193112</v>
          </cell>
          <cell r="G407" t="str">
            <v>D</v>
          </cell>
          <cell r="H407" t="str">
            <v>IphoneXS MAX RoseGold</v>
          </cell>
        </row>
        <row r="408">
          <cell r="F408" t="str">
            <v>353104100381725</v>
          </cell>
          <cell r="G408" t="str">
            <v>D+</v>
          </cell>
          <cell r="H408" t="str">
            <v>IphoneXS MAX RoseGold</v>
          </cell>
        </row>
        <row r="409">
          <cell r="F409" t="str">
            <v>357269099271736</v>
          </cell>
          <cell r="G409" t="str">
            <v>AlignmentFailed</v>
          </cell>
          <cell r="H409" t="str">
            <v>Iphone6 Gold</v>
          </cell>
        </row>
        <row r="410">
          <cell r="F410" t="str">
            <v>354890092596077</v>
          </cell>
          <cell r="G410" t="str">
            <v>A</v>
          </cell>
          <cell r="H410" t="str">
            <v>Iphone8 Silver</v>
          </cell>
        </row>
        <row r="411">
          <cell r="F411" t="str">
            <v>352999095016215</v>
          </cell>
          <cell r="G411" t="str">
            <v>D+</v>
          </cell>
          <cell r="H411" t="str">
            <v>iPhone8 Gray</v>
          </cell>
        </row>
        <row r="412">
          <cell r="F412" t="str">
            <v>353002099986456</v>
          </cell>
          <cell r="G412" t="str">
            <v>D+</v>
          </cell>
          <cell r="H412" t="str">
            <v>iPhone8 Gray</v>
          </cell>
        </row>
        <row r="413">
          <cell r="F413" t="str">
            <v>354897091304486</v>
          </cell>
          <cell r="G413" t="str">
            <v>D+</v>
          </cell>
          <cell r="H413" t="str">
            <v>iPhone8 Gray</v>
          </cell>
        </row>
        <row r="414">
          <cell r="F414" t="str">
            <v>354896090125934</v>
          </cell>
          <cell r="G414" t="str">
            <v>D+</v>
          </cell>
          <cell r="H414" t="str">
            <v>iPhone8 Gray</v>
          </cell>
        </row>
        <row r="415">
          <cell r="F415" t="str">
            <v>354895091086467</v>
          </cell>
          <cell r="G415" t="str">
            <v>D+</v>
          </cell>
          <cell r="H415" t="str">
            <v>iPhone8 Gray</v>
          </cell>
        </row>
        <row r="416">
          <cell r="F416" t="str">
            <v>354895097504422</v>
          </cell>
          <cell r="G416" t="str">
            <v>D+</v>
          </cell>
          <cell r="H416" t="str">
            <v>iPhone8 Gray</v>
          </cell>
        </row>
        <row r="417">
          <cell r="F417" t="str">
            <v>354895092987846</v>
          </cell>
          <cell r="G417" t="str">
            <v>D+</v>
          </cell>
          <cell r="H417" t="str">
            <v>iPhone8 Gray</v>
          </cell>
        </row>
        <row r="418">
          <cell r="F418" t="str">
            <v>356705082966155</v>
          </cell>
          <cell r="G418" t="str">
            <v>D+</v>
          </cell>
          <cell r="H418" t="str">
            <v>iPhone8 Gray</v>
          </cell>
        </row>
        <row r="419">
          <cell r="F419" t="str">
            <v>356706084438474</v>
          </cell>
          <cell r="G419" t="str">
            <v>A</v>
          </cell>
          <cell r="H419" t="str">
            <v>Iphone8 Silver</v>
          </cell>
        </row>
        <row r="420">
          <cell r="F420" t="str">
            <v>354890092596077</v>
          </cell>
          <cell r="G420" t="str">
            <v>A</v>
          </cell>
          <cell r="H420" t="str">
            <v>Iphone8 Silver</v>
          </cell>
        </row>
        <row r="421">
          <cell r="F421" t="str">
            <v>356701087602010</v>
          </cell>
          <cell r="G421" t="str">
            <v>C</v>
          </cell>
          <cell r="H421" t="str">
            <v>Iphone8 Silver</v>
          </cell>
        </row>
        <row r="422">
          <cell r="F422" t="str">
            <v>356698084295626</v>
          </cell>
          <cell r="G422" t="str">
            <v>B</v>
          </cell>
          <cell r="H422" t="str">
            <v>Iphone8 Silver</v>
          </cell>
        </row>
        <row r="423">
          <cell r="F423" t="str">
            <v>354893092553205</v>
          </cell>
          <cell r="G423" t="str">
            <v>D+</v>
          </cell>
          <cell r="H423" t="str">
            <v>Iphone8 Silver</v>
          </cell>
        </row>
        <row r="424">
          <cell r="F424" t="str">
            <v>354897092272732</v>
          </cell>
          <cell r="G424" t="str">
            <v>D+</v>
          </cell>
          <cell r="H424" t="str">
            <v>Iphone8 Silver</v>
          </cell>
        </row>
        <row r="425">
          <cell r="F425" t="str">
            <v>353002090444984</v>
          </cell>
          <cell r="G425" t="str">
            <v>A</v>
          </cell>
          <cell r="H425" t="str">
            <v>Iphone8 Silver</v>
          </cell>
        </row>
        <row r="426">
          <cell r="F426" t="str">
            <v>356699081961558</v>
          </cell>
          <cell r="G426" t="str">
            <v>D+</v>
          </cell>
          <cell r="H426" t="str">
            <v>Iphone8 Silver</v>
          </cell>
        </row>
        <row r="427">
          <cell r="F427" t="str">
            <v>352999097739285</v>
          </cell>
          <cell r="G427" t="str">
            <v>A</v>
          </cell>
          <cell r="H427" t="str">
            <v>Iphone8 Silver</v>
          </cell>
        </row>
        <row r="428">
          <cell r="F428" t="str">
            <v>356701088057933</v>
          </cell>
          <cell r="G428" t="str">
            <v>B</v>
          </cell>
          <cell r="H428" t="str">
            <v>Iphone8 Silver</v>
          </cell>
        </row>
        <row r="429">
          <cell r="F429" t="str">
            <v>356704083128345</v>
          </cell>
          <cell r="G429" t="str">
            <v>D+</v>
          </cell>
          <cell r="H429" t="str">
            <v>Iphone8 Gold</v>
          </cell>
        </row>
        <row r="430">
          <cell r="F430" t="str">
            <v>352999095016215</v>
          </cell>
          <cell r="G430" t="str">
            <v>D+</v>
          </cell>
          <cell r="H430" t="str">
            <v>iPhone8 Gray</v>
          </cell>
        </row>
        <row r="431">
          <cell r="F431" t="str">
            <v>353002099986456</v>
          </cell>
          <cell r="G431" t="str">
            <v>D+</v>
          </cell>
          <cell r="H431" t="str">
            <v>iPhone8 Gray</v>
          </cell>
        </row>
        <row r="432">
          <cell r="F432" t="str">
            <v>356701081379235</v>
          </cell>
          <cell r="G432" t="str">
            <v>D+</v>
          </cell>
          <cell r="H432" t="str">
            <v>iPhone8 Gray</v>
          </cell>
        </row>
        <row r="433">
          <cell r="F433" t="str">
            <v>354898091169879</v>
          </cell>
          <cell r="G433" t="str">
            <v>D+</v>
          </cell>
          <cell r="H433" t="str">
            <v>iPhone8 Gray</v>
          </cell>
        </row>
        <row r="434">
          <cell r="F434" t="str">
            <v>354897091304486</v>
          </cell>
          <cell r="G434" t="str">
            <v>D+</v>
          </cell>
          <cell r="H434" t="str">
            <v>iPhone8 Gray</v>
          </cell>
        </row>
        <row r="435">
          <cell r="F435" t="str">
            <v>354896093461955</v>
          </cell>
          <cell r="G435" t="str">
            <v>D+</v>
          </cell>
          <cell r="H435" t="str">
            <v>iPhone8 Gray</v>
          </cell>
        </row>
        <row r="436">
          <cell r="F436" t="str">
            <v>354891090876867</v>
          </cell>
          <cell r="G436" t="str">
            <v>D+</v>
          </cell>
          <cell r="H436" t="str">
            <v>iPhone8 Gray</v>
          </cell>
        </row>
        <row r="437">
          <cell r="F437" t="str">
            <v>354896090125934</v>
          </cell>
          <cell r="G437" t="str">
            <v>D+</v>
          </cell>
          <cell r="H437" t="str">
            <v>iPhone8 Gray</v>
          </cell>
        </row>
        <row r="438">
          <cell r="F438" t="str">
            <v>354895091086467</v>
          </cell>
          <cell r="G438" t="str">
            <v>D+</v>
          </cell>
          <cell r="H438" t="str">
            <v>iPhone8 Gray</v>
          </cell>
        </row>
        <row r="439">
          <cell r="F439" t="str">
            <v>354895097504422</v>
          </cell>
          <cell r="G439" t="str">
            <v>D+</v>
          </cell>
          <cell r="H439" t="str">
            <v>iPhone8 Gray</v>
          </cell>
        </row>
        <row r="440">
          <cell r="F440" t="str">
            <v>354895092987846</v>
          </cell>
          <cell r="G440" t="str">
            <v>D+</v>
          </cell>
          <cell r="H440" t="str">
            <v>iPhone8 Gray</v>
          </cell>
        </row>
        <row r="441">
          <cell r="F441" t="str">
            <v>356706082156946</v>
          </cell>
          <cell r="G441" t="str">
            <v>D+</v>
          </cell>
          <cell r="H441" t="str">
            <v>iPhone8 Gray</v>
          </cell>
        </row>
        <row r="442">
          <cell r="F442" t="str">
            <v>356705082966155</v>
          </cell>
          <cell r="G442" t="str">
            <v>D+</v>
          </cell>
          <cell r="H442" t="str">
            <v>iPhone8 Gray</v>
          </cell>
        </row>
        <row r="443">
          <cell r="F443" t="str">
            <v>356706084438474</v>
          </cell>
          <cell r="G443" t="str">
            <v>A</v>
          </cell>
          <cell r="H443" t="str">
            <v>Iphone8 Silver</v>
          </cell>
        </row>
        <row r="444">
          <cell r="F444" t="str">
            <v>356701087602010</v>
          </cell>
          <cell r="G444" t="str">
            <v>C</v>
          </cell>
          <cell r="H444" t="str">
            <v>Iphone8 Silver</v>
          </cell>
        </row>
        <row r="445">
          <cell r="F445" t="str">
            <v>356698084295626</v>
          </cell>
          <cell r="G445" t="str">
            <v>B</v>
          </cell>
          <cell r="H445" t="str">
            <v>Iphone8 Silver</v>
          </cell>
        </row>
        <row r="446">
          <cell r="F446" t="str">
            <v>354893092553205</v>
          </cell>
          <cell r="G446" t="str">
            <v>D+</v>
          </cell>
          <cell r="H446" t="str">
            <v>Iphone8 Silver</v>
          </cell>
        </row>
        <row r="447">
          <cell r="F447" t="str">
            <v>354897092272732</v>
          </cell>
          <cell r="G447" t="str">
            <v>D+</v>
          </cell>
          <cell r="H447" t="str">
            <v>Iphone8 Silver</v>
          </cell>
        </row>
        <row r="448">
          <cell r="F448" t="str">
            <v>353002090444984</v>
          </cell>
          <cell r="G448" t="str">
            <v>A</v>
          </cell>
          <cell r="H448" t="str">
            <v>Iphone8 Silver</v>
          </cell>
        </row>
        <row r="449">
          <cell r="F449" t="str">
            <v>356699081961558</v>
          </cell>
          <cell r="G449" t="str">
            <v>D+</v>
          </cell>
          <cell r="H449" t="str">
            <v>Iphone8 Silver</v>
          </cell>
        </row>
        <row r="450">
          <cell r="F450" t="str">
            <v>352999097739285</v>
          </cell>
          <cell r="G450" t="str">
            <v>A+</v>
          </cell>
          <cell r="H450" t="str">
            <v>Iphone8 Silver</v>
          </cell>
        </row>
        <row r="451">
          <cell r="F451" t="str">
            <v>356701088057933</v>
          </cell>
          <cell r="G451" t="str">
            <v>A+</v>
          </cell>
          <cell r="H451" t="str">
            <v>Iphone8 Silver</v>
          </cell>
        </row>
        <row r="452">
          <cell r="F452" t="str">
            <v>356706086035021</v>
          </cell>
          <cell r="G452" t="str">
            <v>A</v>
          </cell>
          <cell r="H452" t="str">
            <v>Iphone8 Gold</v>
          </cell>
        </row>
        <row r="453">
          <cell r="F453" t="str">
            <v>356701080833208</v>
          </cell>
          <cell r="G453" t="str">
            <v>D+</v>
          </cell>
          <cell r="H453" t="str">
            <v>Iphone8 Gold</v>
          </cell>
        </row>
        <row r="454">
          <cell r="F454" t="str">
            <v>353000090678775</v>
          </cell>
          <cell r="G454" t="str">
            <v>D+</v>
          </cell>
          <cell r="H454" t="str">
            <v>Iphone8 Gold</v>
          </cell>
        </row>
        <row r="455">
          <cell r="F455" t="str">
            <v>353001090447344</v>
          </cell>
          <cell r="G455" t="str">
            <v>B</v>
          </cell>
          <cell r="H455" t="str">
            <v>Iphone8 Gold</v>
          </cell>
        </row>
        <row r="456">
          <cell r="F456" t="str">
            <v>354897090501124</v>
          </cell>
          <cell r="G456" t="str">
            <v>D+</v>
          </cell>
          <cell r="H456" t="str">
            <v>Iphone8 Gold</v>
          </cell>
        </row>
        <row r="457">
          <cell r="F457" t="str">
            <v>354897090501124</v>
          </cell>
          <cell r="G457" t="str">
            <v>D+</v>
          </cell>
          <cell r="H457" t="str">
            <v>Iphone8 Gold</v>
          </cell>
        </row>
        <row r="458">
          <cell r="F458" t="str">
            <v>353001090447344</v>
          </cell>
          <cell r="G458" t="str">
            <v>C</v>
          </cell>
          <cell r="H458" t="str">
            <v>Iphone8 Gold</v>
          </cell>
        </row>
        <row r="459">
          <cell r="F459" t="str">
            <v>353000090678775</v>
          </cell>
          <cell r="G459" t="str">
            <v>D+</v>
          </cell>
          <cell r="H459" t="str">
            <v>Iphone8 Gold</v>
          </cell>
        </row>
        <row r="460">
          <cell r="F460" t="str">
            <v>356701080833208</v>
          </cell>
          <cell r="G460" t="str">
            <v>D+</v>
          </cell>
          <cell r="H460" t="str">
            <v>Iphone8 Gold</v>
          </cell>
        </row>
        <row r="461">
          <cell r="F461" t="str">
            <v>356704083128345</v>
          </cell>
          <cell r="G461" t="str">
            <v>D+</v>
          </cell>
          <cell r="H461" t="str">
            <v>Iphone8 Gold</v>
          </cell>
        </row>
        <row r="462">
          <cell r="F462" t="str">
            <v>356706086035021</v>
          </cell>
          <cell r="G462" t="str">
            <v>C</v>
          </cell>
          <cell r="H462" t="str">
            <v>Iphone8 Gold</v>
          </cell>
        </row>
        <row r="463">
          <cell r="F463" t="str">
            <v>356111090008918</v>
          </cell>
          <cell r="G463" t="str">
            <v>C</v>
          </cell>
          <cell r="H463" t="str">
            <v>Iphone8P Gray</v>
          </cell>
        </row>
        <row r="464">
          <cell r="F464" t="str">
            <v>356115092995675</v>
          </cell>
          <cell r="G464" t="str">
            <v>D+</v>
          </cell>
          <cell r="H464" t="str">
            <v>Iphone8P Gray</v>
          </cell>
        </row>
        <row r="465">
          <cell r="F465" t="str">
            <v>356708088801087</v>
          </cell>
          <cell r="G465" t="str">
            <v>D+</v>
          </cell>
          <cell r="H465" t="str">
            <v>Iphone8P Gray</v>
          </cell>
        </row>
        <row r="466">
          <cell r="F466" t="str">
            <v>352978092535294</v>
          </cell>
          <cell r="G466" t="str">
            <v>B</v>
          </cell>
          <cell r="H466" t="str">
            <v>Iphone8P Gray</v>
          </cell>
        </row>
        <row r="467">
          <cell r="F467" t="str">
            <v>353009092726938</v>
          </cell>
          <cell r="G467" t="str">
            <v>D+</v>
          </cell>
          <cell r="H467" t="str">
            <v>Iphone8P Gray</v>
          </cell>
        </row>
        <row r="468">
          <cell r="F468" t="str">
            <v>356709085054621</v>
          </cell>
          <cell r="G468" t="str">
            <v>D+</v>
          </cell>
          <cell r="H468" t="str">
            <v>Iphone8P Gray</v>
          </cell>
        </row>
        <row r="469">
          <cell r="F469" t="str">
            <v>352982092700668</v>
          </cell>
          <cell r="G469" t="str">
            <v>B</v>
          </cell>
          <cell r="H469" t="str">
            <v>Iphone8P Gold</v>
          </cell>
        </row>
        <row r="470">
          <cell r="F470" t="str">
            <v>352981093959950</v>
          </cell>
          <cell r="G470" t="str">
            <v>B</v>
          </cell>
          <cell r="H470" t="str">
            <v>Iphone8P Gold</v>
          </cell>
        </row>
        <row r="471">
          <cell r="F471" t="str">
            <v>352979097375215</v>
          </cell>
          <cell r="G471" t="str">
            <v>B</v>
          </cell>
          <cell r="H471" t="str">
            <v>Iphone8P Gold</v>
          </cell>
        </row>
        <row r="472">
          <cell r="F472" t="str">
            <v>352979095995329</v>
          </cell>
          <cell r="G472" t="str">
            <v>A</v>
          </cell>
          <cell r="H472" t="str">
            <v>Iphone8P Gold</v>
          </cell>
        </row>
        <row r="473">
          <cell r="F473" t="str">
            <v>352979098279630</v>
          </cell>
          <cell r="G473" t="str">
            <v>A+</v>
          </cell>
          <cell r="H473" t="str">
            <v>Iphone8P Gold</v>
          </cell>
        </row>
        <row r="474">
          <cell r="F474" t="str">
            <v>356713080528514</v>
          </cell>
          <cell r="G474" t="str">
            <v>D+</v>
          </cell>
          <cell r="H474" t="str">
            <v>Iphone8P Silver</v>
          </cell>
        </row>
        <row r="475">
          <cell r="F475" t="str">
            <v>356711087644565</v>
          </cell>
          <cell r="G475" t="str">
            <v>A</v>
          </cell>
          <cell r="H475" t="str">
            <v>Iphone8P Silver</v>
          </cell>
        </row>
        <row r="476">
          <cell r="F476" t="str">
            <v>353009090943311</v>
          </cell>
          <cell r="G476" t="str">
            <v>D+</v>
          </cell>
          <cell r="H476" t="str">
            <v>Iphone8P Silver</v>
          </cell>
        </row>
        <row r="477">
          <cell r="F477" t="str">
            <v>354831095617577</v>
          </cell>
          <cell r="G477" t="str">
            <v>D+</v>
          </cell>
          <cell r="H477" t="str">
            <v>Iphone8P Silver</v>
          </cell>
        </row>
        <row r="478">
          <cell r="F478" t="str">
            <v>356111094192577</v>
          </cell>
          <cell r="G478" t="str">
            <v>B</v>
          </cell>
          <cell r="H478" t="str">
            <v>Iphone8P Silver</v>
          </cell>
        </row>
        <row r="479">
          <cell r="F479" t="str">
            <v>352978092535294</v>
          </cell>
          <cell r="G479" t="str">
            <v>A</v>
          </cell>
          <cell r="H479" t="str">
            <v>Iphone8P Gray</v>
          </cell>
        </row>
        <row r="480">
          <cell r="F480" t="str">
            <v>356715082251797</v>
          </cell>
          <cell r="G480" t="str">
            <v>A</v>
          </cell>
          <cell r="H480" t="str">
            <v>Iphone8P Gray</v>
          </cell>
        </row>
        <row r="481">
          <cell r="F481" t="str">
            <v>356116092600273</v>
          </cell>
          <cell r="G481" t="str">
            <v>B</v>
          </cell>
          <cell r="H481" t="str">
            <v>Iphone8P Gray</v>
          </cell>
        </row>
        <row r="482">
          <cell r="F482" t="str">
            <v>353011096280094</v>
          </cell>
          <cell r="G482" t="str">
            <v>D+</v>
          </cell>
          <cell r="H482" t="str">
            <v>Iphone8P Gray</v>
          </cell>
        </row>
        <row r="483">
          <cell r="F483" t="str">
            <v>356709085054621</v>
          </cell>
          <cell r="G483" t="str">
            <v>D+</v>
          </cell>
          <cell r="H483" t="str">
            <v>Iphone8P Gray</v>
          </cell>
        </row>
        <row r="484">
          <cell r="F484" t="str">
            <v>356115092995675</v>
          </cell>
          <cell r="G484" t="str">
            <v>D+</v>
          </cell>
          <cell r="H484" t="str">
            <v>Iphone8P Gray</v>
          </cell>
        </row>
        <row r="485">
          <cell r="F485" t="str">
            <v>356111090008918</v>
          </cell>
          <cell r="G485" t="str">
            <v>D+</v>
          </cell>
          <cell r="H485" t="str">
            <v>Iphone8P Gray</v>
          </cell>
        </row>
        <row r="486">
          <cell r="F486" t="str">
            <v>353009092726938</v>
          </cell>
          <cell r="G486" t="str">
            <v>D+</v>
          </cell>
          <cell r="H486" t="str">
            <v>Iphone8P Gray</v>
          </cell>
        </row>
        <row r="487">
          <cell r="F487" t="str">
            <v>352982092700668</v>
          </cell>
          <cell r="G487" t="str">
            <v>A</v>
          </cell>
          <cell r="H487" t="str">
            <v>Iphone8P Gold</v>
          </cell>
        </row>
        <row r="488">
          <cell r="F488" t="str">
            <v>352981093959950</v>
          </cell>
          <cell r="G488" t="str">
            <v>B</v>
          </cell>
          <cell r="H488" t="str">
            <v>Iphone8P Gold</v>
          </cell>
        </row>
        <row r="489">
          <cell r="F489" t="str">
            <v>352979097375215</v>
          </cell>
          <cell r="G489" t="str">
            <v>B</v>
          </cell>
          <cell r="H489" t="str">
            <v>Iphone8P Gold</v>
          </cell>
        </row>
        <row r="490">
          <cell r="F490" t="str">
            <v>352979098279630</v>
          </cell>
          <cell r="G490" t="str">
            <v>A+</v>
          </cell>
          <cell r="H490" t="str">
            <v>Iphone8P Gold</v>
          </cell>
        </row>
        <row r="491">
          <cell r="F491" t="str">
            <v>356713080528514</v>
          </cell>
          <cell r="G491" t="str">
            <v>D+</v>
          </cell>
          <cell r="H491" t="str">
            <v>Iphone8P Silver</v>
          </cell>
        </row>
        <row r="492">
          <cell r="F492" t="str">
            <v>356711087644565</v>
          </cell>
          <cell r="G492" t="str">
            <v>A</v>
          </cell>
          <cell r="H492" t="str">
            <v>Iphone8P Silver</v>
          </cell>
        </row>
        <row r="493">
          <cell r="F493" t="str">
            <v>353011095876439</v>
          </cell>
          <cell r="G493" t="str">
            <v>A+</v>
          </cell>
          <cell r="H493" t="str">
            <v>Iphone8P Gold</v>
          </cell>
        </row>
        <row r="494">
          <cell r="F494" t="str">
            <v>353011095876439</v>
          </cell>
          <cell r="G494" t="str">
            <v>A+</v>
          </cell>
          <cell r="H494" t="str">
            <v>Iphone8P Gold</v>
          </cell>
        </row>
        <row r="495">
          <cell r="F495" t="str">
            <v>352979095995329</v>
          </cell>
          <cell r="G495" t="str">
            <v>A</v>
          </cell>
          <cell r="H495" t="str">
            <v>Iphone8P Gold</v>
          </cell>
        </row>
        <row r="496">
          <cell r="F496" t="str">
            <v>353009090943311</v>
          </cell>
          <cell r="G496" t="str">
            <v>D+</v>
          </cell>
          <cell r="H496" t="str">
            <v>Iphone8P Silver</v>
          </cell>
        </row>
        <row r="497">
          <cell r="F497" t="str">
            <v>356710085807604</v>
          </cell>
          <cell r="G497" t="str">
            <v>A+</v>
          </cell>
          <cell r="H497" t="str">
            <v>Iphone8P Silver</v>
          </cell>
        </row>
        <row r="498">
          <cell r="F498" t="str">
            <v>356710085807604</v>
          </cell>
          <cell r="G498" t="str">
            <v>A+</v>
          </cell>
          <cell r="H498" t="str">
            <v>Iphone8P Silver</v>
          </cell>
        </row>
        <row r="499">
          <cell r="F499" t="str">
            <v>354831095617577</v>
          </cell>
          <cell r="G499" t="str">
            <v>D+</v>
          </cell>
          <cell r="H499" t="str">
            <v>Iphone8P Silver</v>
          </cell>
        </row>
        <row r="500">
          <cell r="F500" t="str">
            <v>356111094192577</v>
          </cell>
          <cell r="G500" t="str">
            <v>C</v>
          </cell>
          <cell r="H500" t="str">
            <v>Iphone8P Silver</v>
          </cell>
        </row>
        <row r="501">
          <cell r="F501" t="str">
            <v>353266070204656</v>
          </cell>
          <cell r="G501" t="str">
            <v>A+</v>
          </cell>
          <cell r="H501" t="str">
            <v>Iphone6s Gray</v>
          </cell>
        </row>
        <row r="502">
          <cell r="F502" t="str">
            <v>353798080463435</v>
          </cell>
          <cell r="G502" t="str">
            <v>A+</v>
          </cell>
          <cell r="H502" t="str">
            <v>Iphone6s Gold</v>
          </cell>
        </row>
        <row r="503">
          <cell r="F503" t="str">
            <v>356111095015702</v>
          </cell>
          <cell r="G503" t="str">
            <v>D+</v>
          </cell>
          <cell r="H503" t="str">
            <v>Iphone8P Gray</v>
          </cell>
        </row>
        <row r="504">
          <cell r="F504" t="str">
            <v>352981098883395</v>
          </cell>
          <cell r="G504" t="str">
            <v>D</v>
          </cell>
          <cell r="H504" t="str">
            <v>Iphone8P Gray</v>
          </cell>
        </row>
        <row r="505">
          <cell r="F505" t="str">
            <v>356710087769539</v>
          </cell>
          <cell r="G505" t="str">
            <v>D+</v>
          </cell>
          <cell r="H505" t="str">
            <v>Iphone8P Gray</v>
          </cell>
        </row>
        <row r="506">
          <cell r="F506" t="str">
            <v>356111094081523</v>
          </cell>
          <cell r="G506" t="str">
            <v>D</v>
          </cell>
          <cell r="H506" t="str">
            <v>Iphone8P Gray</v>
          </cell>
        </row>
        <row r="507">
          <cell r="F507" t="str">
            <v>356775081340611</v>
          </cell>
          <cell r="G507" t="str">
            <v>D+</v>
          </cell>
          <cell r="H507" t="str">
            <v>Iphone8P Gray</v>
          </cell>
        </row>
        <row r="508">
          <cell r="F508" t="str">
            <v>356709084930169</v>
          </cell>
          <cell r="G508" t="str">
            <v>D+</v>
          </cell>
          <cell r="H508" t="str">
            <v>Iphone8P Gray</v>
          </cell>
        </row>
        <row r="509">
          <cell r="F509" t="str">
            <v>353013097473322</v>
          </cell>
          <cell r="G509" t="str">
            <v>D+</v>
          </cell>
          <cell r="H509" t="str">
            <v>Iphone8P Gray</v>
          </cell>
        </row>
        <row r="510">
          <cell r="F510" t="str">
            <v>356713082686070</v>
          </cell>
          <cell r="G510" t="str">
            <v>D+</v>
          </cell>
          <cell r="H510" t="str">
            <v>Iphone8P Gray</v>
          </cell>
        </row>
        <row r="511">
          <cell r="F511" t="str">
            <v>356708088801087</v>
          </cell>
          <cell r="G511" t="str">
            <v>D+</v>
          </cell>
          <cell r="H511" t="str">
            <v>Iphone8P Gray</v>
          </cell>
        </row>
        <row r="512">
          <cell r="F512" t="str">
            <v>356111095015702</v>
          </cell>
          <cell r="G512" t="str">
            <v>D+</v>
          </cell>
          <cell r="H512" t="str">
            <v>Iphone8P Gray</v>
          </cell>
        </row>
        <row r="513">
          <cell r="F513" t="str">
            <v>356710087769539</v>
          </cell>
          <cell r="G513" t="str">
            <v>D+</v>
          </cell>
          <cell r="H513" t="str">
            <v>Iphone8P Gray</v>
          </cell>
        </row>
        <row r="514">
          <cell r="F514" t="str">
            <v>356775081340611</v>
          </cell>
          <cell r="G514" t="str">
            <v>D+</v>
          </cell>
          <cell r="H514" t="str">
            <v>Iphone8P Gray</v>
          </cell>
        </row>
        <row r="515">
          <cell r="F515" t="str">
            <v>353011096280094</v>
          </cell>
          <cell r="G515" t="str">
            <v>D+</v>
          </cell>
          <cell r="H515" t="str">
            <v>Iphone8P Gray</v>
          </cell>
        </row>
        <row r="516">
          <cell r="F516" t="str">
            <v>356111094081523</v>
          </cell>
          <cell r="G516" t="str">
            <v>D</v>
          </cell>
          <cell r="H516" t="str">
            <v>Iphone8P Gray</v>
          </cell>
        </row>
        <row r="517">
          <cell r="F517" t="str">
            <v>356709084930169</v>
          </cell>
          <cell r="G517" t="str">
            <v>D+</v>
          </cell>
          <cell r="H517" t="str">
            <v>Iphone8P Gray</v>
          </cell>
        </row>
        <row r="518">
          <cell r="F518" t="str">
            <v>356713082686070</v>
          </cell>
          <cell r="G518" t="str">
            <v>D+</v>
          </cell>
          <cell r="H518" t="str">
            <v>Iphone8P Gray</v>
          </cell>
        </row>
        <row r="519">
          <cell r="F519" t="str">
            <v>353013097473322</v>
          </cell>
          <cell r="G519" t="str">
            <v>D+</v>
          </cell>
          <cell r="H519" t="str">
            <v>Iphone8P Gray</v>
          </cell>
        </row>
        <row r="520">
          <cell r="F520" t="str">
            <v>352981098883395</v>
          </cell>
          <cell r="G520" t="str">
            <v>D</v>
          </cell>
          <cell r="H520" t="str">
            <v>Iphone8P Gray</v>
          </cell>
        </row>
        <row r="521">
          <cell r="F521" t="str">
            <v>355397088412391</v>
          </cell>
          <cell r="G521" t="str">
            <v>D+</v>
          </cell>
          <cell r="H521" t="str">
            <v>Iphone6s Silver</v>
          </cell>
        </row>
        <row r="522">
          <cell r="F522" t="str">
            <v>355425077891448</v>
          </cell>
          <cell r="G522" t="str">
            <v>A+</v>
          </cell>
          <cell r="H522" t="str">
            <v>Iphone6s Silver</v>
          </cell>
        </row>
        <row r="523">
          <cell r="F523" t="str">
            <v>358565070587480</v>
          </cell>
          <cell r="G523" t="str">
            <v>D+</v>
          </cell>
          <cell r="H523" t="str">
            <v>Iphone6s Gray</v>
          </cell>
        </row>
        <row r="524">
          <cell r="F524" t="str">
            <v>356676080625475</v>
          </cell>
          <cell r="G524" t="str">
            <v>B</v>
          </cell>
          <cell r="H524" t="str">
            <v>Iphone6s Gray</v>
          </cell>
        </row>
        <row r="525">
          <cell r="F525" t="str">
            <v>353272079929822</v>
          </cell>
          <cell r="G525" t="str">
            <v>D+</v>
          </cell>
          <cell r="H525" t="str">
            <v>Iphone6s Gray</v>
          </cell>
        </row>
        <row r="526">
          <cell r="F526" t="str">
            <v>358571078417324</v>
          </cell>
          <cell r="G526" t="str">
            <v>D+</v>
          </cell>
          <cell r="H526" t="str">
            <v>Iphone6s Gray</v>
          </cell>
        </row>
        <row r="527">
          <cell r="F527" t="str">
            <v>355415071270392</v>
          </cell>
          <cell r="G527" t="str">
            <v>D+</v>
          </cell>
          <cell r="H527" t="str">
            <v>Iphone6s Gray</v>
          </cell>
        </row>
        <row r="528">
          <cell r="F528" t="str">
            <v>359484083673759</v>
          </cell>
          <cell r="G528" t="str">
            <v>D+</v>
          </cell>
          <cell r="H528" t="str">
            <v>Iphone6s Gray</v>
          </cell>
        </row>
        <row r="529">
          <cell r="F529" t="str">
            <v>355415072604433</v>
          </cell>
          <cell r="G529" t="str">
            <v>A</v>
          </cell>
          <cell r="H529" t="str">
            <v>Iphone6s RoseGold</v>
          </cell>
        </row>
        <row r="530">
          <cell r="F530" t="str">
            <v>355396088147007</v>
          </cell>
          <cell r="G530" t="str">
            <v>B</v>
          </cell>
          <cell r="H530" t="str">
            <v>Iphone6s RoseGold</v>
          </cell>
        </row>
        <row r="531">
          <cell r="F531" t="str">
            <v>353268076754452</v>
          </cell>
          <cell r="G531" t="str">
            <v>AlignmentFailed</v>
          </cell>
          <cell r="H531" t="str">
            <v>Iphone6s RoseGold</v>
          </cell>
        </row>
        <row r="532">
          <cell r="F532" t="str">
            <v>353798083597767</v>
          </cell>
          <cell r="G532" t="str">
            <v>A</v>
          </cell>
          <cell r="H532" t="str">
            <v>Iphone6s RoseGold</v>
          </cell>
        </row>
        <row r="533">
          <cell r="F533" t="str">
            <v>355419078334557</v>
          </cell>
          <cell r="G533" t="str">
            <v>D+</v>
          </cell>
          <cell r="H533" t="str">
            <v>Iphone6s RoseGold</v>
          </cell>
        </row>
        <row r="534">
          <cell r="F534" t="str">
            <v>355767077178767</v>
          </cell>
          <cell r="G534" t="str">
            <v>D</v>
          </cell>
          <cell r="H534" t="str">
            <v>Iphone6s RoseGold</v>
          </cell>
        </row>
        <row r="535">
          <cell r="F535" t="str">
            <v>355430074347246</v>
          </cell>
          <cell r="G535" t="str">
            <v>B</v>
          </cell>
          <cell r="H535" t="str">
            <v>Iphone6s RoseGold</v>
          </cell>
        </row>
        <row r="536">
          <cell r="F536" t="str">
            <v>355417079896137</v>
          </cell>
          <cell r="G536" t="str">
            <v>D+</v>
          </cell>
          <cell r="H536" t="str">
            <v>Iphone6s Silver</v>
          </cell>
        </row>
        <row r="537">
          <cell r="F537" t="str">
            <v>355694077250083</v>
          </cell>
          <cell r="G537" t="str">
            <v>D+</v>
          </cell>
          <cell r="H537" t="str">
            <v>Iphone6s Silver</v>
          </cell>
        </row>
        <row r="538">
          <cell r="F538" t="str">
            <v>353266079842738</v>
          </cell>
          <cell r="G538" t="str">
            <v>C</v>
          </cell>
          <cell r="H538" t="str">
            <v>Iphone6s Silver</v>
          </cell>
        </row>
        <row r="539">
          <cell r="F539" t="str">
            <v>356650089479275</v>
          </cell>
          <cell r="G539" t="str">
            <v>D+</v>
          </cell>
          <cell r="H539" t="str">
            <v>Iphone6s Silver</v>
          </cell>
        </row>
        <row r="540">
          <cell r="F540" t="str">
            <v>355400088348613</v>
          </cell>
          <cell r="G540" t="str">
            <v>D+</v>
          </cell>
          <cell r="H540" t="str">
            <v>Iphone6s Silver</v>
          </cell>
        </row>
        <row r="541">
          <cell r="F541" t="str">
            <v>358567077220933</v>
          </cell>
          <cell r="G541" t="str">
            <v>A</v>
          </cell>
          <cell r="H541" t="str">
            <v>Iphone6s Silver</v>
          </cell>
        </row>
        <row r="542">
          <cell r="F542" t="str">
            <v>355413072637768</v>
          </cell>
          <cell r="G542" t="str">
            <v>A</v>
          </cell>
          <cell r="H542" t="str">
            <v>Iphone6s Silver</v>
          </cell>
        </row>
        <row r="543">
          <cell r="F543" t="str">
            <v>353260072918595</v>
          </cell>
          <cell r="G543" t="str">
            <v>D+</v>
          </cell>
          <cell r="H543" t="str">
            <v>Iphone6s Silver</v>
          </cell>
        </row>
        <row r="544">
          <cell r="F544" t="str">
            <v>355690077622735</v>
          </cell>
          <cell r="G544" t="str">
            <v>C</v>
          </cell>
          <cell r="H544" t="str">
            <v>Iphone6s Silver</v>
          </cell>
        </row>
        <row r="545">
          <cell r="F545" t="str">
            <v>353309078839246</v>
          </cell>
          <cell r="G545" t="str">
            <v>D</v>
          </cell>
          <cell r="H545" t="str">
            <v>Iphone6s Gold</v>
          </cell>
        </row>
        <row r="546">
          <cell r="F546" t="str">
            <v>355691078340251</v>
          </cell>
          <cell r="G546" t="str">
            <v>A</v>
          </cell>
          <cell r="H546" t="str">
            <v>Iphone6s Gold</v>
          </cell>
        </row>
        <row r="547">
          <cell r="F547" t="str">
            <v>355696078757396</v>
          </cell>
          <cell r="G547" t="str">
            <v>D+</v>
          </cell>
          <cell r="H547" t="str">
            <v>Iphone6s Gold</v>
          </cell>
        </row>
        <row r="548">
          <cell r="F548" t="str">
            <v>358566077421210</v>
          </cell>
          <cell r="G548" t="str">
            <v>B</v>
          </cell>
          <cell r="H548" t="str">
            <v>Iphone6s Gold</v>
          </cell>
        </row>
        <row r="549">
          <cell r="F549" t="str">
            <v>358566077421210</v>
          </cell>
          <cell r="G549" t="str">
            <v>B</v>
          </cell>
          <cell r="H549" t="str">
            <v>Iphone6s Gold</v>
          </cell>
        </row>
        <row r="550">
          <cell r="F550" t="str">
            <v>355696078757396</v>
          </cell>
          <cell r="G550" t="str">
            <v>D+</v>
          </cell>
          <cell r="H550" t="str">
            <v>Iphone6s Gold</v>
          </cell>
        </row>
        <row r="551">
          <cell r="F551" t="str">
            <v>353798080463435</v>
          </cell>
          <cell r="G551" t="str">
            <v>A+</v>
          </cell>
          <cell r="H551" t="str">
            <v>Iphone6s Gold</v>
          </cell>
        </row>
        <row r="552">
          <cell r="F552" t="str">
            <v>355691078340251</v>
          </cell>
          <cell r="G552" t="str">
            <v>A</v>
          </cell>
          <cell r="H552" t="str">
            <v>Iphone6s Gold</v>
          </cell>
        </row>
        <row r="553">
          <cell r="F553" t="str">
            <v>353309078839246</v>
          </cell>
          <cell r="G553" t="str">
            <v>D</v>
          </cell>
          <cell r="H553" t="str">
            <v>Iphone6s Gold</v>
          </cell>
        </row>
        <row r="554">
          <cell r="F554" t="str">
            <v>355415072604433</v>
          </cell>
          <cell r="G554" t="str">
            <v>A</v>
          </cell>
          <cell r="H554" t="str">
            <v>Iphone6s RoseGold</v>
          </cell>
        </row>
        <row r="555">
          <cell r="F555" t="str">
            <v>355396088147007</v>
          </cell>
          <cell r="G555" t="str">
            <v>B</v>
          </cell>
          <cell r="H555" t="str">
            <v>Iphone6s RoseGold</v>
          </cell>
        </row>
        <row r="556">
          <cell r="F556" t="str">
            <v>353798083597767</v>
          </cell>
          <cell r="G556" t="str">
            <v>A</v>
          </cell>
          <cell r="H556" t="str">
            <v>Iphone6s RoseGold</v>
          </cell>
        </row>
        <row r="557">
          <cell r="F557" t="str">
            <v>355419078334557</v>
          </cell>
          <cell r="G557" t="str">
            <v>C</v>
          </cell>
          <cell r="H557" t="str">
            <v>Iphone6s RoseGold</v>
          </cell>
        </row>
        <row r="558">
          <cell r="F558" t="str">
            <v>355767077178767</v>
          </cell>
          <cell r="G558" t="str">
            <v>D</v>
          </cell>
          <cell r="H558" t="str">
            <v>Iphone6s RoseGold</v>
          </cell>
        </row>
        <row r="559">
          <cell r="F559" t="str">
            <v>355430074347246</v>
          </cell>
          <cell r="G559" t="str">
            <v>A</v>
          </cell>
          <cell r="H559" t="str">
            <v>Iphone6s RoseGold</v>
          </cell>
        </row>
        <row r="560">
          <cell r="F560" t="str">
            <v>355415071270392</v>
          </cell>
          <cell r="G560" t="str">
            <v>D+</v>
          </cell>
          <cell r="H560" t="str">
            <v>Iphone6s Gray</v>
          </cell>
        </row>
        <row r="561">
          <cell r="F561" t="str">
            <v>353268076754452</v>
          </cell>
          <cell r="G561" t="str">
            <v>AlignmentFailed</v>
          </cell>
          <cell r="H561" t="str">
            <v>Iphone6s RoseGold</v>
          </cell>
        </row>
        <row r="562">
          <cell r="F562" t="str">
            <v>356116092600273</v>
          </cell>
          <cell r="G562" t="str">
            <v>B</v>
          </cell>
          <cell r="H562" t="str">
            <v>Iphone8P Gray</v>
          </cell>
        </row>
        <row r="563">
          <cell r="F563" t="str">
            <v>356715082251797</v>
          </cell>
          <cell r="G563" t="str">
            <v>A</v>
          </cell>
          <cell r="H563" t="str">
            <v>Iphone8P Gray</v>
          </cell>
        </row>
        <row r="564">
          <cell r="F564" t="str">
            <v>358565070587480</v>
          </cell>
          <cell r="G564" t="str">
            <v>D+</v>
          </cell>
          <cell r="H564" t="str">
            <v>Iphone6s Gray</v>
          </cell>
        </row>
        <row r="565">
          <cell r="F565" t="str">
            <v>359484083673759</v>
          </cell>
          <cell r="G565" t="str">
            <v>D+</v>
          </cell>
          <cell r="H565" t="str">
            <v>Iphone6s Gray</v>
          </cell>
        </row>
        <row r="566">
          <cell r="F566" t="str">
            <v>353266070204656</v>
          </cell>
          <cell r="G566" t="str">
            <v>A+</v>
          </cell>
          <cell r="H566" t="str">
            <v>Iphone6s Gray</v>
          </cell>
        </row>
        <row r="567">
          <cell r="F567" t="str">
            <v>353272079929822</v>
          </cell>
          <cell r="G567" t="str">
            <v>D+</v>
          </cell>
          <cell r="H567" t="str">
            <v>Iphone6s Gray</v>
          </cell>
        </row>
        <row r="568">
          <cell r="F568" t="str">
            <v>356676080625475</v>
          </cell>
          <cell r="G568" t="str">
            <v>B</v>
          </cell>
          <cell r="H568" t="str">
            <v>Iphone6s Gray</v>
          </cell>
        </row>
        <row r="569">
          <cell r="F569" t="str">
            <v>358571078417324</v>
          </cell>
          <cell r="G569" t="str">
            <v>D+</v>
          </cell>
          <cell r="H569" t="str">
            <v>Iphone6s Gray</v>
          </cell>
        </row>
        <row r="570">
          <cell r="F570" t="str">
            <v>355690077622735</v>
          </cell>
          <cell r="G570" t="str">
            <v>D+</v>
          </cell>
          <cell r="H570" t="str">
            <v>Iphone6s Silver</v>
          </cell>
        </row>
        <row r="571">
          <cell r="F571" t="str">
            <v>353260072918595</v>
          </cell>
          <cell r="G571" t="str">
            <v>B</v>
          </cell>
          <cell r="H571" t="str">
            <v>Iphone6s Silver</v>
          </cell>
        </row>
        <row r="572">
          <cell r="F572" t="str">
            <v>355413072637768</v>
          </cell>
          <cell r="G572" t="str">
            <v>A</v>
          </cell>
          <cell r="H572" t="str">
            <v>Iphone6s Silver</v>
          </cell>
        </row>
        <row r="573">
          <cell r="F573" t="str">
            <v>355400088348613</v>
          </cell>
          <cell r="G573" t="str">
            <v>D+</v>
          </cell>
          <cell r="H573" t="str">
            <v>Iphone6s Silver</v>
          </cell>
        </row>
        <row r="574">
          <cell r="F574" t="str">
            <v>356650089479275</v>
          </cell>
          <cell r="G574" t="str">
            <v>D+</v>
          </cell>
          <cell r="H574" t="str">
            <v>Iphone6s Silver</v>
          </cell>
        </row>
        <row r="575">
          <cell r="F575" t="str">
            <v>358567077220933</v>
          </cell>
          <cell r="G575" t="str">
            <v>A</v>
          </cell>
          <cell r="H575" t="str">
            <v>Iphone6s Silver</v>
          </cell>
        </row>
        <row r="576">
          <cell r="F576" t="str">
            <v>353266079842738</v>
          </cell>
          <cell r="G576" t="str">
            <v>C</v>
          </cell>
          <cell r="H576" t="str">
            <v>Iphone6s Silver</v>
          </cell>
        </row>
        <row r="577">
          <cell r="F577" t="str">
            <v>355694077250083</v>
          </cell>
          <cell r="G577" t="str">
            <v>B</v>
          </cell>
          <cell r="H577" t="str">
            <v>Iphone6s Silver</v>
          </cell>
        </row>
        <row r="578">
          <cell r="F578" t="str">
            <v>355397088412391</v>
          </cell>
          <cell r="G578" t="str">
            <v>D+</v>
          </cell>
          <cell r="H578" t="str">
            <v>Iphone6s Silver</v>
          </cell>
        </row>
        <row r="579">
          <cell r="F579" t="str">
            <v>355417079896137</v>
          </cell>
          <cell r="G579" t="str">
            <v>D+</v>
          </cell>
          <cell r="H579" t="str">
            <v>Iphone6s Silver</v>
          </cell>
        </row>
        <row r="580">
          <cell r="F580" t="str">
            <v>355425077891448</v>
          </cell>
          <cell r="G580" t="str">
            <v>A</v>
          </cell>
          <cell r="H580" t="str">
            <v>Iphone6s Silver</v>
          </cell>
        </row>
        <row r="581">
          <cell r="F581" t="str">
            <v>353012098847047</v>
          </cell>
          <cell r="G581" t="str">
            <v>B</v>
          </cell>
          <cell r="H581" t="str">
            <v>Iphone8P Gold</v>
          </cell>
        </row>
        <row r="582">
          <cell r="F582" t="str">
            <v>356109093581766</v>
          </cell>
          <cell r="G582" t="str">
            <v>B</v>
          </cell>
          <cell r="H582" t="str">
            <v>Iphone8P Gold</v>
          </cell>
        </row>
        <row r="583">
          <cell r="F583" t="str">
            <v>356109091014232</v>
          </cell>
          <cell r="G583" t="str">
            <v>A</v>
          </cell>
          <cell r="H583" t="str">
            <v>Iphone8P Gold</v>
          </cell>
        </row>
        <row r="584">
          <cell r="F584" t="str">
            <v>356112090638324</v>
          </cell>
          <cell r="G584" t="str">
            <v>C</v>
          </cell>
          <cell r="H584" t="str">
            <v>Iphone8P red</v>
          </cell>
        </row>
        <row r="585">
          <cell r="F585" t="str">
            <v>356112092300329</v>
          </cell>
          <cell r="G585" t="str">
            <v>B</v>
          </cell>
          <cell r="H585" t="str">
            <v>Iphone8P red</v>
          </cell>
        </row>
        <row r="586">
          <cell r="F586" t="str">
            <v>353337079445192</v>
          </cell>
          <cell r="G586" t="str">
            <v>B</v>
          </cell>
          <cell r="H586" t="str">
            <v>Iphone6sP RoseGold</v>
          </cell>
        </row>
        <row r="587">
          <cell r="F587" t="str">
            <v>355736075414862</v>
          </cell>
          <cell r="G587" t="str">
            <v>A</v>
          </cell>
          <cell r="H587" t="str">
            <v>Iphone6sP RoseGold</v>
          </cell>
        </row>
        <row r="588">
          <cell r="F588" t="str">
            <v>352981097856145</v>
          </cell>
          <cell r="G588" t="str">
            <v>D</v>
          </cell>
          <cell r="H588" t="str">
            <v>Iphone8P Gray</v>
          </cell>
        </row>
        <row r="589">
          <cell r="F589" t="str">
            <v>356114091470095</v>
          </cell>
          <cell r="G589" t="str">
            <v>A</v>
          </cell>
          <cell r="H589" t="str">
            <v>Iphone8P Gray</v>
          </cell>
        </row>
        <row r="590">
          <cell r="F590" t="str">
            <v>356769083714840</v>
          </cell>
          <cell r="G590" t="str">
            <v>A</v>
          </cell>
          <cell r="H590" t="str">
            <v>Iphone8P Gray</v>
          </cell>
        </row>
        <row r="591">
          <cell r="F591" t="str">
            <v>354833091195194</v>
          </cell>
          <cell r="G591" t="str">
            <v>C</v>
          </cell>
          <cell r="H591" t="str">
            <v>Iphone8P Gray</v>
          </cell>
        </row>
        <row r="592">
          <cell r="F592" t="str">
            <v>353011095545422</v>
          </cell>
          <cell r="G592" t="str">
            <v>D</v>
          </cell>
          <cell r="H592" t="str">
            <v>Iphone8P Gray</v>
          </cell>
        </row>
        <row r="593">
          <cell r="F593" t="str">
            <v>356774083349431</v>
          </cell>
          <cell r="G593" t="str">
            <v>A</v>
          </cell>
          <cell r="H593" t="str">
            <v>Iphone8P Gray</v>
          </cell>
        </row>
        <row r="594">
          <cell r="F594" t="str">
            <v>353010095598282</v>
          </cell>
          <cell r="G594" t="str">
            <v>B</v>
          </cell>
          <cell r="H594" t="str">
            <v>Iphone8P Gray</v>
          </cell>
        </row>
        <row r="595">
          <cell r="F595" t="str">
            <v>359402084618144</v>
          </cell>
          <cell r="G595" t="str">
            <v>B</v>
          </cell>
          <cell r="H595" t="str">
            <v>Iphone8P Gray</v>
          </cell>
        </row>
        <row r="596">
          <cell r="F596" t="str">
            <v>356712082666264</v>
          </cell>
          <cell r="G596" t="str">
            <v>B</v>
          </cell>
          <cell r="H596" t="str">
            <v>Iphone8P Gray</v>
          </cell>
        </row>
        <row r="597">
          <cell r="F597" t="str">
            <v>356112092228736</v>
          </cell>
          <cell r="G597" t="str">
            <v>B</v>
          </cell>
          <cell r="H597" t="str">
            <v>Iphone8P red</v>
          </cell>
        </row>
        <row r="598">
          <cell r="F598" t="str">
            <v>353010095598282</v>
          </cell>
          <cell r="G598" t="str">
            <v>B</v>
          </cell>
          <cell r="H598" t="str">
            <v>Iphone8P Gray</v>
          </cell>
        </row>
        <row r="599">
          <cell r="F599" t="str">
            <v>356774083349431</v>
          </cell>
          <cell r="G599" t="str">
            <v>A</v>
          </cell>
          <cell r="H599" t="str">
            <v>Iphone8P Gray</v>
          </cell>
        </row>
        <row r="600">
          <cell r="F600" t="str">
            <v>353011095545422</v>
          </cell>
          <cell r="G600" t="str">
            <v>D</v>
          </cell>
          <cell r="H600" t="str">
            <v>Iphone8P Gray</v>
          </cell>
        </row>
        <row r="601">
          <cell r="F601" t="str">
            <v>354833091195194</v>
          </cell>
          <cell r="G601" t="str">
            <v>B</v>
          </cell>
          <cell r="H601" t="str">
            <v>Iphone8P Gray</v>
          </cell>
        </row>
        <row r="602">
          <cell r="F602" t="str">
            <v>356769083714840</v>
          </cell>
          <cell r="G602" t="str">
            <v>B</v>
          </cell>
          <cell r="H602" t="str">
            <v>Iphone8P Gray</v>
          </cell>
        </row>
        <row r="603">
          <cell r="F603" t="str">
            <v>356114091470095</v>
          </cell>
          <cell r="G603" t="str">
            <v>B</v>
          </cell>
          <cell r="H603" t="str">
            <v>Iphone8P Gray</v>
          </cell>
        </row>
        <row r="604">
          <cell r="F604" t="str">
            <v>352981097856145</v>
          </cell>
          <cell r="G604" t="str">
            <v>D</v>
          </cell>
          <cell r="H604" t="str">
            <v>Iphone8P Gray</v>
          </cell>
        </row>
        <row r="605">
          <cell r="F605" t="str">
            <v>356112092300329</v>
          </cell>
          <cell r="G605" t="str">
            <v>B</v>
          </cell>
          <cell r="H605" t="str">
            <v>Iphone8P red</v>
          </cell>
        </row>
        <row r="606">
          <cell r="F606" t="str">
            <v>356112090638324</v>
          </cell>
          <cell r="G606" t="str">
            <v>C</v>
          </cell>
          <cell r="H606" t="str">
            <v>Iphone8P red</v>
          </cell>
        </row>
        <row r="607">
          <cell r="F607" t="str">
            <v>356109091014232</v>
          </cell>
          <cell r="G607" t="str">
            <v>A</v>
          </cell>
          <cell r="H607" t="str">
            <v>Iphone8P Gold</v>
          </cell>
        </row>
        <row r="608">
          <cell r="F608" t="str">
            <v>356109093581766</v>
          </cell>
          <cell r="G608" t="str">
            <v>A+</v>
          </cell>
          <cell r="H608" t="str">
            <v>Iphone8P Gold</v>
          </cell>
        </row>
        <row r="609">
          <cell r="F609" t="str">
            <v>356112092228736</v>
          </cell>
          <cell r="G609" t="str">
            <v>A</v>
          </cell>
          <cell r="H609" t="str">
            <v>Iphone8P red</v>
          </cell>
        </row>
        <row r="610">
          <cell r="F610" t="str">
            <v>353012098847047</v>
          </cell>
          <cell r="G610" t="str">
            <v>A</v>
          </cell>
          <cell r="H610" t="str">
            <v>Iphone8P Gold</v>
          </cell>
        </row>
        <row r="611">
          <cell r="F611" t="str">
            <v>353012095325468</v>
          </cell>
          <cell r="G611" t="str">
            <v>B</v>
          </cell>
          <cell r="H611" t="str">
            <v>Iphone8P Gray</v>
          </cell>
        </row>
        <row r="612">
          <cell r="F612" t="str">
            <v>353012095325468</v>
          </cell>
          <cell r="G612" t="str">
            <v>B</v>
          </cell>
          <cell r="H612" t="str">
            <v>Iphone8P Gray</v>
          </cell>
        </row>
        <row r="613">
          <cell r="F613" t="str">
            <v>355736075414862</v>
          </cell>
          <cell r="G613" t="str">
            <v>A</v>
          </cell>
          <cell r="H613" t="str">
            <v>Iphone6sP RoseGold</v>
          </cell>
        </row>
        <row r="614">
          <cell r="F614" t="str">
            <v>353337079445192</v>
          </cell>
          <cell r="G614" t="str">
            <v>B</v>
          </cell>
          <cell r="H614" t="str">
            <v>Iphone6sP RoseGold</v>
          </cell>
        </row>
        <row r="615">
          <cell r="F615" t="str">
            <v>356712082666264</v>
          </cell>
          <cell r="G615" t="str">
            <v>B</v>
          </cell>
          <cell r="H615" t="str">
            <v>Iphone8P Gray</v>
          </cell>
        </row>
        <row r="616">
          <cell r="F616" t="str">
            <v>359402084618144</v>
          </cell>
          <cell r="G616" t="str">
            <v>A</v>
          </cell>
          <cell r="H616" t="str">
            <v>Iphone8P Gray</v>
          </cell>
        </row>
        <row r="617">
          <cell r="F617" t="str">
            <v>357272092710890</v>
          </cell>
          <cell r="G617" t="str">
            <v>A</v>
          </cell>
          <cell r="H617" t="str">
            <v>IphoneXS MAX RoseGold</v>
          </cell>
        </row>
        <row r="618">
          <cell r="F618" t="str">
            <v>357268098929559</v>
          </cell>
          <cell r="G618" t="str">
            <v>C</v>
          </cell>
          <cell r="H618" t="str">
            <v>IphoneXS MAX RoseGold</v>
          </cell>
        </row>
        <row r="619">
          <cell r="F619" t="str">
            <v>357268095755528</v>
          </cell>
          <cell r="G619" t="str">
            <v>B</v>
          </cell>
          <cell r="H619" t="str">
            <v>IphoneXS MAX RoseGold</v>
          </cell>
        </row>
        <row r="620">
          <cell r="F620" t="str">
            <v>357273093288654</v>
          </cell>
          <cell r="G620" t="str">
            <v>D+</v>
          </cell>
          <cell r="H620" t="str">
            <v>IphoneXS MAX RoseGold</v>
          </cell>
        </row>
        <row r="621">
          <cell r="F621" t="str">
            <v>353093103242556</v>
          </cell>
          <cell r="G621" t="str">
            <v>D+</v>
          </cell>
          <cell r="H621" t="str">
            <v>IphoneXS MAX RoseGold</v>
          </cell>
        </row>
        <row r="622">
          <cell r="F622" t="str">
            <v>357265095797153</v>
          </cell>
          <cell r="G622" t="str">
            <v>D+</v>
          </cell>
          <cell r="H622" t="str">
            <v>IphoneXS MAX RoseGold</v>
          </cell>
        </row>
        <row r="623">
          <cell r="F623" t="str">
            <v>357272092710890</v>
          </cell>
          <cell r="G623" t="str">
            <v>B</v>
          </cell>
          <cell r="H623" t="str">
            <v>IphoneXS MAX RoseGold</v>
          </cell>
        </row>
        <row r="624">
          <cell r="F624" t="str">
            <v>357266098091602</v>
          </cell>
          <cell r="G624" t="str">
            <v>B</v>
          </cell>
          <cell r="H624" t="str">
            <v>IphoneXS MAX RoseGold</v>
          </cell>
        </row>
        <row r="625">
          <cell r="F625" t="str">
            <v>357268091303034</v>
          </cell>
          <cell r="G625" t="str">
            <v>D</v>
          </cell>
          <cell r="H625" t="str">
            <v>IphoneXS MAX RoseGold</v>
          </cell>
        </row>
        <row r="626">
          <cell r="F626" t="str">
            <v>357279090233684</v>
          </cell>
          <cell r="G626" t="str">
            <v>D+</v>
          </cell>
          <cell r="H626" t="str">
            <v>IphoneXS MAX Silver</v>
          </cell>
        </row>
        <row r="627">
          <cell r="F627" t="str">
            <v>357271092314794</v>
          </cell>
          <cell r="G627" t="str">
            <v>B</v>
          </cell>
          <cell r="H627" t="str">
            <v>IphoneXS MAX SpaceGray</v>
          </cell>
        </row>
        <row r="628">
          <cell r="F628" t="str">
            <v>353102104618795</v>
          </cell>
          <cell r="G628" t="str">
            <v>D+</v>
          </cell>
          <cell r="H628" t="str">
            <v>IphoneXS MAX SpaceGray</v>
          </cell>
        </row>
        <row r="629">
          <cell r="F629" t="str">
            <v>357267091812606</v>
          </cell>
          <cell r="G629" t="str">
            <v>B</v>
          </cell>
          <cell r="H629" t="str">
            <v>IphoneXS MAX SpaceGray</v>
          </cell>
        </row>
        <row r="630">
          <cell r="F630" t="str">
            <v>356720082895049</v>
          </cell>
          <cell r="G630" t="str">
            <v>D+</v>
          </cell>
          <cell r="H630" t="str">
            <v>IphoneX Gray</v>
          </cell>
        </row>
        <row r="631">
          <cell r="F631" t="str">
            <v>357265095797153</v>
          </cell>
          <cell r="G631" t="str">
            <v>D+</v>
          </cell>
          <cell r="H631" t="str">
            <v>IphoneXS MAX RoseGold</v>
          </cell>
        </row>
        <row r="632">
          <cell r="F632" t="str">
            <v>357268098929559</v>
          </cell>
          <cell r="G632" t="str">
            <v>B</v>
          </cell>
          <cell r="H632" t="str">
            <v>IphoneXS MAX RoseGold</v>
          </cell>
        </row>
        <row r="633">
          <cell r="F633" t="str">
            <v>357268095755528</v>
          </cell>
          <cell r="G633" t="str">
            <v>A</v>
          </cell>
          <cell r="H633" t="str">
            <v>IphoneXS MAX RoseGold</v>
          </cell>
        </row>
        <row r="634">
          <cell r="F634" t="str">
            <v>357273093288654</v>
          </cell>
          <cell r="G634" t="str">
            <v>D+</v>
          </cell>
          <cell r="H634" t="str">
            <v>IphoneXS MAX RoseGold</v>
          </cell>
        </row>
        <row r="635">
          <cell r="F635" t="str">
            <v>357266098091602</v>
          </cell>
          <cell r="G635" t="str">
            <v>B</v>
          </cell>
          <cell r="H635" t="str">
            <v>IphoneXS MAX RoseGold</v>
          </cell>
        </row>
        <row r="636">
          <cell r="F636" t="str">
            <v>357268091303034</v>
          </cell>
          <cell r="G636" t="str">
            <v>D</v>
          </cell>
          <cell r="H636" t="str">
            <v>IphoneXS MAX RoseGold</v>
          </cell>
        </row>
        <row r="637">
          <cell r="F637" t="str">
            <v>356720082895049</v>
          </cell>
          <cell r="G637" t="str">
            <v>D+</v>
          </cell>
          <cell r="H637" t="str">
            <v>IphoneX Gray</v>
          </cell>
        </row>
        <row r="638">
          <cell r="F638" t="str">
            <v>357267091812606</v>
          </cell>
          <cell r="G638" t="str">
            <v>B</v>
          </cell>
          <cell r="H638" t="str">
            <v>IphoneXS MAX SpaceGray</v>
          </cell>
        </row>
        <row r="639">
          <cell r="F639" t="str">
            <v>357271092314794</v>
          </cell>
          <cell r="G639" t="str">
            <v>B</v>
          </cell>
          <cell r="H639" t="str">
            <v>IphoneXS MAX SpaceGray</v>
          </cell>
        </row>
        <row r="640">
          <cell r="F640" t="str">
            <v>353102104618795</v>
          </cell>
          <cell r="G640" t="str">
            <v>D+</v>
          </cell>
          <cell r="H640" t="str">
            <v>IphoneXS MAX SpaceGray</v>
          </cell>
        </row>
        <row r="641">
          <cell r="F641" t="str">
            <v>357279090233684</v>
          </cell>
          <cell r="G641" t="str">
            <v>D+</v>
          </cell>
          <cell r="H641" t="str">
            <v>IphoneXS MAX Silver</v>
          </cell>
        </row>
        <row r="642">
          <cell r="F642" t="str">
            <v>357263099911276</v>
          </cell>
          <cell r="G642" t="str">
            <v>AlignmentFailed</v>
          </cell>
          <cell r="H642" t="str">
            <v>IphoneXS MAX Silver</v>
          </cell>
        </row>
        <row r="643">
          <cell r="F643" t="str">
            <v>357263099911276</v>
          </cell>
          <cell r="G643" t="str">
            <v>No Results</v>
          </cell>
          <cell r="H643" t="str">
            <v>IphoneXS MAX Silver</v>
          </cell>
        </row>
        <row r="644">
          <cell r="F644" t="str">
            <v>357278090318321</v>
          </cell>
          <cell r="G644" t="str">
            <v>D</v>
          </cell>
          <cell r="H644" t="str">
            <v>IphoneXS MAX Silver</v>
          </cell>
        </row>
        <row r="645">
          <cell r="F645" t="str">
            <v>357273097329934</v>
          </cell>
          <cell r="G645" t="str">
            <v>D</v>
          </cell>
          <cell r="H645" t="str">
            <v>IphoneXS MAX Silver</v>
          </cell>
        </row>
        <row r="646">
          <cell r="F646" t="str">
            <v>357267090954821</v>
          </cell>
          <cell r="G646" t="str">
            <v>D</v>
          </cell>
          <cell r="H646" t="str">
            <v>IphoneXS MAX RoseGold</v>
          </cell>
        </row>
        <row r="647">
          <cell r="F647" t="str">
            <v>357274096761200</v>
          </cell>
          <cell r="G647" t="str">
            <v>D</v>
          </cell>
          <cell r="H647" t="str">
            <v>IphoneXS MAX RoseGold</v>
          </cell>
        </row>
        <row r="648">
          <cell r="F648" t="str">
            <v>357274096761200</v>
          </cell>
          <cell r="G648" t="str">
            <v>No results</v>
          </cell>
          <cell r="H648" t="str">
            <v>IphoneXS MAX RoseGold</v>
          </cell>
        </row>
        <row r="649">
          <cell r="F649" t="str">
            <v>357263096454171</v>
          </cell>
          <cell r="G649" t="str">
            <v>D+</v>
          </cell>
          <cell r="H649" t="str">
            <v>IphoneXS MAX RoseGold</v>
          </cell>
        </row>
        <row r="650">
          <cell r="F650" t="str">
            <v>357263096454171</v>
          </cell>
          <cell r="G650" t="str">
            <v>D+</v>
          </cell>
          <cell r="H650" t="str">
            <v>IphoneXS MAX RoseGold</v>
          </cell>
        </row>
        <row r="651">
          <cell r="F651" t="str">
            <v>357278090318321</v>
          </cell>
          <cell r="G651" t="str">
            <v>D</v>
          </cell>
          <cell r="H651" t="str">
            <v>IphoneXS MAX RoseGold</v>
          </cell>
        </row>
        <row r="652">
          <cell r="F652" t="str">
            <v>357265097132326</v>
          </cell>
          <cell r="G652" t="str">
            <v>D</v>
          </cell>
          <cell r="H652" t="str">
            <v>IphoneXS MAX RoseGold</v>
          </cell>
        </row>
        <row r="653">
          <cell r="F653" t="str">
            <v>357265097132326</v>
          </cell>
          <cell r="G653" t="str">
            <v>No Results</v>
          </cell>
          <cell r="H653" t="str">
            <v>IphoneXS MAX RoseGold</v>
          </cell>
        </row>
        <row r="654">
          <cell r="F654" t="str">
            <v>357267090954821</v>
          </cell>
          <cell r="G654" t="str">
            <v>AlignmentFailed</v>
          </cell>
          <cell r="H654" t="str">
            <v>IphoneXS MAX RoseGold</v>
          </cell>
        </row>
        <row r="655">
          <cell r="F655" t="str">
            <v>357273097329934</v>
          </cell>
          <cell r="G655" t="str">
            <v>D</v>
          </cell>
          <cell r="H655" t="str">
            <v>IphoneXS MAX RoseGold</v>
          </cell>
        </row>
        <row r="656">
          <cell r="F656" t="str">
            <v>356763081150776</v>
          </cell>
          <cell r="G656" t="str">
            <v>D+</v>
          </cell>
          <cell r="H656" t="str">
            <v>Iphone8 Gold</v>
          </cell>
        </row>
        <row r="657">
          <cell r="F657" t="str">
            <v>356766080561083</v>
          </cell>
          <cell r="G657" t="str">
            <v>D</v>
          </cell>
          <cell r="H657" t="str">
            <v>Iphone8 Gold</v>
          </cell>
        </row>
        <row r="658">
          <cell r="F658" t="str">
            <v>356762082275871</v>
          </cell>
          <cell r="G658" t="str">
            <v>A</v>
          </cell>
          <cell r="H658" t="str">
            <v>Iphone8 Silver</v>
          </cell>
        </row>
        <row r="659">
          <cell r="F659" t="str">
            <v>352992095702793</v>
          </cell>
          <cell r="G659" t="str">
            <v>B</v>
          </cell>
          <cell r="H659" t="str">
            <v>Iphone8 Silver</v>
          </cell>
        </row>
        <row r="660">
          <cell r="F660" t="str">
            <v>356766082180296</v>
          </cell>
          <cell r="G660" t="str">
            <v>B</v>
          </cell>
          <cell r="H660" t="str">
            <v>Iphone8 Silver</v>
          </cell>
        </row>
        <row r="661">
          <cell r="F661" t="str">
            <v>356764080847925</v>
          </cell>
          <cell r="G661" t="str">
            <v>B</v>
          </cell>
          <cell r="H661" t="str">
            <v>Iphone8 Silver</v>
          </cell>
        </row>
        <row r="662">
          <cell r="F662" t="str">
            <v>358708094193766</v>
          </cell>
          <cell r="G662" t="str">
            <v>A</v>
          </cell>
          <cell r="H662" t="str">
            <v>Iphone8 Silver</v>
          </cell>
        </row>
        <row r="663">
          <cell r="F663" t="str">
            <v>356766082414562</v>
          </cell>
          <cell r="G663" t="str">
            <v>B</v>
          </cell>
          <cell r="H663" t="str">
            <v>Iphone8 Silver</v>
          </cell>
        </row>
        <row r="664">
          <cell r="F664" t="str">
            <v>356083097110577</v>
          </cell>
          <cell r="G664" t="str">
            <v>D+</v>
          </cell>
          <cell r="H664" t="str">
            <v>Iphone8 Silver</v>
          </cell>
        </row>
        <row r="665">
          <cell r="F665" t="str">
            <v>356701087615970</v>
          </cell>
          <cell r="G665" t="str">
            <v>B</v>
          </cell>
          <cell r="H665" t="str">
            <v>Iphone8 Silver</v>
          </cell>
        </row>
        <row r="666">
          <cell r="F666" t="str">
            <v>356763082182851</v>
          </cell>
          <cell r="G666" t="str">
            <v>B</v>
          </cell>
          <cell r="H666" t="str">
            <v>Iphone8 Silver</v>
          </cell>
        </row>
        <row r="667">
          <cell r="F667" t="str">
            <v>356766082394210</v>
          </cell>
          <cell r="G667" t="str">
            <v>A</v>
          </cell>
          <cell r="H667" t="str">
            <v>Iphone8 Silver</v>
          </cell>
        </row>
        <row r="668">
          <cell r="F668" t="str">
            <v>354898090316760</v>
          </cell>
          <cell r="G668" t="str">
            <v>D</v>
          </cell>
          <cell r="H668" t="str">
            <v>iPhone8 Gray</v>
          </cell>
        </row>
        <row r="669">
          <cell r="F669" t="str">
            <v>354896090125025</v>
          </cell>
          <cell r="G669" t="str">
            <v>D</v>
          </cell>
          <cell r="H669" t="str">
            <v>iPhone8 Gray</v>
          </cell>
        </row>
        <row r="670">
          <cell r="F670" t="str">
            <v>356698089690052</v>
          </cell>
          <cell r="G670" t="str">
            <v>D</v>
          </cell>
          <cell r="H670" t="str">
            <v>iPhone8 Gray</v>
          </cell>
        </row>
        <row r="671">
          <cell r="F671" t="str">
            <v>356699087294913</v>
          </cell>
          <cell r="G671" t="str">
            <v>D</v>
          </cell>
          <cell r="H671" t="str">
            <v>iPhone8 Gray</v>
          </cell>
        </row>
        <row r="672">
          <cell r="F672" t="str">
            <v>356704083749819</v>
          </cell>
          <cell r="G672" t="str">
            <v>D</v>
          </cell>
          <cell r="H672" t="str">
            <v>iPhone8 Gray</v>
          </cell>
        </row>
        <row r="673">
          <cell r="F673" t="str">
            <v>356704087003544</v>
          </cell>
          <cell r="G673" t="str">
            <v>D</v>
          </cell>
          <cell r="H673" t="str">
            <v>iPhone8 Gray</v>
          </cell>
        </row>
        <row r="674">
          <cell r="F674" t="str">
            <v>356704085086772</v>
          </cell>
          <cell r="G674" t="str">
            <v>D</v>
          </cell>
          <cell r="H674" t="str">
            <v>iPhone8 Gray</v>
          </cell>
        </row>
        <row r="675">
          <cell r="F675" t="str">
            <v>353002095725437</v>
          </cell>
          <cell r="G675" t="str">
            <v>D</v>
          </cell>
          <cell r="H675" t="str">
            <v>iPhone8 Gray</v>
          </cell>
        </row>
        <row r="676">
          <cell r="F676" t="str">
            <v>353056090887592</v>
          </cell>
          <cell r="G676" t="str">
            <v>D+</v>
          </cell>
          <cell r="H676" t="str">
            <v>IphoneX Gray</v>
          </cell>
        </row>
        <row r="677">
          <cell r="F677" t="str">
            <v>359496084055232</v>
          </cell>
          <cell r="G677" t="str">
            <v>D+</v>
          </cell>
          <cell r="H677" t="str">
            <v>Iphone8 Gold</v>
          </cell>
        </row>
        <row r="678">
          <cell r="F678" t="str">
            <v>356766080561083</v>
          </cell>
          <cell r="G678" t="str">
            <v>D</v>
          </cell>
          <cell r="H678" t="str">
            <v>Iphone8 Gold</v>
          </cell>
        </row>
        <row r="679">
          <cell r="F679" t="str">
            <v>354844092437964</v>
          </cell>
          <cell r="G679" t="str">
            <v>No Results</v>
          </cell>
          <cell r="H679" t="str">
            <v>IPHONE X</v>
          </cell>
        </row>
        <row r="680">
          <cell r="F680" t="str">
            <v>354844092437964</v>
          </cell>
          <cell r="G680" t="str">
            <v>No Results</v>
          </cell>
          <cell r="H680" t="str">
            <v>IPHONE X</v>
          </cell>
        </row>
        <row r="681">
          <cell r="F681" t="str">
            <v>354848093221954</v>
          </cell>
          <cell r="G681" t="str">
            <v>No Results</v>
          </cell>
          <cell r="H681" t="str">
            <v>IPHONE X</v>
          </cell>
        </row>
        <row r="682">
          <cell r="F682" t="str">
            <v>354848093221954</v>
          </cell>
          <cell r="G682" t="str">
            <v>No Results</v>
          </cell>
          <cell r="H682" t="str">
            <v>IPHONE X</v>
          </cell>
        </row>
        <row r="683">
          <cell r="F683" t="str">
            <v>354914091137665</v>
          </cell>
          <cell r="G683" t="str">
            <v>No Results</v>
          </cell>
          <cell r="H683" t="str">
            <v>IPHONE 7</v>
          </cell>
        </row>
        <row r="684">
          <cell r="F684" t="str">
            <v>354914091137665</v>
          </cell>
          <cell r="G684" t="str">
            <v>No Results</v>
          </cell>
          <cell r="H684" t="str">
            <v>IPHONE 7</v>
          </cell>
        </row>
        <row r="685">
          <cell r="F685" t="str">
            <v>355310080708690</v>
          </cell>
          <cell r="G685" t="str">
            <v>No Results</v>
          </cell>
          <cell r="H685" t="str">
            <v>IPHONE 7</v>
          </cell>
        </row>
        <row r="686">
          <cell r="F686" t="str">
            <v>355310080708690</v>
          </cell>
          <cell r="G686" t="str">
            <v>No Results</v>
          </cell>
          <cell r="H686" t="str">
            <v>IPHONE 7</v>
          </cell>
        </row>
        <row r="687">
          <cell r="F687" t="str">
            <v>355312081767147</v>
          </cell>
          <cell r="G687" t="str">
            <v>No Results</v>
          </cell>
          <cell r="H687" t="str">
            <v>IPHONE 7</v>
          </cell>
        </row>
        <row r="688">
          <cell r="F688" t="str">
            <v>355312081767147</v>
          </cell>
          <cell r="G688" t="str">
            <v>No Results</v>
          </cell>
          <cell r="H688" t="str">
            <v>IPHONE 7</v>
          </cell>
        </row>
        <row r="689">
          <cell r="F689" t="str">
            <v>355342080131011</v>
          </cell>
          <cell r="G689" t="str">
            <v>No Results</v>
          </cell>
          <cell r="H689" t="str">
            <v>IPHONE 7</v>
          </cell>
        </row>
        <row r="690">
          <cell r="F690" t="str">
            <v>355342080131011</v>
          </cell>
          <cell r="G690" t="str">
            <v>No Results</v>
          </cell>
          <cell r="H690" t="str">
            <v>IPHONE 7</v>
          </cell>
        </row>
        <row r="691">
          <cell r="F691" t="str">
            <v>356117093420000</v>
          </cell>
          <cell r="G691" t="str">
            <v>No Results</v>
          </cell>
          <cell r="H691" t="str">
            <v>IPHONE 8 PLUS</v>
          </cell>
        </row>
        <row r="692">
          <cell r="F692" t="str">
            <v>356117093420000</v>
          </cell>
          <cell r="G692" t="str">
            <v>No Results</v>
          </cell>
          <cell r="H692" t="str">
            <v>IPHONE 8 PLUS</v>
          </cell>
        </row>
        <row r="693">
          <cell r="F693" t="str">
            <v>356166098994337</v>
          </cell>
          <cell r="G693" t="str">
            <v>No Results</v>
          </cell>
          <cell r="H693" t="str">
            <v>IPHONE X S</v>
          </cell>
        </row>
        <row r="694">
          <cell r="F694" t="str">
            <v>356166098994337</v>
          </cell>
          <cell r="G694" t="str">
            <v>No Results</v>
          </cell>
          <cell r="H694" t="str">
            <v>IPHONE X S</v>
          </cell>
        </row>
        <row r="695">
          <cell r="F695" t="str">
            <v>356768087994911</v>
          </cell>
          <cell r="G695" t="str">
            <v>No Results</v>
          </cell>
          <cell r="H695" t="str">
            <v>IPHONE 8 PLUS</v>
          </cell>
        </row>
        <row r="696">
          <cell r="F696" t="str">
            <v>356768087994911</v>
          </cell>
          <cell r="G696" t="str">
            <v>No Results</v>
          </cell>
          <cell r="H696" t="str">
            <v>IPHONE 8 PLUS</v>
          </cell>
        </row>
        <row r="697">
          <cell r="F697" t="str">
            <v>358607070642319</v>
          </cell>
          <cell r="G697" t="str">
            <v>No Results</v>
          </cell>
          <cell r="H697" t="str">
            <v>IPHONE 6S PLUS</v>
          </cell>
        </row>
        <row r="698">
          <cell r="F698" t="str">
            <v>358607070642319</v>
          </cell>
          <cell r="G698" t="str">
            <v>No Results</v>
          </cell>
          <cell r="H698" t="str">
            <v>IPHONE 6S PLUS</v>
          </cell>
        </row>
        <row r="699">
          <cell r="F699" t="str">
            <v>359167077398802</v>
          </cell>
          <cell r="G699" t="str">
            <v>No Results</v>
          </cell>
          <cell r="H699" t="str">
            <v>IPHONE 7</v>
          </cell>
        </row>
        <row r="700">
          <cell r="F700" t="str">
            <v>359167077398802</v>
          </cell>
          <cell r="G700" t="str">
            <v>No Results</v>
          </cell>
          <cell r="H700" t="str">
            <v>IPHONE 7</v>
          </cell>
        </row>
        <row r="701">
          <cell r="F701" t="str">
            <v>359459080306363</v>
          </cell>
          <cell r="G701" t="str">
            <v>No Results</v>
          </cell>
          <cell r="H701" t="str">
            <v>IPHONE 7</v>
          </cell>
        </row>
        <row r="702">
          <cell r="F702" t="str">
            <v>359459080306363</v>
          </cell>
          <cell r="G702" t="str">
            <v>No Results</v>
          </cell>
          <cell r="H702" t="str">
            <v>IPHONE 7</v>
          </cell>
        </row>
        <row r="703">
          <cell r="F703" t="str">
            <v>359463085144159</v>
          </cell>
          <cell r="G703" t="str">
            <v>No Results</v>
          </cell>
          <cell r="H703" t="str">
            <v>IPHONE 7</v>
          </cell>
        </row>
        <row r="704">
          <cell r="F704" t="str">
            <v>359463085144159</v>
          </cell>
          <cell r="G704" t="str">
            <v>No Results</v>
          </cell>
          <cell r="H704" t="str">
            <v>IPHONE 7</v>
          </cell>
        </row>
        <row r="705">
          <cell r="F705" t="str">
            <v>359463085291919</v>
          </cell>
          <cell r="G705" t="str">
            <v>No Results</v>
          </cell>
          <cell r="H705" t="str">
            <v>IPHONE 7</v>
          </cell>
        </row>
        <row r="706">
          <cell r="F706" t="str">
            <v>359463085291919</v>
          </cell>
          <cell r="G706" t="str">
            <v>No Results</v>
          </cell>
          <cell r="H706" t="str">
            <v>IPHONE 7</v>
          </cell>
        </row>
        <row r="707">
          <cell r="F707" t="str">
            <v>359496084055232</v>
          </cell>
          <cell r="G707" t="str">
            <v>D+</v>
          </cell>
          <cell r="H707" t="str">
            <v>Iphone8 Gold</v>
          </cell>
        </row>
        <row r="708">
          <cell r="F708" t="str">
            <v>352992095702793</v>
          </cell>
          <cell r="G708" t="str">
            <v>D+</v>
          </cell>
          <cell r="H708" t="str">
            <v>Iphone8 Silver</v>
          </cell>
        </row>
        <row r="709">
          <cell r="F709" t="str">
            <v>356766082180296</v>
          </cell>
          <cell r="G709" t="str">
            <v>B</v>
          </cell>
          <cell r="H709" t="str">
            <v>Iphone8 Silver</v>
          </cell>
        </row>
        <row r="710">
          <cell r="F710" t="str">
            <v>353002095725437</v>
          </cell>
          <cell r="G710" t="str">
            <v>D</v>
          </cell>
          <cell r="H710" t="str">
            <v>iPhone8 Gray</v>
          </cell>
        </row>
        <row r="711">
          <cell r="F711" t="str">
            <v>356704085086772</v>
          </cell>
          <cell r="G711" t="str">
            <v>D</v>
          </cell>
          <cell r="H711" t="str">
            <v>iPhone8 Gray</v>
          </cell>
        </row>
        <row r="712">
          <cell r="F712" t="str">
            <v>356704087003544</v>
          </cell>
          <cell r="G712" t="str">
            <v>D</v>
          </cell>
          <cell r="H712" t="str">
            <v>iPhone8 Gray</v>
          </cell>
        </row>
        <row r="713">
          <cell r="F713" t="str">
            <v>356704083749819</v>
          </cell>
          <cell r="G713" t="str">
            <v>D</v>
          </cell>
          <cell r="H713" t="str">
            <v>iPhone8 Gray</v>
          </cell>
        </row>
        <row r="714">
          <cell r="F714" t="str">
            <v>354898090316760</v>
          </cell>
          <cell r="G714" t="str">
            <v>D</v>
          </cell>
          <cell r="H714" t="str">
            <v>iPhone8 Gray</v>
          </cell>
        </row>
        <row r="715">
          <cell r="F715" t="str">
            <v>356699087294913</v>
          </cell>
          <cell r="G715" t="str">
            <v>D</v>
          </cell>
          <cell r="H715" t="str">
            <v>iPhone8 Gray</v>
          </cell>
        </row>
        <row r="716">
          <cell r="F716" t="str">
            <v>356698089690052</v>
          </cell>
          <cell r="G716" t="str">
            <v>D</v>
          </cell>
          <cell r="H716" t="str">
            <v>iPhone8 Gray</v>
          </cell>
        </row>
        <row r="717">
          <cell r="F717" t="str">
            <v>353056090887592</v>
          </cell>
          <cell r="G717" t="str">
            <v>D+</v>
          </cell>
          <cell r="H717" t="str">
            <v>IphoneX Gray</v>
          </cell>
        </row>
        <row r="718">
          <cell r="F718" t="str">
            <v>356764080847925</v>
          </cell>
          <cell r="G718" t="str">
            <v>C</v>
          </cell>
          <cell r="H718" t="str">
            <v>Iphone8 Silver</v>
          </cell>
        </row>
        <row r="719">
          <cell r="F719" t="str">
            <v>358708094193766</v>
          </cell>
          <cell r="G719" t="str">
            <v>B</v>
          </cell>
          <cell r="H719" t="str">
            <v>Iphone8 Silver</v>
          </cell>
        </row>
        <row r="720">
          <cell r="F720" t="str">
            <v>356766082414562</v>
          </cell>
          <cell r="G720" t="str">
            <v>B</v>
          </cell>
          <cell r="H720" t="str">
            <v>Iphone8 Silver</v>
          </cell>
        </row>
        <row r="721">
          <cell r="F721" t="str">
            <v>356701087615970</v>
          </cell>
          <cell r="G721" t="str">
            <v>B</v>
          </cell>
          <cell r="H721" t="str">
            <v>Iphone8 Silver</v>
          </cell>
        </row>
        <row r="722">
          <cell r="F722" t="str">
            <v>356083097110577</v>
          </cell>
          <cell r="G722" t="str">
            <v>C</v>
          </cell>
          <cell r="H722" t="str">
            <v>Iphone8 Silver</v>
          </cell>
        </row>
        <row r="723">
          <cell r="F723" t="str">
            <v>356763082182851</v>
          </cell>
          <cell r="G723" t="str">
            <v>A</v>
          </cell>
          <cell r="H723" t="str">
            <v>Iphone8 Silver</v>
          </cell>
        </row>
        <row r="724">
          <cell r="F724" t="str">
            <v>356766082394210</v>
          </cell>
          <cell r="G724" t="str">
            <v>A</v>
          </cell>
          <cell r="H724" t="str">
            <v>Iphone8 Silver</v>
          </cell>
        </row>
        <row r="725">
          <cell r="F725" t="str">
            <v>356762082275871</v>
          </cell>
          <cell r="G725" t="str">
            <v>A</v>
          </cell>
          <cell r="H725" t="str">
            <v>Iphone8 Silver</v>
          </cell>
        </row>
        <row r="726">
          <cell r="F726" t="str">
            <v>354896090125025</v>
          </cell>
          <cell r="G726" t="str">
            <v>D</v>
          </cell>
          <cell r="H726" t="str">
            <v>iPhone8 Gray</v>
          </cell>
        </row>
        <row r="727">
          <cell r="F727" t="str">
            <v>356763081150776</v>
          </cell>
          <cell r="G727" t="str">
            <v>D+</v>
          </cell>
          <cell r="H727" t="str">
            <v>Iphone8 Gold</v>
          </cell>
        </row>
        <row r="728">
          <cell r="F728" t="str">
            <v>353800084637277</v>
          </cell>
          <cell r="G728" t="str">
            <v>D+</v>
          </cell>
          <cell r="H728" t="str">
            <v>Iphone6s RoseGold</v>
          </cell>
        </row>
        <row r="729">
          <cell r="F729" t="str">
            <v>359156076503850</v>
          </cell>
          <cell r="G729" t="str">
            <v>A+</v>
          </cell>
          <cell r="H729" t="str">
            <v>Iphone6s RoseGold</v>
          </cell>
        </row>
        <row r="730">
          <cell r="F730" t="str">
            <v>353272072812884</v>
          </cell>
          <cell r="G730" t="str">
            <v>B</v>
          </cell>
          <cell r="H730" t="str">
            <v>Iphone6s RoseGold</v>
          </cell>
        </row>
        <row r="731">
          <cell r="F731" t="str">
            <v>353338072640342</v>
          </cell>
          <cell r="G731" t="str">
            <v>D+</v>
          </cell>
          <cell r="H731" t="str">
            <v>Iphone6s RoseGold</v>
          </cell>
        </row>
        <row r="732">
          <cell r="F732" t="str">
            <v>355690078059028</v>
          </cell>
          <cell r="G732" t="str">
            <v>A</v>
          </cell>
          <cell r="H732" t="str">
            <v>Iphone6s Gold</v>
          </cell>
        </row>
        <row r="733">
          <cell r="F733" t="str">
            <v>358566072702077</v>
          </cell>
          <cell r="G733" t="str">
            <v>A</v>
          </cell>
          <cell r="H733" t="str">
            <v>Iphone6s Gray</v>
          </cell>
        </row>
        <row r="734">
          <cell r="F734" t="str">
            <v>355690071305014</v>
          </cell>
          <cell r="G734" t="str">
            <v>C</v>
          </cell>
          <cell r="H734" t="str">
            <v>Iphone6s Gray</v>
          </cell>
        </row>
        <row r="735">
          <cell r="F735" t="str">
            <v>355696077102115</v>
          </cell>
          <cell r="G735" t="str">
            <v>AlignmentFailed</v>
          </cell>
          <cell r="H735" t="str">
            <v>Iphone6s Gray</v>
          </cell>
        </row>
        <row r="736">
          <cell r="F736" t="str">
            <v>355696078972771</v>
          </cell>
          <cell r="G736" t="str">
            <v>A+</v>
          </cell>
          <cell r="H736" t="str">
            <v>Iphone6s Silver</v>
          </cell>
        </row>
        <row r="737">
          <cell r="F737" t="str">
            <v>355696077102115</v>
          </cell>
          <cell r="G737" t="str">
            <v>AlignmentFailed</v>
          </cell>
          <cell r="H737" t="str">
            <v>Iphone6s Silver</v>
          </cell>
        </row>
        <row r="738">
          <cell r="F738" t="str">
            <v>355696078972771</v>
          </cell>
          <cell r="G738" t="str">
            <v>B</v>
          </cell>
          <cell r="H738" t="str">
            <v>Iphone6s Silver</v>
          </cell>
        </row>
        <row r="739">
          <cell r="F739" t="str">
            <v>355690071305014</v>
          </cell>
          <cell r="G739" t="str">
            <v>B</v>
          </cell>
          <cell r="H739" t="str">
            <v>Iphone6s Gray</v>
          </cell>
        </row>
        <row r="740">
          <cell r="F740" t="str">
            <v>358566072702077</v>
          </cell>
          <cell r="G740" t="str">
            <v>A</v>
          </cell>
          <cell r="H740" t="str">
            <v>Iphone6s Gray</v>
          </cell>
        </row>
        <row r="741">
          <cell r="F741" t="str">
            <v>355690078059028</v>
          </cell>
          <cell r="G741" t="str">
            <v>C</v>
          </cell>
          <cell r="H741" t="str">
            <v>Iphone6s Gold</v>
          </cell>
        </row>
        <row r="742">
          <cell r="F742" t="str">
            <v>353338072640342</v>
          </cell>
          <cell r="G742" t="str">
            <v>D+</v>
          </cell>
          <cell r="H742" t="str">
            <v>Iphone6s RoseGold</v>
          </cell>
        </row>
        <row r="743">
          <cell r="F743" t="str">
            <v>353272072812884</v>
          </cell>
          <cell r="G743" t="str">
            <v>A</v>
          </cell>
          <cell r="H743" t="str">
            <v>Iphone6s RoseGold</v>
          </cell>
        </row>
        <row r="744">
          <cell r="F744" t="str">
            <v>359156076503850</v>
          </cell>
          <cell r="G744" t="str">
            <v>A+</v>
          </cell>
          <cell r="H744" t="str">
            <v>Iphone6s RoseGold</v>
          </cell>
        </row>
        <row r="745">
          <cell r="F745" t="str">
            <v>353800084637277</v>
          </cell>
          <cell r="G745" t="str">
            <v>D+</v>
          </cell>
          <cell r="H745" t="str">
            <v>Iphone6s RoseGold</v>
          </cell>
        </row>
        <row r="746">
          <cell r="F746" t="str">
            <v>358563075071147</v>
          </cell>
          <cell r="G746" t="str">
            <v>D+</v>
          </cell>
          <cell r="H746" t="str">
            <v>Iphone6s Gold</v>
          </cell>
        </row>
        <row r="747">
          <cell r="F747" t="str">
            <v>359235063227648</v>
          </cell>
          <cell r="G747" t="str">
            <v>B</v>
          </cell>
          <cell r="H747" t="str">
            <v>Iphone6 Gray</v>
          </cell>
        </row>
        <row r="748">
          <cell r="F748" t="str">
            <v>356988066263068</v>
          </cell>
          <cell r="G748" t="str">
            <v>AlignmentFailed</v>
          </cell>
          <cell r="H748" t="str">
            <v>Iphone6 Gray</v>
          </cell>
        </row>
        <row r="749">
          <cell r="F749" t="str">
            <v>359297064565053</v>
          </cell>
          <cell r="G749" t="str">
            <v>B</v>
          </cell>
          <cell r="H749" t="str">
            <v>Iphone6 Gray</v>
          </cell>
        </row>
        <row r="750">
          <cell r="F750" t="str">
            <v>359306060451877</v>
          </cell>
          <cell r="G750" t="str">
            <v>D+</v>
          </cell>
          <cell r="H750" t="str">
            <v>Iphone6 Gray</v>
          </cell>
        </row>
        <row r="751">
          <cell r="F751" t="str">
            <v>359302069034046</v>
          </cell>
          <cell r="G751" t="str">
            <v>D+</v>
          </cell>
          <cell r="H751" t="str">
            <v>Iphone6 Gray</v>
          </cell>
        </row>
        <row r="752">
          <cell r="F752" t="str">
            <v>354407065245010</v>
          </cell>
          <cell r="G752" t="str">
            <v>D+</v>
          </cell>
          <cell r="H752" t="str">
            <v>Iphone6 Gray</v>
          </cell>
        </row>
        <row r="753">
          <cell r="F753" t="str">
            <v>359305064831076</v>
          </cell>
          <cell r="G753" t="str">
            <v>D+</v>
          </cell>
          <cell r="H753" t="str">
            <v>Iphone6 Gray</v>
          </cell>
        </row>
        <row r="754">
          <cell r="F754" t="str">
            <v>359230064417744</v>
          </cell>
          <cell r="G754" t="str">
            <v>D+</v>
          </cell>
          <cell r="H754" t="str">
            <v>Iphone6 Gray</v>
          </cell>
        </row>
        <row r="755">
          <cell r="F755" t="str">
            <v>354408063803115</v>
          </cell>
          <cell r="G755" t="str">
            <v>AlignmentFailed</v>
          </cell>
          <cell r="H755" t="str">
            <v>Iphone6 Silver</v>
          </cell>
        </row>
        <row r="756">
          <cell r="F756" t="str">
            <v>354408063803115</v>
          </cell>
          <cell r="G756" t="str">
            <v>AlignmentFailed</v>
          </cell>
          <cell r="H756" t="str">
            <v>Iphone6 Silver</v>
          </cell>
        </row>
        <row r="757">
          <cell r="F757" t="str">
            <v>359232062337205</v>
          </cell>
          <cell r="G757" t="str">
            <v>D</v>
          </cell>
          <cell r="H757" t="str">
            <v>Iphone6 Silver</v>
          </cell>
        </row>
        <row r="758">
          <cell r="F758" t="str">
            <v>356987062098932</v>
          </cell>
          <cell r="G758" t="str">
            <v>AlignmentFailed</v>
          </cell>
          <cell r="H758" t="str">
            <v>Iphone6 Silver</v>
          </cell>
        </row>
        <row r="759">
          <cell r="F759" t="str">
            <v>355792073444989</v>
          </cell>
          <cell r="G759" t="str">
            <v>D</v>
          </cell>
          <cell r="H759" t="str">
            <v>Iphone6 Gray</v>
          </cell>
        </row>
        <row r="760">
          <cell r="F760" t="str">
            <v>356987062098932</v>
          </cell>
          <cell r="G760" t="str">
            <v>AlignmentFailed</v>
          </cell>
          <cell r="H760" t="str">
            <v>Iphone6 Silver</v>
          </cell>
        </row>
        <row r="761">
          <cell r="F761" t="str">
            <v>359238067023583</v>
          </cell>
          <cell r="G761" t="str">
            <v>A</v>
          </cell>
          <cell r="H761" t="str">
            <v>Iphone6 Gray</v>
          </cell>
        </row>
        <row r="762">
          <cell r="F762" t="str">
            <v>358372067604414</v>
          </cell>
          <cell r="G762" t="str">
            <v>D+</v>
          </cell>
          <cell r="H762" t="str">
            <v>Iphone6 Gray</v>
          </cell>
        </row>
        <row r="763">
          <cell r="F763" t="str">
            <v>356988066263068</v>
          </cell>
          <cell r="G763" t="str">
            <v>AlignmentFailed</v>
          </cell>
          <cell r="H763" t="str">
            <v>Iphone6 Gray</v>
          </cell>
        </row>
        <row r="764">
          <cell r="F764" t="str">
            <v>352022074591809</v>
          </cell>
          <cell r="G764" t="str">
            <v>D+</v>
          </cell>
          <cell r="H764" t="str">
            <v>Iphone6 Gray</v>
          </cell>
        </row>
        <row r="765">
          <cell r="F765" t="str">
            <v>359297065057704</v>
          </cell>
          <cell r="G765" t="str">
            <v>B</v>
          </cell>
          <cell r="H765" t="str">
            <v>Iphone6 Gray</v>
          </cell>
        </row>
        <row r="766">
          <cell r="F766" t="str">
            <v>354450066247775</v>
          </cell>
          <cell r="G766" t="str">
            <v>B</v>
          </cell>
          <cell r="H766" t="str">
            <v>Iphone6 Silver</v>
          </cell>
        </row>
        <row r="767">
          <cell r="F767" t="str">
            <v>354450066247775</v>
          </cell>
          <cell r="G767" t="str">
            <v>B</v>
          </cell>
          <cell r="H767" t="str">
            <v>Iphone6 Silver</v>
          </cell>
        </row>
        <row r="768">
          <cell r="F768" t="str">
            <v>359239061029410</v>
          </cell>
          <cell r="G768" t="str">
            <v>D</v>
          </cell>
          <cell r="H768" t="str">
            <v>Iphone6 Silver</v>
          </cell>
        </row>
        <row r="769">
          <cell r="F769" t="str">
            <v>359239061029410</v>
          </cell>
          <cell r="G769" t="str">
            <v>No Results</v>
          </cell>
          <cell r="H769" t="str">
            <v>Iphone6 Silver</v>
          </cell>
        </row>
        <row r="770">
          <cell r="F770" t="str">
            <v>352019078907395</v>
          </cell>
          <cell r="G770" t="str">
            <v>AlignmentFailed</v>
          </cell>
          <cell r="H770" t="str">
            <v>Iphone6 Gold</v>
          </cell>
        </row>
        <row r="771">
          <cell r="F771" t="str">
            <v>352019078907395</v>
          </cell>
          <cell r="G771" t="str">
            <v>No Results</v>
          </cell>
          <cell r="H771" t="str">
            <v>Iphone6 Gold</v>
          </cell>
        </row>
        <row r="772">
          <cell r="F772" t="str">
            <v>358563075071147</v>
          </cell>
          <cell r="G772" t="str">
            <v>D+</v>
          </cell>
          <cell r="H772" t="str">
            <v>Iphone6 Gold</v>
          </cell>
        </row>
        <row r="773">
          <cell r="F773" t="str">
            <v>354407065245010</v>
          </cell>
          <cell r="G773" t="str">
            <v>D+</v>
          </cell>
          <cell r="H773" t="str">
            <v>Iphone6 Gray</v>
          </cell>
        </row>
        <row r="774">
          <cell r="F774" t="str">
            <v>359234061789832</v>
          </cell>
          <cell r="G774" t="str">
            <v>A</v>
          </cell>
          <cell r="H774" t="str">
            <v>Iphone6 Gray</v>
          </cell>
        </row>
        <row r="775">
          <cell r="F775" t="str">
            <v>359297064565053</v>
          </cell>
          <cell r="G775" t="str">
            <v>B</v>
          </cell>
          <cell r="H775" t="str">
            <v>Iphone6 Gray</v>
          </cell>
        </row>
        <row r="776">
          <cell r="F776" t="str">
            <v>359238067023583</v>
          </cell>
          <cell r="G776" t="str">
            <v>A</v>
          </cell>
          <cell r="H776" t="str">
            <v>Iphone6 Gray</v>
          </cell>
        </row>
        <row r="777">
          <cell r="F777" t="str">
            <v>358372067604414</v>
          </cell>
          <cell r="G777" t="str">
            <v>D+</v>
          </cell>
          <cell r="H777" t="str">
            <v>Iphone6 Gray</v>
          </cell>
        </row>
        <row r="778">
          <cell r="F778" t="str">
            <v>355792073444989</v>
          </cell>
          <cell r="G778" t="str">
            <v>D</v>
          </cell>
          <cell r="H778" t="str">
            <v>Iphone6 Gray</v>
          </cell>
        </row>
        <row r="779">
          <cell r="F779" t="str">
            <v>352022074591809</v>
          </cell>
          <cell r="G779" t="str">
            <v>D+</v>
          </cell>
          <cell r="H779" t="str">
            <v>Iphone6 Gray</v>
          </cell>
        </row>
        <row r="780">
          <cell r="F780" t="str">
            <v>359230064417744</v>
          </cell>
          <cell r="G780" t="str">
            <v>D+</v>
          </cell>
          <cell r="H780" t="str">
            <v>Iphone6 Gray</v>
          </cell>
        </row>
        <row r="781">
          <cell r="F781" t="str">
            <v>359305064831076</v>
          </cell>
          <cell r="G781" t="str">
            <v>D+</v>
          </cell>
          <cell r="H781" t="str">
            <v>Iphone6 Gray</v>
          </cell>
        </row>
        <row r="782">
          <cell r="F782" t="str">
            <v>359297065057704</v>
          </cell>
          <cell r="G782" t="str">
            <v>B</v>
          </cell>
          <cell r="H782" t="str">
            <v>Iphone6 Gray</v>
          </cell>
        </row>
        <row r="783">
          <cell r="F783" t="str">
            <v>359302069034046</v>
          </cell>
          <cell r="G783" t="str">
            <v>D+</v>
          </cell>
          <cell r="H783" t="str">
            <v>Iphone6 Gray</v>
          </cell>
        </row>
        <row r="784">
          <cell r="F784" t="str">
            <v>359306060451877</v>
          </cell>
          <cell r="G784" t="str">
            <v>D+</v>
          </cell>
          <cell r="H784" t="str">
            <v>Iphone6 Gray</v>
          </cell>
        </row>
        <row r="785">
          <cell r="F785" t="str">
            <v>359234061789832</v>
          </cell>
          <cell r="G785" t="str">
            <v>A</v>
          </cell>
          <cell r="H785" t="str">
            <v>Iphone6 Gray</v>
          </cell>
        </row>
        <row r="786">
          <cell r="F786" t="str">
            <v>359235063227648</v>
          </cell>
          <cell r="G786" t="str">
            <v>B</v>
          </cell>
          <cell r="H786" t="str">
            <v>Iphone6 Gray</v>
          </cell>
        </row>
        <row r="787">
          <cell r="F787" t="str">
            <v>359232062337205</v>
          </cell>
          <cell r="G787" t="str">
            <v>D+</v>
          </cell>
          <cell r="H787" t="str">
            <v>Iphone6 Silver</v>
          </cell>
        </row>
        <row r="788">
          <cell r="F788" t="str">
            <v>355838085703548</v>
          </cell>
          <cell r="G788" t="str">
            <v>D+</v>
          </cell>
          <cell r="H788" t="str">
            <v>Iphone7P Gold</v>
          </cell>
        </row>
        <row r="789">
          <cell r="F789" t="str">
            <v>359176078562399</v>
          </cell>
          <cell r="G789" t="str">
            <v>D+</v>
          </cell>
          <cell r="H789" t="str">
            <v>Iphone7P Gold</v>
          </cell>
        </row>
        <row r="790">
          <cell r="F790" t="str">
            <v>359469080155876</v>
          </cell>
          <cell r="G790" t="str">
            <v>D</v>
          </cell>
          <cell r="H790" t="str">
            <v>Iphone7P Gold</v>
          </cell>
        </row>
        <row r="791">
          <cell r="F791" t="str">
            <v>356696086957516</v>
          </cell>
          <cell r="G791" t="str">
            <v>A</v>
          </cell>
          <cell r="H791" t="str">
            <v>Iphone7P RoseGold</v>
          </cell>
        </row>
        <row r="792">
          <cell r="F792" t="str">
            <v>353818087888614</v>
          </cell>
          <cell r="G792" t="str">
            <v>A+</v>
          </cell>
          <cell r="H792" t="str">
            <v>Iphone7P RoseGold</v>
          </cell>
        </row>
        <row r="793">
          <cell r="F793" t="str">
            <v>359469080155876</v>
          </cell>
          <cell r="G793" t="str">
            <v>D</v>
          </cell>
          <cell r="H793" t="str">
            <v>Iphone7P Gold</v>
          </cell>
        </row>
        <row r="794">
          <cell r="F794" t="str">
            <v>356695084083481</v>
          </cell>
          <cell r="G794" t="str">
            <v>D</v>
          </cell>
          <cell r="H794" t="str">
            <v>Iphone7P Gold</v>
          </cell>
        </row>
        <row r="795">
          <cell r="F795" t="str">
            <v>353820083289839</v>
          </cell>
          <cell r="G795" t="str">
            <v>D</v>
          </cell>
          <cell r="H795" t="str">
            <v>Iphone7P Gold</v>
          </cell>
        </row>
        <row r="796">
          <cell r="F796" t="str">
            <v>356695084083481</v>
          </cell>
          <cell r="G796" t="str">
            <v>D</v>
          </cell>
          <cell r="H796" t="str">
            <v>Iphone7P Gold</v>
          </cell>
        </row>
        <row r="797">
          <cell r="F797" t="str">
            <v>353820083289839</v>
          </cell>
          <cell r="G797" t="str">
            <v>D</v>
          </cell>
          <cell r="H797" t="str">
            <v>Iphone7P Gold</v>
          </cell>
        </row>
        <row r="798">
          <cell r="F798" t="str">
            <v>356697081814892</v>
          </cell>
          <cell r="G798" t="str">
            <v>C</v>
          </cell>
          <cell r="H798" t="str">
            <v>Iphone7P Gold</v>
          </cell>
        </row>
        <row r="799">
          <cell r="F799" t="str">
            <v>356697081814892</v>
          </cell>
          <cell r="G799" t="str">
            <v>C</v>
          </cell>
          <cell r="H799" t="str">
            <v>Iphone7P Gold</v>
          </cell>
        </row>
        <row r="800">
          <cell r="F800" t="str">
            <v>353818087888614</v>
          </cell>
          <cell r="G800" t="str">
            <v>A+</v>
          </cell>
          <cell r="H800" t="str">
            <v>Iphone7P RoseGold</v>
          </cell>
        </row>
        <row r="801">
          <cell r="F801" t="str">
            <v>356696086957516</v>
          </cell>
          <cell r="G801" t="str">
            <v>A</v>
          </cell>
          <cell r="H801" t="str">
            <v>Iphone7P RoseGold</v>
          </cell>
        </row>
        <row r="802">
          <cell r="F802" t="str">
            <v>359476080876575</v>
          </cell>
          <cell r="G802" t="str">
            <v>A</v>
          </cell>
          <cell r="H802" t="str">
            <v>Iphone7P Gold</v>
          </cell>
        </row>
        <row r="803">
          <cell r="F803" t="str">
            <v>359476080876575</v>
          </cell>
          <cell r="G803" t="str">
            <v>A</v>
          </cell>
          <cell r="H803" t="str">
            <v>Iphone7P Gold</v>
          </cell>
        </row>
        <row r="804">
          <cell r="F804" t="str">
            <v>355839084748120</v>
          </cell>
          <cell r="G804" t="str">
            <v>A</v>
          </cell>
          <cell r="H804" t="str">
            <v>Iphone7P Gold</v>
          </cell>
        </row>
        <row r="805">
          <cell r="F805" t="str">
            <v>355839084748120</v>
          </cell>
          <cell r="G805" t="str">
            <v>A</v>
          </cell>
          <cell r="H805" t="str">
            <v>Iphone7P Gold</v>
          </cell>
        </row>
        <row r="806">
          <cell r="F806" t="str">
            <v>355840085958676</v>
          </cell>
          <cell r="G806" t="str">
            <v>D+</v>
          </cell>
          <cell r="H806" t="str">
            <v>Iphone7P Gold</v>
          </cell>
        </row>
        <row r="807">
          <cell r="F807" t="str">
            <v>359176078562399</v>
          </cell>
          <cell r="G807" t="str">
            <v>C</v>
          </cell>
          <cell r="H807" t="str">
            <v>Iphone7P Gold</v>
          </cell>
        </row>
        <row r="808">
          <cell r="F808" t="str">
            <v>356697084658577</v>
          </cell>
          <cell r="G808" t="str">
            <v>B</v>
          </cell>
          <cell r="H808" t="str">
            <v>Iphone7P Red</v>
          </cell>
        </row>
        <row r="809">
          <cell r="F809" t="str">
            <v>356697084658577</v>
          </cell>
          <cell r="G809" t="str">
            <v>B</v>
          </cell>
          <cell r="H809" t="str">
            <v>Iphone7P Red</v>
          </cell>
        </row>
        <row r="810">
          <cell r="F810" t="str">
            <v>355836086323597</v>
          </cell>
          <cell r="G810" t="str">
            <v>C</v>
          </cell>
          <cell r="H810" t="str">
            <v>Iphone7P Red</v>
          </cell>
        </row>
        <row r="811">
          <cell r="F811" t="str">
            <v>355836086323597</v>
          </cell>
          <cell r="G811" t="str">
            <v>C</v>
          </cell>
          <cell r="H811" t="str">
            <v>Iphone7P Red</v>
          </cell>
        </row>
        <row r="812">
          <cell r="F812" t="str">
            <v>355841089177891</v>
          </cell>
          <cell r="G812" t="str">
            <v>A</v>
          </cell>
          <cell r="H812" t="str">
            <v>Iphone7P Red</v>
          </cell>
        </row>
        <row r="813">
          <cell r="F813" t="str">
            <v>355841089177891</v>
          </cell>
          <cell r="G813" t="str">
            <v>A</v>
          </cell>
          <cell r="H813" t="str">
            <v>Iphone7P Red</v>
          </cell>
        </row>
        <row r="814">
          <cell r="F814" t="str">
            <v>356694081976920</v>
          </cell>
          <cell r="G814" t="str">
            <v>B</v>
          </cell>
          <cell r="H814" t="str">
            <v>Iphone7P Red</v>
          </cell>
        </row>
        <row r="815">
          <cell r="F815" t="str">
            <v>356694081976920</v>
          </cell>
          <cell r="G815" t="str">
            <v>B</v>
          </cell>
          <cell r="H815" t="str">
            <v>Iphone7P Red</v>
          </cell>
        </row>
        <row r="816">
          <cell r="F816" t="str">
            <v>355836088173701</v>
          </cell>
          <cell r="G816" t="str">
            <v>A</v>
          </cell>
          <cell r="H816" t="str">
            <v>Iphone7P Red</v>
          </cell>
        </row>
        <row r="817">
          <cell r="F817" t="str">
            <v>355836088173701</v>
          </cell>
          <cell r="G817" t="str">
            <v>A</v>
          </cell>
          <cell r="H817" t="str">
            <v>Iphone7P Red</v>
          </cell>
        </row>
        <row r="818">
          <cell r="F818" t="str">
            <v>355841087393649</v>
          </cell>
          <cell r="G818" t="str">
            <v>A</v>
          </cell>
          <cell r="H818" t="str">
            <v>Iphone7P Red</v>
          </cell>
        </row>
        <row r="819">
          <cell r="F819" t="str">
            <v>355841087393649</v>
          </cell>
          <cell r="G819" t="str">
            <v>A</v>
          </cell>
          <cell r="H819" t="str">
            <v>Iphone7P Red</v>
          </cell>
        </row>
        <row r="820">
          <cell r="F820" t="str">
            <v>355836086280110</v>
          </cell>
          <cell r="G820" t="str">
            <v>A</v>
          </cell>
          <cell r="H820" t="str">
            <v>Iphone7P Red</v>
          </cell>
        </row>
        <row r="821">
          <cell r="F821" t="str">
            <v>355836086280110</v>
          </cell>
          <cell r="G821" t="str">
            <v>A</v>
          </cell>
          <cell r="H821" t="str">
            <v>Iphone7P Red</v>
          </cell>
        </row>
        <row r="822">
          <cell r="F822" t="str">
            <v>353003092801205</v>
          </cell>
          <cell r="G822" t="str">
            <v>D+</v>
          </cell>
          <cell r="H822" t="str">
            <v>Iphone8 Gold</v>
          </cell>
        </row>
        <row r="823">
          <cell r="F823" t="str">
            <v>353003092801205</v>
          </cell>
          <cell r="G823" t="str">
            <v>D+</v>
          </cell>
          <cell r="H823" t="str">
            <v>Iphone8 Gold</v>
          </cell>
        </row>
        <row r="824">
          <cell r="F824" t="str">
            <v>354893093209617</v>
          </cell>
          <cell r="G824" t="str">
            <v>D+</v>
          </cell>
          <cell r="H824" t="str">
            <v>Iphone8 Gold</v>
          </cell>
        </row>
        <row r="825">
          <cell r="F825" t="str">
            <v>354893093209617</v>
          </cell>
          <cell r="G825" t="str">
            <v>D+</v>
          </cell>
          <cell r="H825" t="str">
            <v>Iphone8 Gold</v>
          </cell>
        </row>
        <row r="826">
          <cell r="F826" t="str">
            <v>356706081409460</v>
          </cell>
          <cell r="G826" t="str">
            <v>D+</v>
          </cell>
          <cell r="H826" t="str">
            <v>Iphone8 Gold</v>
          </cell>
        </row>
        <row r="827">
          <cell r="F827" t="str">
            <v>356706081409460</v>
          </cell>
          <cell r="G827" t="str">
            <v>D+</v>
          </cell>
          <cell r="H827" t="str">
            <v>Iphone8 Gold</v>
          </cell>
        </row>
        <row r="828">
          <cell r="F828" t="str">
            <v>356699082781187</v>
          </cell>
          <cell r="G828" t="str">
            <v>B</v>
          </cell>
          <cell r="H828" t="str">
            <v>Iphone8 Gold</v>
          </cell>
        </row>
        <row r="829">
          <cell r="F829" t="str">
            <v>356699082781187</v>
          </cell>
          <cell r="G829" t="str">
            <v>B</v>
          </cell>
          <cell r="H829" t="str">
            <v>Iphone8 Gold</v>
          </cell>
        </row>
        <row r="830">
          <cell r="F830" t="str">
            <v>356701083346448</v>
          </cell>
          <cell r="G830" t="str">
            <v>B</v>
          </cell>
          <cell r="H830" t="str">
            <v>Iphone8 Gold</v>
          </cell>
        </row>
        <row r="831">
          <cell r="F831" t="str">
            <v>356701083346448</v>
          </cell>
          <cell r="G831" t="str">
            <v>B</v>
          </cell>
          <cell r="H831" t="str">
            <v>Iphone8 Gold</v>
          </cell>
        </row>
        <row r="832">
          <cell r="F832" t="str">
            <v>354891090610498</v>
          </cell>
          <cell r="G832" t="str">
            <v>B</v>
          </cell>
          <cell r="H832" t="str">
            <v>Iphone8 Gold</v>
          </cell>
        </row>
        <row r="833">
          <cell r="F833" t="str">
            <v>354891090610498</v>
          </cell>
          <cell r="G833" t="str">
            <v>B</v>
          </cell>
          <cell r="H833" t="str">
            <v>Iphone8 Gold</v>
          </cell>
        </row>
        <row r="834">
          <cell r="F834" t="str">
            <v>356761080467720</v>
          </cell>
          <cell r="G834" t="str">
            <v>D+</v>
          </cell>
          <cell r="H834" t="str">
            <v>Iphone8 Gold</v>
          </cell>
        </row>
        <row r="835">
          <cell r="F835" t="str">
            <v>356761080467720</v>
          </cell>
          <cell r="G835" t="str">
            <v>D+</v>
          </cell>
          <cell r="H835" t="str">
            <v>Iphone8 Gold</v>
          </cell>
        </row>
        <row r="836">
          <cell r="F836" t="str">
            <v>354898094932398</v>
          </cell>
          <cell r="G836" t="str">
            <v>A+</v>
          </cell>
          <cell r="H836" t="str">
            <v>Iphone8 Gold</v>
          </cell>
        </row>
        <row r="837">
          <cell r="F837" t="str">
            <v>354898094932398</v>
          </cell>
          <cell r="G837" t="str">
            <v>A+</v>
          </cell>
          <cell r="H837" t="str">
            <v>Iphone8 Gold</v>
          </cell>
        </row>
        <row r="838">
          <cell r="F838" t="str">
            <v>356759080058580</v>
          </cell>
          <cell r="G838" t="str">
            <v>A</v>
          </cell>
          <cell r="H838" t="str">
            <v>Iphone8 Gold</v>
          </cell>
        </row>
        <row r="839">
          <cell r="F839" t="str">
            <v>356759080058580</v>
          </cell>
          <cell r="G839" t="str">
            <v>A</v>
          </cell>
          <cell r="H839" t="str">
            <v>Iphone8 Gold</v>
          </cell>
        </row>
        <row r="840">
          <cell r="F840" t="str">
            <v>356765080866674</v>
          </cell>
          <cell r="G840" t="str">
            <v>D+</v>
          </cell>
          <cell r="H840" t="str">
            <v>Iphone8 Gold</v>
          </cell>
        </row>
        <row r="841">
          <cell r="F841" t="str">
            <v>356765080866674</v>
          </cell>
          <cell r="G841" t="str">
            <v>D+</v>
          </cell>
          <cell r="H841" t="str">
            <v>Iphone8 Gold</v>
          </cell>
        </row>
        <row r="842">
          <cell r="F842" t="str">
            <v>354897093090372</v>
          </cell>
          <cell r="G842" t="str">
            <v>B</v>
          </cell>
          <cell r="H842" t="str">
            <v>Iphone8 Gold</v>
          </cell>
        </row>
        <row r="843">
          <cell r="F843" t="str">
            <v>354897093090372</v>
          </cell>
          <cell r="G843" t="str">
            <v>B</v>
          </cell>
          <cell r="H843" t="str">
            <v>Iphone8 Gold</v>
          </cell>
        </row>
        <row r="844">
          <cell r="F844" t="str">
            <v>354895090608683</v>
          </cell>
          <cell r="G844" t="str">
            <v>D+</v>
          </cell>
          <cell r="H844" t="str">
            <v>Iphone8 Gold</v>
          </cell>
        </row>
        <row r="845">
          <cell r="F845" t="str">
            <v>354895090608683</v>
          </cell>
          <cell r="G845" t="str">
            <v>D+</v>
          </cell>
          <cell r="H845" t="str">
            <v>Iphone8 Gold</v>
          </cell>
        </row>
        <row r="846">
          <cell r="F846" t="str">
            <v>356706083486037</v>
          </cell>
          <cell r="G846" t="str">
            <v>D</v>
          </cell>
          <cell r="H846" t="str">
            <v>Iphone8 Gold</v>
          </cell>
        </row>
        <row r="847">
          <cell r="F847" t="str">
            <v>356706083486037</v>
          </cell>
          <cell r="G847" t="str">
            <v>D</v>
          </cell>
          <cell r="H847" t="str">
            <v>Iphone8 Gold</v>
          </cell>
        </row>
        <row r="848">
          <cell r="F848" t="str">
            <v>354894090177468</v>
          </cell>
          <cell r="G848" t="str">
            <v>AlignmentFailed</v>
          </cell>
          <cell r="H848" t="str">
            <v>Iphone8 Red</v>
          </cell>
        </row>
        <row r="849">
          <cell r="F849" t="str">
            <v>353000097436730</v>
          </cell>
          <cell r="G849" t="str">
            <v>D</v>
          </cell>
          <cell r="H849" t="str">
            <v>Iphone8 Red</v>
          </cell>
        </row>
        <row r="850">
          <cell r="F850" t="str">
            <v>353000097436730</v>
          </cell>
          <cell r="G850" t="str">
            <v>D</v>
          </cell>
          <cell r="H850" t="str">
            <v>Iphone8 Red</v>
          </cell>
        </row>
        <row r="851">
          <cell r="F851" t="str">
            <v>354890091091898</v>
          </cell>
          <cell r="G851" t="str">
            <v>D</v>
          </cell>
          <cell r="H851" t="str">
            <v>Iphone8 Red</v>
          </cell>
        </row>
        <row r="852">
          <cell r="F852" t="str">
            <v>354890091091898</v>
          </cell>
          <cell r="G852" t="str">
            <v>D</v>
          </cell>
          <cell r="H852" t="str">
            <v>Iphone8 Red</v>
          </cell>
        </row>
        <row r="853">
          <cell r="F853" t="str">
            <v>354897091099375</v>
          </cell>
          <cell r="G853" t="str">
            <v>D</v>
          </cell>
          <cell r="H853" t="str">
            <v>Iphone8 Red</v>
          </cell>
        </row>
        <row r="854">
          <cell r="F854" t="str">
            <v>354897091099375</v>
          </cell>
          <cell r="G854" t="str">
            <v>D</v>
          </cell>
          <cell r="H854" t="str">
            <v>Iphone8 Red</v>
          </cell>
        </row>
        <row r="855">
          <cell r="F855" t="str">
            <v>356707080907991</v>
          </cell>
          <cell r="G855" t="str">
            <v>D+</v>
          </cell>
          <cell r="H855" t="str">
            <v>Iphone8 Silver</v>
          </cell>
        </row>
        <row r="856">
          <cell r="F856" t="str">
            <v>356707080907991</v>
          </cell>
          <cell r="G856" t="str">
            <v>D+</v>
          </cell>
          <cell r="H856" t="str">
            <v>Iphone8 Silver</v>
          </cell>
        </row>
        <row r="857">
          <cell r="F857" t="str">
            <v>353002098115545</v>
          </cell>
          <cell r="G857" t="str">
            <v>D+</v>
          </cell>
          <cell r="H857" t="str">
            <v>Iphone8 Silver</v>
          </cell>
        </row>
        <row r="858">
          <cell r="F858" t="str">
            <v>353002098115545</v>
          </cell>
          <cell r="G858" t="str">
            <v>D+</v>
          </cell>
          <cell r="H858" t="str">
            <v>Iphone8 Silver</v>
          </cell>
        </row>
        <row r="859">
          <cell r="F859" t="str">
            <v>356706083856411</v>
          </cell>
          <cell r="G859" t="str">
            <v>D+</v>
          </cell>
          <cell r="H859" t="str">
            <v>Iphone8 Silver</v>
          </cell>
        </row>
        <row r="860">
          <cell r="F860" t="str">
            <v>356706083856411</v>
          </cell>
          <cell r="G860" t="str">
            <v>D+</v>
          </cell>
          <cell r="H860" t="str">
            <v>Iphone8 Silver</v>
          </cell>
        </row>
        <row r="861">
          <cell r="F861" t="str">
            <v>352993097678114</v>
          </cell>
          <cell r="G861" t="str">
            <v>A</v>
          </cell>
          <cell r="H861" t="str">
            <v>Iphone8 Silver</v>
          </cell>
        </row>
        <row r="862">
          <cell r="F862" t="str">
            <v>352993097678114</v>
          </cell>
          <cell r="G862" t="str">
            <v>A</v>
          </cell>
          <cell r="H862" t="str">
            <v>Iphone8 Silver</v>
          </cell>
        </row>
        <row r="863">
          <cell r="F863" t="str">
            <v>354897096329132</v>
          </cell>
          <cell r="G863" t="str">
            <v>D+</v>
          </cell>
          <cell r="H863" t="str">
            <v>Iphone8 Silver</v>
          </cell>
        </row>
        <row r="864">
          <cell r="F864" t="str">
            <v>354897096329132</v>
          </cell>
          <cell r="G864" t="str">
            <v>D+</v>
          </cell>
          <cell r="H864" t="str">
            <v>Iphone8 Silver</v>
          </cell>
        </row>
        <row r="865">
          <cell r="F865" t="str">
            <v>356705082425020</v>
          </cell>
          <cell r="G865" t="str">
            <v>D+</v>
          </cell>
          <cell r="H865" t="str">
            <v>Iphone8 Silver</v>
          </cell>
        </row>
        <row r="866">
          <cell r="F866" t="str">
            <v>354889091694933</v>
          </cell>
          <cell r="G866" t="str">
            <v>D+</v>
          </cell>
          <cell r="H866" t="str">
            <v>iPhone8 Gray</v>
          </cell>
        </row>
        <row r="867">
          <cell r="F867" t="str">
            <v>354889091694933</v>
          </cell>
          <cell r="G867" t="str">
            <v>D+</v>
          </cell>
          <cell r="H867" t="str">
            <v>iPhone8 Gray</v>
          </cell>
        </row>
        <row r="868">
          <cell r="F868" t="str">
            <v>356701081005640</v>
          </cell>
          <cell r="G868" t="str">
            <v>D+</v>
          </cell>
          <cell r="H868" t="str">
            <v>iPhone8 Gray</v>
          </cell>
        </row>
        <row r="869">
          <cell r="F869" t="str">
            <v>356701081005640</v>
          </cell>
          <cell r="G869" t="str">
            <v>D+</v>
          </cell>
          <cell r="H869" t="str">
            <v>iPhone8 Gray</v>
          </cell>
        </row>
        <row r="870">
          <cell r="F870" t="str">
            <v>352999091084183</v>
          </cell>
          <cell r="G870" t="str">
            <v>D+</v>
          </cell>
          <cell r="H870" t="str">
            <v>iPhone8 Gray</v>
          </cell>
        </row>
        <row r="871">
          <cell r="F871" t="str">
            <v>352999091084183</v>
          </cell>
          <cell r="G871" t="str">
            <v>D+</v>
          </cell>
          <cell r="H871" t="str">
            <v>iPhone8 Gray</v>
          </cell>
        </row>
        <row r="872">
          <cell r="F872" t="str">
            <v>353002099046111</v>
          </cell>
          <cell r="G872" t="str">
            <v>D+</v>
          </cell>
          <cell r="H872" t="str">
            <v>iPhone8 Gray</v>
          </cell>
        </row>
        <row r="873">
          <cell r="F873" t="str">
            <v>353002099046111</v>
          </cell>
          <cell r="G873" t="str">
            <v>D+</v>
          </cell>
          <cell r="H873" t="str">
            <v>iPhone8 Gray</v>
          </cell>
        </row>
        <row r="874">
          <cell r="F874" t="str">
            <v>354893092003797</v>
          </cell>
          <cell r="G874" t="str">
            <v>D</v>
          </cell>
          <cell r="H874" t="str">
            <v>iPhone8 Gray</v>
          </cell>
        </row>
        <row r="875">
          <cell r="F875" t="str">
            <v>354893092003797</v>
          </cell>
          <cell r="G875" t="str">
            <v>D</v>
          </cell>
          <cell r="H875" t="str">
            <v>iPhone8 Gray</v>
          </cell>
        </row>
        <row r="876">
          <cell r="F876" t="str">
            <v>354891093389769</v>
          </cell>
          <cell r="G876" t="str">
            <v>D+</v>
          </cell>
          <cell r="H876" t="str">
            <v>iPhone8 Gray</v>
          </cell>
        </row>
        <row r="877">
          <cell r="F877" t="str">
            <v>354891093389769</v>
          </cell>
          <cell r="G877" t="str">
            <v>D+</v>
          </cell>
          <cell r="H877" t="str">
            <v>iPhone8 Gray</v>
          </cell>
        </row>
        <row r="878">
          <cell r="F878" t="str">
            <v>354894090177468</v>
          </cell>
          <cell r="G878" t="str">
            <v>AlignmentFailed</v>
          </cell>
          <cell r="H878" t="str">
            <v>iPhone8 Gray</v>
          </cell>
        </row>
        <row r="879">
          <cell r="F879" t="str">
            <v>355840085958676</v>
          </cell>
          <cell r="G879" t="str">
            <v>D+</v>
          </cell>
          <cell r="H879" t="str">
            <v>Iphone7P RoseGold</v>
          </cell>
        </row>
        <row r="880">
          <cell r="F880" t="str">
            <v>356721083615733</v>
          </cell>
          <cell r="G880" t="str">
            <v>A</v>
          </cell>
          <cell r="H880" t="str">
            <v>IphoneX Gray</v>
          </cell>
        </row>
        <row r="881">
          <cell r="F881" t="str">
            <v>354853090895487</v>
          </cell>
          <cell r="G881" t="str">
            <v>B</v>
          </cell>
          <cell r="H881" t="str">
            <v>IphoneX Gray</v>
          </cell>
        </row>
        <row r="882">
          <cell r="F882" t="str">
            <v>353057098756516</v>
          </cell>
          <cell r="G882" t="str">
            <v>D+</v>
          </cell>
          <cell r="H882" t="str">
            <v>IphoneX Gray</v>
          </cell>
        </row>
        <row r="883">
          <cell r="F883" t="str">
            <v>353053099141097</v>
          </cell>
          <cell r="G883" t="str">
            <v>D+</v>
          </cell>
          <cell r="H883" t="str">
            <v>IphoneX Gray</v>
          </cell>
        </row>
        <row r="884">
          <cell r="F884" t="str">
            <v>353052098531795</v>
          </cell>
          <cell r="G884" t="str">
            <v>D+</v>
          </cell>
          <cell r="H884" t="str">
            <v>IphoneX Gray</v>
          </cell>
        </row>
        <row r="885">
          <cell r="F885" t="str">
            <v>353051094224504</v>
          </cell>
          <cell r="G885" t="str">
            <v>D+</v>
          </cell>
          <cell r="H885" t="str">
            <v>IphoneX Gray</v>
          </cell>
        </row>
        <row r="886">
          <cell r="F886" t="str">
            <v>356724081977261</v>
          </cell>
          <cell r="G886" t="str">
            <v>B</v>
          </cell>
          <cell r="H886" t="str">
            <v>IphoneX Gray</v>
          </cell>
        </row>
        <row r="887">
          <cell r="F887" t="str">
            <v>356725087862704</v>
          </cell>
          <cell r="G887" t="str">
            <v>D+</v>
          </cell>
          <cell r="H887" t="str">
            <v>IphoneX Gray</v>
          </cell>
        </row>
        <row r="888">
          <cell r="F888" t="str">
            <v>354843093021900</v>
          </cell>
          <cell r="G888" t="str">
            <v>D+</v>
          </cell>
          <cell r="H888" t="str">
            <v>IphoneX Gray</v>
          </cell>
        </row>
        <row r="889">
          <cell r="F889" t="str">
            <v>354840091215260</v>
          </cell>
          <cell r="G889" t="str">
            <v>B</v>
          </cell>
          <cell r="H889" t="str">
            <v>IphoneX Gray</v>
          </cell>
        </row>
        <row r="890">
          <cell r="F890" t="str">
            <v>353055095399090</v>
          </cell>
          <cell r="G890" t="str">
            <v>D+</v>
          </cell>
          <cell r="H890" t="str">
            <v>IphoneX Gray</v>
          </cell>
        </row>
        <row r="891">
          <cell r="F891" t="str">
            <v>354848093717456</v>
          </cell>
          <cell r="G891" t="str">
            <v>D+</v>
          </cell>
          <cell r="H891" t="str">
            <v>IphoneX Gray</v>
          </cell>
        </row>
        <row r="892">
          <cell r="F892" t="str">
            <v>354842092017331</v>
          </cell>
          <cell r="G892" t="str">
            <v>D+</v>
          </cell>
          <cell r="H892" t="str">
            <v>IphoneX Gray</v>
          </cell>
        </row>
        <row r="893">
          <cell r="F893" t="str">
            <v>354852092277769</v>
          </cell>
          <cell r="G893" t="str">
            <v>D+</v>
          </cell>
          <cell r="H893" t="str">
            <v>IphoneX Gray</v>
          </cell>
        </row>
        <row r="894">
          <cell r="F894" t="str">
            <v>353051096455494</v>
          </cell>
          <cell r="G894" t="str">
            <v>A</v>
          </cell>
          <cell r="H894" t="str">
            <v>IphoneX Gray</v>
          </cell>
        </row>
        <row r="895">
          <cell r="F895" t="str">
            <v>353050099093906</v>
          </cell>
          <cell r="G895" t="str">
            <v>D+</v>
          </cell>
          <cell r="H895" t="str">
            <v>IphoneX Gray</v>
          </cell>
        </row>
        <row r="896">
          <cell r="F896" t="str">
            <v>353053098882550</v>
          </cell>
          <cell r="G896" t="str">
            <v>D+</v>
          </cell>
          <cell r="H896" t="str">
            <v>IphoneX Gray</v>
          </cell>
        </row>
        <row r="897">
          <cell r="F897" t="str">
            <v>353049090544594</v>
          </cell>
          <cell r="G897" t="str">
            <v>D+</v>
          </cell>
          <cell r="H897" t="str">
            <v>IphoneX Gray</v>
          </cell>
        </row>
        <row r="898">
          <cell r="F898" t="str">
            <v>354849092273087</v>
          </cell>
          <cell r="G898" t="str">
            <v>D+</v>
          </cell>
          <cell r="H898" t="str">
            <v>IphoneX Gray</v>
          </cell>
        </row>
        <row r="899">
          <cell r="F899" t="str">
            <v>353051098575836</v>
          </cell>
          <cell r="G899" t="str">
            <v>D+</v>
          </cell>
          <cell r="H899" t="str">
            <v>IphoneX Gray</v>
          </cell>
        </row>
        <row r="900">
          <cell r="F900" t="str">
            <v>353054096997879</v>
          </cell>
          <cell r="G900" t="str">
            <v>D+</v>
          </cell>
          <cell r="H900" t="str">
            <v>IphoneX Gray</v>
          </cell>
        </row>
        <row r="901">
          <cell r="F901" t="str">
            <v>356721083615733</v>
          </cell>
          <cell r="G901" t="str">
            <v>B</v>
          </cell>
          <cell r="H901" t="str">
            <v>IphoneX Gray</v>
          </cell>
        </row>
        <row r="902">
          <cell r="F902" t="str">
            <v>354853090895487</v>
          </cell>
          <cell r="G902" t="str">
            <v>B</v>
          </cell>
          <cell r="H902" t="str">
            <v>IphoneX Gray</v>
          </cell>
        </row>
        <row r="903">
          <cell r="F903" t="str">
            <v>353053099141097</v>
          </cell>
          <cell r="G903" t="str">
            <v>D+</v>
          </cell>
          <cell r="H903" t="str">
            <v>IphoneX Gray</v>
          </cell>
        </row>
        <row r="904">
          <cell r="F904" t="str">
            <v>353052098531795</v>
          </cell>
          <cell r="G904" t="str">
            <v>D+</v>
          </cell>
          <cell r="H904" t="str">
            <v>IphoneX Gray</v>
          </cell>
        </row>
        <row r="905">
          <cell r="F905" t="str">
            <v>353051094224504</v>
          </cell>
          <cell r="G905" t="str">
            <v>C</v>
          </cell>
          <cell r="H905" t="str">
            <v>IphoneX Gray</v>
          </cell>
        </row>
        <row r="906">
          <cell r="F906" t="str">
            <v>356724081977261</v>
          </cell>
          <cell r="G906" t="str">
            <v>B</v>
          </cell>
          <cell r="H906" t="str">
            <v>IphoneX Gray</v>
          </cell>
        </row>
        <row r="907">
          <cell r="F907" t="str">
            <v>356725087862704</v>
          </cell>
          <cell r="G907" t="str">
            <v>D+</v>
          </cell>
          <cell r="H907" t="str">
            <v>IphoneX Gray</v>
          </cell>
        </row>
        <row r="908">
          <cell r="F908" t="str">
            <v>354843093021900</v>
          </cell>
          <cell r="G908" t="str">
            <v>D+</v>
          </cell>
          <cell r="H908" t="str">
            <v>IphoneX Gray</v>
          </cell>
        </row>
        <row r="909">
          <cell r="F909" t="str">
            <v>354840091215260</v>
          </cell>
          <cell r="G909" t="str">
            <v>A</v>
          </cell>
          <cell r="H909" t="str">
            <v>IphoneX Gray</v>
          </cell>
        </row>
        <row r="910">
          <cell r="F910" t="str">
            <v>353055095399090</v>
          </cell>
          <cell r="G910" t="str">
            <v>D+</v>
          </cell>
          <cell r="H910" t="str">
            <v>IphoneX Gray</v>
          </cell>
        </row>
        <row r="911">
          <cell r="F911" t="str">
            <v>354842092017331</v>
          </cell>
          <cell r="G911" t="str">
            <v>D+</v>
          </cell>
          <cell r="H911" t="str">
            <v>IphoneX Gray</v>
          </cell>
        </row>
        <row r="912">
          <cell r="F912" t="str">
            <v>356722086858015</v>
          </cell>
          <cell r="G912" t="str">
            <v>D+</v>
          </cell>
          <cell r="H912" t="str">
            <v>IphoneX Gray</v>
          </cell>
        </row>
        <row r="913">
          <cell r="F913" t="str">
            <v>353054096997879</v>
          </cell>
          <cell r="G913" t="str">
            <v>D+</v>
          </cell>
          <cell r="H913" t="str">
            <v>IphoneX Gray</v>
          </cell>
        </row>
        <row r="914">
          <cell r="F914" t="str">
            <v>353051098575836</v>
          </cell>
          <cell r="G914" t="str">
            <v>D+</v>
          </cell>
          <cell r="H914" t="str">
            <v>IphoneX Gray</v>
          </cell>
        </row>
        <row r="915">
          <cell r="F915" t="str">
            <v>353053098882550</v>
          </cell>
          <cell r="G915" t="str">
            <v>D+</v>
          </cell>
          <cell r="H915" t="str">
            <v>IphoneX Gray</v>
          </cell>
        </row>
        <row r="916">
          <cell r="F916" t="str">
            <v>354852092277769</v>
          </cell>
          <cell r="G916" t="str">
            <v>D+</v>
          </cell>
          <cell r="H916" t="str">
            <v>IphoneX Gray</v>
          </cell>
        </row>
        <row r="917">
          <cell r="F917" t="str">
            <v>353051096455494</v>
          </cell>
          <cell r="G917" t="str">
            <v>A</v>
          </cell>
          <cell r="H917" t="str">
            <v>IphoneX Gray</v>
          </cell>
        </row>
        <row r="918">
          <cell r="F918" t="str">
            <v>353050099093906</v>
          </cell>
          <cell r="G918" t="str">
            <v>D+</v>
          </cell>
          <cell r="H918" t="str">
            <v>IphoneX Gray</v>
          </cell>
        </row>
        <row r="919">
          <cell r="F919" t="str">
            <v>353049090544594</v>
          </cell>
          <cell r="G919" t="str">
            <v>D+</v>
          </cell>
          <cell r="H919" t="str">
            <v>IphoneX Gray</v>
          </cell>
        </row>
        <row r="920">
          <cell r="F920" t="str">
            <v>354849092273087</v>
          </cell>
          <cell r="G920" t="str">
            <v>D+</v>
          </cell>
          <cell r="H920" t="str">
            <v>IphoneX Gray</v>
          </cell>
        </row>
        <row r="921">
          <cell r="F921" t="str">
            <v>354848093717456</v>
          </cell>
          <cell r="G921" t="str">
            <v>D+</v>
          </cell>
          <cell r="H921" t="str">
            <v>IphoneX Gray</v>
          </cell>
        </row>
        <row r="922">
          <cell r="F922" t="str">
            <v>353057098756516</v>
          </cell>
          <cell r="G922" t="str">
            <v>D+</v>
          </cell>
          <cell r="H922" t="str">
            <v>IphoneX Gray</v>
          </cell>
        </row>
        <row r="923">
          <cell r="F923" t="str">
            <v>355836084128972</v>
          </cell>
          <cell r="G923" t="str">
            <v>A</v>
          </cell>
          <cell r="H923" t="str">
            <v>Iphone7P Gold</v>
          </cell>
        </row>
        <row r="924">
          <cell r="F924" t="str">
            <v>355834080890471</v>
          </cell>
          <cell r="G924" t="str">
            <v>B</v>
          </cell>
          <cell r="H924" t="str">
            <v>Iphone7P Gold</v>
          </cell>
        </row>
        <row r="925">
          <cell r="F925" t="str">
            <v>356697080389482</v>
          </cell>
          <cell r="G925" t="str">
            <v>B</v>
          </cell>
          <cell r="H925" t="str">
            <v>Iphone7P Gold</v>
          </cell>
        </row>
        <row r="926">
          <cell r="F926" t="str">
            <v>355838084941925</v>
          </cell>
          <cell r="G926" t="str">
            <v>B</v>
          </cell>
          <cell r="H926" t="str">
            <v>Iphone7P Gold</v>
          </cell>
        </row>
        <row r="927">
          <cell r="F927" t="str">
            <v>353821081188338</v>
          </cell>
          <cell r="G927" t="str">
            <v>A</v>
          </cell>
          <cell r="H927" t="str">
            <v>Iphone7P Silver</v>
          </cell>
        </row>
        <row r="928">
          <cell r="F928" t="str">
            <v>355842089867093</v>
          </cell>
          <cell r="G928" t="str">
            <v>D+</v>
          </cell>
          <cell r="H928" t="str">
            <v>Iphone7P matteblack</v>
          </cell>
        </row>
        <row r="929">
          <cell r="F929" t="str">
            <v>356705082425020</v>
          </cell>
          <cell r="G929" t="str">
            <v>D+</v>
          </cell>
          <cell r="H929" t="str">
            <v>Iphone8 Silver</v>
          </cell>
        </row>
        <row r="930">
          <cell r="F930" t="str">
            <v>356706082156946</v>
          </cell>
          <cell r="G930" t="str">
            <v>D+</v>
          </cell>
          <cell r="H930" t="str">
            <v>iPhone8 Gray</v>
          </cell>
        </row>
        <row r="931">
          <cell r="F931" t="str">
            <v>356701081379235</v>
          </cell>
          <cell r="G931" t="str">
            <v>D+</v>
          </cell>
          <cell r="H931" t="str">
            <v>iPhone8 Gray</v>
          </cell>
        </row>
        <row r="932">
          <cell r="F932" t="str">
            <v>354898091169879</v>
          </cell>
          <cell r="G932" t="str">
            <v>D+</v>
          </cell>
          <cell r="H932" t="str">
            <v>iPhone8 Gray</v>
          </cell>
        </row>
        <row r="933">
          <cell r="F933" t="str">
            <v>354896093461955</v>
          </cell>
          <cell r="G933" t="str">
            <v>D+</v>
          </cell>
          <cell r="H933" t="str">
            <v>iPhone8 Gray</v>
          </cell>
        </row>
        <row r="934">
          <cell r="F934" t="str">
            <v>354891090876867</v>
          </cell>
          <cell r="G934" t="str">
            <v>D+</v>
          </cell>
          <cell r="H934" t="str">
            <v>iPhone8 Gray</v>
          </cell>
        </row>
        <row r="935">
          <cell r="F935" t="str">
            <v>353332077518751</v>
          </cell>
          <cell r="G935" t="str">
            <v>A</v>
          </cell>
          <cell r="H935" t="str">
            <v>Iphone6sP Gray</v>
          </cell>
        </row>
        <row r="936">
          <cell r="F936" t="str">
            <v>353336073772023</v>
          </cell>
          <cell r="G936" t="str">
            <v>A</v>
          </cell>
          <cell r="H936" t="str">
            <v>Iphone6sP Gold</v>
          </cell>
        </row>
        <row r="937">
          <cell r="F937" t="str">
            <v>355824080076502</v>
          </cell>
          <cell r="G937" t="str">
            <v>D+</v>
          </cell>
          <cell r="H937" t="str">
            <v>Iphone7 Gold</v>
          </cell>
        </row>
        <row r="938">
          <cell r="F938" t="str">
            <v>355829084355059</v>
          </cell>
          <cell r="G938" t="str">
            <v>B</v>
          </cell>
          <cell r="H938" t="str">
            <v>Iphone7 RoseGold</v>
          </cell>
        </row>
        <row r="939">
          <cell r="F939" t="str">
            <v>355824086389735</v>
          </cell>
          <cell r="G939" t="str">
            <v>D+</v>
          </cell>
          <cell r="H939" t="str">
            <v>Iphone7 MatteBlack</v>
          </cell>
        </row>
        <row r="940">
          <cell r="F940" t="str">
            <v>353049096227079</v>
          </cell>
          <cell r="G940" t="str">
            <v>A</v>
          </cell>
          <cell r="H940" t="str">
            <v>IphoneX Gray</v>
          </cell>
        </row>
        <row r="941">
          <cell r="F941" t="str">
            <v>354856093602883</v>
          </cell>
          <cell r="G941" t="str">
            <v>D+</v>
          </cell>
          <cell r="H941" t="str">
            <v>IphoneX Gray</v>
          </cell>
        </row>
        <row r="942">
          <cell r="F942" t="str">
            <v>356173097047141</v>
          </cell>
          <cell r="G942" t="str">
            <v>D+</v>
          </cell>
          <cell r="H942" t="str">
            <v>IphoneXS Gold</v>
          </cell>
        </row>
        <row r="943">
          <cell r="F943" t="str">
            <v>353093103242556</v>
          </cell>
          <cell r="G943" t="str">
            <v>D+</v>
          </cell>
          <cell r="H943" t="str">
            <v>IphoneXS MAX RoseGold</v>
          </cell>
        </row>
        <row r="944">
          <cell r="F944" t="str">
            <v>353104100381725</v>
          </cell>
          <cell r="G944" t="str">
            <v>D</v>
          </cell>
          <cell r="H944" t="str">
            <v>IphoneXS MAX RoseGold</v>
          </cell>
        </row>
        <row r="945">
          <cell r="F945" t="str">
            <v>356722086858015</v>
          </cell>
          <cell r="G945" t="str">
            <v>D+</v>
          </cell>
          <cell r="H945" t="str">
            <v>IphoneX Gray</v>
          </cell>
        </row>
        <row r="946">
          <cell r="F946" t="str">
            <v>357270090564459</v>
          </cell>
          <cell r="G946" t="str">
            <v>D</v>
          </cell>
          <cell r="H946" t="str">
            <v>IphoneXS MAX RoseGold</v>
          </cell>
        </row>
        <row r="947">
          <cell r="F947" t="str">
            <v>357270090564459</v>
          </cell>
          <cell r="G947" t="str">
            <v>D</v>
          </cell>
          <cell r="H947" t="str">
            <v>IphoneXS MAX RoseGold</v>
          </cell>
        </row>
      </sheetData>
      <sheetData sheetId="10"/>
      <sheetData sheetId="11"/>
      <sheetData sheetId="12"/>
      <sheetData sheetId="13">
        <row r="1">
          <cell r="D1" t="str">
            <v>Unique ID</v>
          </cell>
        </row>
      </sheetData>
      <sheetData sheetId="14"/>
      <sheetData sheetId="1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Zhang" refreshedDate="43784.500288657408" createdVersion="6" refreshedVersion="6" minRefreshableVersion="3" recordCount="117" xr:uid="{EF3261D8-B851-48F0-8B97-618A5024C26F}">
  <cacheSource type="worksheet">
    <worksheetSource ref="A1:F118" sheet="GRR 117"/>
  </cacheSource>
  <cacheFields count="6">
    <cacheField name="IMEI" numFmtId="1">
      <sharedItems containsSemiMixedTypes="0" containsString="0" containsNumber="1" containsInteger="1" minValue="305300090678775" maxValue="359484083673759"/>
    </cacheField>
    <cacheField name="SN" numFmtId="0">
      <sharedItems containsBlank="1"/>
    </cacheField>
    <cacheField name="Model" numFmtId="0">
      <sharedItems count="12">
        <s v="iPhone 6"/>
        <s v="iPhone 6 Plus"/>
        <s v="iPhone 6S"/>
        <s v="iPhone 6S Plus"/>
        <s v="iPhone 7"/>
        <s v="iPhone 7 Plus"/>
        <s v="iPhone 8"/>
        <s v="iPhone 8 Plus"/>
        <s v="iPhone X"/>
        <s v="iPhone Xs"/>
        <s v="iPhone Xs Max"/>
        <s v="iPhone  Xs" u="1"/>
      </sharedItems>
    </cacheField>
    <cacheField name="Color" numFmtId="0">
      <sharedItems count="8">
        <s v="Silver"/>
        <s v="Gray"/>
        <s v="Gold"/>
        <s v="MatteBlack"/>
        <s v="Red"/>
        <s v="RoseGold"/>
        <s v="SpaceGray"/>
        <s v="JetBlack" u="1"/>
      </sharedItems>
    </cacheField>
    <cacheField name="VZW Grade" numFmtId="0">
      <sharedItems count="7">
        <s v="A"/>
        <s v="D"/>
        <s v="D+"/>
        <s v="B"/>
        <s v="C"/>
        <s v="A+"/>
        <e v="#N/A" u="1"/>
      </sharedItems>
    </cacheField>
    <cacheField name="AVIA Gra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n v="345407065245010"/>
    <s v="NA"/>
    <x v="0"/>
    <x v="0"/>
    <x v="0"/>
    <s v="??"/>
  </r>
  <r>
    <n v="354450066247775"/>
    <s v="NA"/>
    <x v="0"/>
    <x v="0"/>
    <x v="1"/>
    <s v="D"/>
  </r>
  <r>
    <n v="355876066333265"/>
    <s v="NA"/>
    <x v="1"/>
    <x v="1"/>
    <x v="2"/>
    <s v="D+"/>
  </r>
  <r>
    <n v="359484083673759"/>
    <s v="NA"/>
    <x v="2"/>
    <x v="1"/>
    <x v="2"/>
    <s v="D+"/>
  </r>
  <r>
    <n v="355415071270392"/>
    <s v="C6kQLPQFGRY5"/>
    <x v="2"/>
    <x v="1"/>
    <x v="2"/>
    <s v="D+"/>
  </r>
  <r>
    <n v="358571078417324"/>
    <s v="NA"/>
    <x v="2"/>
    <x v="1"/>
    <x v="2"/>
    <s v="D+"/>
  </r>
  <r>
    <n v="358566072702077"/>
    <s v="NA"/>
    <x v="2"/>
    <x v="1"/>
    <x v="2"/>
    <s v="D+"/>
  </r>
  <r>
    <n v="356676080625475"/>
    <s v="NA"/>
    <x v="2"/>
    <x v="1"/>
    <x v="3"/>
    <s v="B"/>
  </r>
  <r>
    <n v="355696078972771"/>
    <s v="C6kR5FS0GRYC"/>
    <x v="2"/>
    <x v="0"/>
    <x v="0"/>
    <s v="A"/>
  </r>
  <r>
    <n v="355425077891448"/>
    <s v="NA"/>
    <x v="2"/>
    <x v="0"/>
    <x v="0"/>
    <s v="A"/>
  </r>
  <r>
    <n v="358567077220933"/>
    <s v="NA"/>
    <x v="2"/>
    <x v="0"/>
    <x v="3"/>
    <s v="B"/>
  </r>
  <r>
    <n v="353260072918595"/>
    <s v="NA"/>
    <x v="2"/>
    <x v="0"/>
    <x v="3"/>
    <s v="B"/>
  </r>
  <r>
    <n v="355964077250083"/>
    <s v="NA"/>
    <x v="2"/>
    <x v="0"/>
    <x v="3"/>
    <s v="B"/>
  </r>
  <r>
    <n v="335330070235712"/>
    <s v="F2NQMN3UGRWV"/>
    <x v="3"/>
    <x v="1"/>
    <x v="0"/>
    <s v="??"/>
  </r>
  <r>
    <n v="353329071551762"/>
    <s v="NA"/>
    <x v="3"/>
    <x v="1"/>
    <x v="2"/>
    <s v="D+"/>
  </r>
  <r>
    <n v="355732072168650"/>
    <s v="NA"/>
    <x v="3"/>
    <x v="1"/>
    <x v="1"/>
    <s v="D"/>
  </r>
  <r>
    <n v="359320061440565"/>
    <s v="NA"/>
    <x v="3"/>
    <x v="1"/>
    <x v="2"/>
    <s v="D+"/>
  </r>
  <r>
    <n v="355344087157692"/>
    <s v="DN#PTMYJHG6Y"/>
    <x v="4"/>
    <x v="2"/>
    <x v="2"/>
    <s v="D+"/>
  </r>
  <r>
    <n v="359017079302608"/>
    <s v="C6KSK0MFHG6Y"/>
    <x v="4"/>
    <x v="2"/>
    <x v="2"/>
    <s v="D+"/>
  </r>
  <r>
    <n v="355311082019490"/>
    <s v="NA"/>
    <x v="4"/>
    <x v="2"/>
    <x v="3"/>
    <s v="A"/>
  </r>
  <r>
    <n v="355312086702883"/>
    <s v="F4GSLTBBHG73"/>
    <x v="4"/>
    <x v="2"/>
    <x v="0"/>
    <s v="A"/>
  </r>
  <r>
    <n v="355311082069354"/>
    <s v="FFMT20VVHG6Y"/>
    <x v="4"/>
    <x v="2"/>
    <x v="3"/>
    <s v="F"/>
  </r>
  <r>
    <n v="359460588601473"/>
    <s v="FX%Y20ADHG73"/>
    <x v="4"/>
    <x v="2"/>
    <x v="0"/>
    <s v="A"/>
  </r>
  <r>
    <n v="353825081869201"/>
    <s v="DNPSLG1HHG6Y"/>
    <x v="4"/>
    <x v="2"/>
    <x v="2"/>
    <s v="D+"/>
  </r>
  <r>
    <n v="355340086189926"/>
    <s v="F1t829ZBHG6W"/>
    <x v="4"/>
    <x v="3"/>
    <x v="3"/>
    <s v="B"/>
  </r>
  <r>
    <n v="355312084476373"/>
    <s v="NA"/>
    <x v="4"/>
    <x v="3"/>
    <x v="4"/>
    <s v="C"/>
  </r>
  <r>
    <n v="359463082247948"/>
    <s v="F71SXFY7HG71"/>
    <x v="4"/>
    <x v="3"/>
    <x v="4"/>
    <s v="C"/>
  </r>
  <r>
    <n v="355343085034697"/>
    <s v="DNPT20XAHG71"/>
    <x v="4"/>
    <x v="3"/>
    <x v="1"/>
    <s v="D"/>
  </r>
  <r>
    <n v="359463085144159"/>
    <s v="G28WC070HG71"/>
    <x v="4"/>
    <x v="3"/>
    <x v="1"/>
    <s v="D"/>
  </r>
  <r>
    <n v="355308081948299"/>
    <s v="F18sP2QPHG6W"/>
    <x v="4"/>
    <x v="3"/>
    <x v="3"/>
    <s v="B"/>
  </r>
  <r>
    <n v="359163072183042"/>
    <s v="F77SD0V9HG71"/>
    <x v="4"/>
    <x v="3"/>
    <x v="1"/>
    <s v="D"/>
  </r>
  <r>
    <n v="355312081767147"/>
    <s v="DNQSPBK1HG71"/>
    <x v="4"/>
    <x v="3"/>
    <x v="1"/>
    <s v="D"/>
  </r>
  <r>
    <n v="359165079932040"/>
    <s v="F4HSK3UPHG71"/>
    <x v="4"/>
    <x v="3"/>
    <x v="1"/>
    <s v="D"/>
  </r>
  <r>
    <n v="355342080131011"/>
    <m/>
    <x v="4"/>
    <x v="3"/>
    <x v="1"/>
    <s v="??"/>
  </r>
  <r>
    <n v="359462080633059"/>
    <s v="DNPV5FE3HX96"/>
    <x v="4"/>
    <x v="4"/>
    <x v="4"/>
    <s v="D+"/>
  </r>
  <r>
    <n v="355825083382730"/>
    <s v="NA"/>
    <x v="4"/>
    <x v="4"/>
    <x v="2"/>
    <s v="D+"/>
  </r>
  <r>
    <n v="355829082731889"/>
    <s v="NA"/>
    <x v="4"/>
    <x v="4"/>
    <x v="2"/>
    <s v="D+"/>
  </r>
  <r>
    <n v="356077090006642"/>
    <s v="NA"/>
    <x v="5"/>
    <x v="2"/>
    <x v="1"/>
    <s v="D"/>
  </r>
  <r>
    <n v="356695084083481"/>
    <s v="NA"/>
    <x v="5"/>
    <x v="2"/>
    <x v="1"/>
    <s v="D"/>
  </r>
  <r>
    <n v="355838085703548"/>
    <s v="NA"/>
    <x v="5"/>
    <x v="2"/>
    <x v="1"/>
    <s v="D"/>
  </r>
  <r>
    <n v="359176078562399"/>
    <s v="NA"/>
    <x v="5"/>
    <x v="2"/>
    <x v="1"/>
    <s v="D"/>
  </r>
  <r>
    <n v="359470084654088"/>
    <s v="FYQWJ1X7HG02"/>
    <x v="5"/>
    <x v="2"/>
    <x v="1"/>
    <s v="D"/>
  </r>
  <r>
    <n v="356694082347477"/>
    <s v="FCDTW36XHG02"/>
    <x v="5"/>
    <x v="2"/>
    <x v="2"/>
    <s v="D+"/>
  </r>
  <r>
    <n v="356697080389482"/>
    <s v="C39TV0EXHG02"/>
    <x v="5"/>
    <x v="2"/>
    <x v="2"/>
    <s v="D+"/>
  </r>
  <r>
    <n v="355836084128972"/>
    <s v="C39T963YHFXY"/>
    <x v="5"/>
    <x v="2"/>
    <x v="4"/>
    <s v="C"/>
  </r>
  <r>
    <n v="353818088556368"/>
    <s v="C39SVFTHHG02"/>
    <x v="5"/>
    <x v="2"/>
    <x v="1"/>
    <s v="D"/>
  </r>
  <r>
    <n v="355374085040434"/>
    <s v="NA"/>
    <x v="5"/>
    <x v="2"/>
    <x v="1"/>
    <s v="D"/>
  </r>
  <r>
    <n v="353818080727033"/>
    <s v="F2LSR47NHFY5"/>
    <x v="5"/>
    <x v="5"/>
    <x v="3"/>
    <s v="B"/>
  </r>
  <r>
    <n v="353817087022299"/>
    <s v="NA"/>
    <x v="5"/>
    <x v="5"/>
    <x v="0"/>
    <s v="A"/>
  </r>
  <r>
    <n v="356697084163453"/>
    <s v="C39V3AF3HFY0"/>
    <x v="5"/>
    <x v="5"/>
    <x v="0"/>
    <s v="A"/>
  </r>
  <r>
    <n v="356694081722407"/>
    <s v="FCCTW2PTHFY0"/>
    <x v="5"/>
    <x v="5"/>
    <x v="0"/>
    <s v="A"/>
  </r>
  <r>
    <n v="355840085958676"/>
    <s v="NA"/>
    <x v="5"/>
    <x v="5"/>
    <x v="2"/>
    <s v="D+"/>
  </r>
  <r>
    <n v="356696086957516"/>
    <s v="DX3VG81YHG03"/>
    <x v="5"/>
    <x v="5"/>
    <x v="3"/>
    <s v="B"/>
  </r>
  <r>
    <n v="356696087129974"/>
    <s v="F2LV1MWLHG03"/>
    <x v="5"/>
    <x v="5"/>
    <x v="3"/>
    <s v="B"/>
  </r>
  <r>
    <n v="355839084748120"/>
    <s v="NA"/>
    <x v="5"/>
    <x v="5"/>
    <x v="0"/>
    <s v="A"/>
  </r>
  <r>
    <n v="305300090678775"/>
    <s v="Cc7VW3JZJC6F"/>
    <x v="6"/>
    <x v="2"/>
    <x v="3"/>
    <s v="B"/>
  </r>
  <r>
    <n v="305301090447344"/>
    <s v="F4GVTXL0JC6F"/>
    <x v="6"/>
    <x v="2"/>
    <x v="0"/>
    <s v="??"/>
  </r>
  <r>
    <n v="356765080866674"/>
    <s v="NA"/>
    <x v="6"/>
    <x v="2"/>
    <x v="2"/>
    <s v="D+"/>
  </r>
  <r>
    <n v="356766080561083"/>
    <s v="NA"/>
    <x v="6"/>
    <x v="2"/>
    <x v="1"/>
    <s v="D"/>
  </r>
  <r>
    <n v="356699082781187"/>
    <s v="C7CVG8LLJC6Q"/>
    <x v="6"/>
    <x v="2"/>
    <x v="0"/>
    <s v="A"/>
  </r>
  <r>
    <n v="356706083486037"/>
    <s v="NA"/>
    <x v="6"/>
    <x v="2"/>
    <x v="1"/>
    <s v="D"/>
  </r>
  <r>
    <n v="353002099046111"/>
    <s v="NA"/>
    <x v="6"/>
    <x v="6"/>
    <x v="2"/>
    <s v="D+"/>
  </r>
  <r>
    <n v="354889091694933"/>
    <s v="NA"/>
    <x v="6"/>
    <x v="6"/>
    <x v="1"/>
    <s v="D"/>
  </r>
  <r>
    <n v="354898090316760"/>
    <s v="NA"/>
    <x v="6"/>
    <x v="6"/>
    <x v="1"/>
    <s v="D"/>
  </r>
  <r>
    <n v="354893092003797"/>
    <s v="NA"/>
    <x v="6"/>
    <x v="6"/>
    <x v="1"/>
    <s v="D"/>
  </r>
  <r>
    <n v="353002095725437"/>
    <s v="NA"/>
    <x v="6"/>
    <x v="6"/>
    <x v="1"/>
    <s v="D"/>
  </r>
  <r>
    <n v="356699087294913"/>
    <s v="NA"/>
    <x v="6"/>
    <x v="6"/>
    <x v="1"/>
    <s v="D"/>
  </r>
  <r>
    <n v="352999091084183"/>
    <s v="NA"/>
    <x v="6"/>
    <x v="6"/>
    <x v="2"/>
    <s v="D+"/>
  </r>
  <r>
    <n v="354891090876867"/>
    <s v="F4GWK08JJC6N"/>
    <x v="6"/>
    <x v="6"/>
    <x v="1"/>
    <s v="D"/>
  </r>
  <r>
    <n v="352999095016215"/>
    <s v="F4GWC3ZJJC6N"/>
    <x v="6"/>
    <x v="6"/>
    <x v="2"/>
    <s v="D+"/>
  </r>
  <r>
    <n v="356701081379235"/>
    <s v="C8PVC3FGJC6N"/>
    <x v="6"/>
    <x v="6"/>
    <x v="2"/>
    <s v="D+"/>
  </r>
  <r>
    <n v="358870094193766"/>
    <s v="FFMYF4FKJC68"/>
    <x v="6"/>
    <x v="0"/>
    <x v="3"/>
    <s v="??"/>
  </r>
  <r>
    <n v="356766082180296"/>
    <s v="F71VDEDYJC68"/>
    <x v="6"/>
    <x v="0"/>
    <x v="3"/>
    <s v="B"/>
  </r>
  <r>
    <n v="356763082182851"/>
    <s v="NA"/>
    <x v="6"/>
    <x v="0"/>
    <x v="3"/>
    <s v="B"/>
  </r>
  <r>
    <n v="356698084295626"/>
    <s v="C8pVJC8UJC6D"/>
    <x v="6"/>
    <x v="0"/>
    <x v="5"/>
    <s v="A+"/>
  </r>
  <r>
    <n v="356706084438474"/>
    <s v="Fg4VJ3DKJC6D"/>
    <x v="6"/>
    <x v="0"/>
    <x v="0"/>
    <s v="A"/>
  </r>
  <r>
    <n v="354890092596077"/>
    <s v="C8PWV5FKJC6D"/>
    <x v="6"/>
    <x v="0"/>
    <x v="5"/>
    <s v="A+"/>
  </r>
  <r>
    <n v="356699081961558"/>
    <s v="C8pvDGT5JC6D"/>
    <x v="6"/>
    <x v="0"/>
    <x v="1"/>
    <s v="D"/>
  </r>
  <r>
    <n v="356706083856411"/>
    <s v="NA"/>
    <x v="6"/>
    <x v="0"/>
    <x v="2"/>
    <s v="D+"/>
  </r>
  <r>
    <n v="356775081340611"/>
    <s v="FD3V95CGJCM2"/>
    <x v="7"/>
    <x v="6"/>
    <x v="1"/>
    <s v="D"/>
  </r>
  <r>
    <n v="356115092995675"/>
    <s v="DX3X20B0JCLM"/>
    <x v="7"/>
    <x v="6"/>
    <x v="2"/>
    <s v="D+"/>
  </r>
  <r>
    <n v="353011096280094"/>
    <s v="FD2W90AMJCLM"/>
    <x v="7"/>
    <x v="6"/>
    <x v="2"/>
    <s v="D+"/>
  </r>
  <r>
    <n v="353013097473322"/>
    <s v="F17WF3SUJCLM"/>
    <x v="7"/>
    <x v="6"/>
    <x v="2"/>
    <s v="D+"/>
  </r>
  <r>
    <n v="356769083714840"/>
    <s v="NA"/>
    <x v="7"/>
    <x v="6"/>
    <x v="3"/>
    <s v="B"/>
  </r>
  <r>
    <n v="356112092300329"/>
    <s v="F17WPAW2JWLL"/>
    <x v="7"/>
    <x v="4"/>
    <x v="3"/>
    <s v="B"/>
  </r>
  <r>
    <n v="356112090638324"/>
    <s v="F2LWK2Q8JWLK"/>
    <x v="7"/>
    <x v="4"/>
    <x v="0"/>
    <s v="A"/>
  </r>
  <r>
    <n v="356713080528514"/>
    <s v="C39V6HWBJCM0"/>
    <x v="7"/>
    <x v="0"/>
    <x v="2"/>
    <s v="D+"/>
  </r>
  <r>
    <n v="354831095617577"/>
    <s v="F17X40D4JCLR"/>
    <x v="7"/>
    <x v="0"/>
    <x v="2"/>
    <s v="D+"/>
  </r>
  <r>
    <n v="356711087644565"/>
    <s v="F2LVKJX3JCLN"/>
    <x v="7"/>
    <x v="0"/>
    <x v="0"/>
    <s v="A"/>
  </r>
  <r>
    <n v="356111094192577"/>
    <s v="FD2X20R2JCLN"/>
    <x v="7"/>
    <x v="0"/>
    <x v="4"/>
    <s v="C"/>
  </r>
  <r>
    <n v="356710085807604"/>
    <s v="FD2VH0JDJCLN"/>
    <x v="7"/>
    <x v="0"/>
    <x v="0"/>
    <s v="A"/>
  </r>
  <r>
    <n v="354845095672416"/>
    <s v="DNPX5J9MJCL6"/>
    <x v="8"/>
    <x v="6"/>
    <x v="1"/>
    <s v="D"/>
  </r>
  <r>
    <n v="354856093602883"/>
    <s v="F2LWTSXVJCLF"/>
    <x v="8"/>
    <x v="6"/>
    <x v="3"/>
    <s v="B"/>
  </r>
  <r>
    <n v="353050099093906"/>
    <s v="NA"/>
    <x v="8"/>
    <x v="6"/>
    <x v="3"/>
    <s v="B"/>
  </r>
  <r>
    <n v="354840091215260"/>
    <s v="NA"/>
    <x v="8"/>
    <x v="6"/>
    <x v="0"/>
    <s v="A"/>
  </r>
  <r>
    <n v="354849093930123"/>
    <s v="NA"/>
    <x v="8"/>
    <x v="6"/>
    <x v="5"/>
    <s v="A+"/>
  </r>
  <r>
    <n v="353053099141097"/>
    <s v="NA"/>
    <x v="8"/>
    <x v="6"/>
    <x v="2"/>
    <s v="D+"/>
  </r>
  <r>
    <n v="353051098575836"/>
    <s v="NA"/>
    <x v="8"/>
    <x v="6"/>
    <x v="2"/>
    <s v="D+"/>
  </r>
  <r>
    <n v="354852092277769"/>
    <s v="NA"/>
    <x v="8"/>
    <x v="6"/>
    <x v="2"/>
    <s v="D+"/>
  </r>
  <r>
    <n v="354852092174750"/>
    <s v="G6TWK1NPJCLF"/>
    <x v="8"/>
    <x v="6"/>
    <x v="1"/>
    <s v="D+"/>
  </r>
  <r>
    <n v="356720082895049"/>
    <s v="DNQVLAGFJCLF"/>
    <x v="8"/>
    <x v="6"/>
    <x v="2"/>
    <s v="D+"/>
  </r>
  <r>
    <n v="353056090887592"/>
    <s v="C39VV7N9JCLF"/>
    <x v="8"/>
    <x v="6"/>
    <x v="2"/>
    <s v="D+"/>
  </r>
  <r>
    <n v="359408089062527"/>
    <s v="G6YVR2DFJCLH"/>
    <x v="8"/>
    <x v="6"/>
    <x v="3"/>
    <s v="B"/>
  </r>
  <r>
    <n v="354853093357907"/>
    <s v="NA"/>
    <x v="8"/>
    <x v="0"/>
    <x v="3"/>
    <s v="B"/>
  </r>
  <r>
    <n v="356722089763345"/>
    <s v="NA"/>
    <x v="8"/>
    <x v="0"/>
    <x v="1"/>
    <s v="D"/>
  </r>
  <r>
    <n v="354844092437964"/>
    <s v="NA"/>
    <x v="8"/>
    <x v="0"/>
    <x v="1"/>
    <s v="D"/>
  </r>
  <r>
    <n v="353052099143210"/>
    <s v="NA"/>
    <x v="8"/>
    <x v="0"/>
    <x v="2"/>
    <s v="D+"/>
  </r>
  <r>
    <n v="354857091981857"/>
    <s v="NA"/>
    <x v="8"/>
    <x v="0"/>
    <x v="2"/>
    <s v="D+"/>
  </r>
  <r>
    <n v="354848093221954"/>
    <s v="G6TWR0VMJCL7"/>
    <x v="8"/>
    <x v="0"/>
    <x v="1"/>
    <s v="D"/>
  </r>
  <r>
    <n v="356722088305361"/>
    <s v="NA"/>
    <x v="8"/>
    <x v="0"/>
    <x v="2"/>
    <s v="D+"/>
  </r>
  <r>
    <n v="356169093817578"/>
    <s v="NA"/>
    <x v="9"/>
    <x v="6"/>
    <x v="2"/>
    <s v="D+"/>
  </r>
  <r>
    <n v="357204095475833"/>
    <s v="C39XM6VVKPFT"/>
    <x v="9"/>
    <x v="6"/>
    <x v="1"/>
    <s v="D"/>
  </r>
  <r>
    <n v="357272092710890"/>
    <s v="F2NXHDTCKPHJ"/>
    <x v="10"/>
    <x v="2"/>
    <x v="0"/>
    <s v="A"/>
  </r>
  <r>
    <n v="357274096761200"/>
    <s v="F2lXM0QUKPHJ"/>
    <x v="10"/>
    <x v="2"/>
    <x v="1"/>
    <s v="D"/>
  </r>
  <r>
    <n v="357263099911276"/>
    <s v="FFMXTT4JKPHF"/>
    <x v="10"/>
    <x v="2"/>
    <x v="1"/>
    <s v="D"/>
  </r>
  <r>
    <n v="357268091303034"/>
    <s v="F2LXD8DCKPHF"/>
    <x v="10"/>
    <x v="2"/>
    <x v="1"/>
    <s v="D"/>
  </r>
  <r>
    <n v="357273097329934"/>
    <s v="FFWXV5XGKPHF"/>
    <x v="10"/>
    <x v="2"/>
    <x v="1"/>
    <s v="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6A8D13-7CD5-4BB3-A132-82EFF7153765}" name="PivotTable2" cacheId="5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colHeaderCaption="">
  <location ref="B2:I35" firstHeaderRow="1" firstDataRow="2" firstDataCol="1"/>
  <pivotFields count="6">
    <pivotField dataField="1" showAll="0"/>
    <pivotField showAll="0"/>
    <pivotField axis="axisRow" showAll="0">
      <items count="13">
        <item x="0"/>
        <item x="2"/>
        <item x="3"/>
        <item x="4"/>
        <item x="5"/>
        <item x="6"/>
        <item x="7"/>
        <item x="8"/>
        <item m="1" x="11"/>
        <item x="9"/>
        <item x="10"/>
        <item x="1"/>
        <item t="default"/>
      </items>
    </pivotField>
    <pivotField axis="axisRow" showAll="0">
      <items count="9">
        <item x="2"/>
        <item x="1"/>
        <item m="1" x="7"/>
        <item x="3"/>
        <item x="4"/>
        <item x="5"/>
        <item x="0"/>
        <item x="6"/>
        <item t="default"/>
      </items>
    </pivotField>
    <pivotField axis="axisCol" showAll="0">
      <items count="8">
        <item x="5"/>
        <item x="0"/>
        <item x="3"/>
        <item x="4"/>
        <item x="2"/>
        <item x="1"/>
        <item m="1" x="6"/>
        <item t="default"/>
      </items>
    </pivotField>
    <pivotField showAll="0"/>
  </pivotFields>
  <rowFields count="2">
    <field x="2"/>
    <field x="3"/>
  </rowFields>
  <rowItems count="32">
    <i>
      <x/>
    </i>
    <i r="1">
      <x v="6"/>
    </i>
    <i>
      <x v="1"/>
    </i>
    <i r="1">
      <x v="1"/>
    </i>
    <i r="1">
      <x v="6"/>
    </i>
    <i>
      <x v="2"/>
    </i>
    <i r="1">
      <x v="1"/>
    </i>
    <i>
      <x v="3"/>
    </i>
    <i r="1">
      <x/>
    </i>
    <i r="1">
      <x v="3"/>
    </i>
    <i r="1">
      <x v="4"/>
    </i>
    <i>
      <x v="4"/>
    </i>
    <i r="1">
      <x/>
    </i>
    <i r="1">
      <x v="5"/>
    </i>
    <i>
      <x v="5"/>
    </i>
    <i r="1">
      <x/>
    </i>
    <i r="1">
      <x v="6"/>
    </i>
    <i r="1">
      <x v="7"/>
    </i>
    <i>
      <x v="6"/>
    </i>
    <i r="1">
      <x v="4"/>
    </i>
    <i r="1">
      <x v="6"/>
    </i>
    <i r="1">
      <x v="7"/>
    </i>
    <i>
      <x v="7"/>
    </i>
    <i r="1">
      <x v="6"/>
    </i>
    <i r="1">
      <x v="7"/>
    </i>
    <i>
      <x v="9"/>
    </i>
    <i r="1">
      <x v="7"/>
    </i>
    <i>
      <x v="10"/>
    </i>
    <i r="1">
      <x/>
    </i>
    <i>
      <x v="11"/>
    </i>
    <i r="1">
      <x v="1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VZW GRR Grade Count" fld="0" subtotal="count" baseField="2" baseItem="0"/>
  </dataFields>
  <formats count="18">
    <format dxfId="44">
      <pivotArea outline="0" collapsedLevelsAreSubtotals="1" fieldPosition="0"/>
    </format>
    <format dxfId="43">
      <pivotArea field="2" type="button" dataOnly="0" labelOnly="1" outline="0" axis="axisRow" fieldPosition="0"/>
    </format>
    <format dxfId="42">
      <pivotArea dataOnly="0" labelOnly="1" fieldPosition="0">
        <references count="1">
          <reference field="2" count="0"/>
        </references>
      </pivotArea>
    </format>
    <format dxfId="41">
      <pivotArea dataOnly="0" labelOnly="1" grandRow="1" outline="0" fieldPosition="0"/>
    </format>
    <format dxfId="40">
      <pivotArea dataOnly="0" labelOnly="1" fieldPosition="0">
        <references count="2">
          <reference field="2" count="1" selected="0">
            <x v="8"/>
          </reference>
          <reference field="3" count="3">
            <x v="0"/>
            <x v="6"/>
            <x v="7"/>
          </reference>
        </references>
      </pivotArea>
    </format>
    <format dxfId="39">
      <pivotArea dataOnly="0" labelOnly="1" fieldPosition="0">
        <references count="2">
          <reference field="2" count="1" selected="0">
            <x v="0"/>
          </reference>
          <reference field="3" count="3">
            <x v="0"/>
            <x v="1"/>
            <x v="6"/>
          </reference>
        </references>
      </pivotArea>
    </format>
    <format dxfId="38">
      <pivotArea dataOnly="0" labelOnly="1" fieldPosition="0">
        <references count="2">
          <reference field="2" count="1" selected="0">
            <x v="1"/>
          </reference>
          <reference field="3" count="4">
            <x v="0"/>
            <x v="1"/>
            <x v="5"/>
            <x v="6"/>
          </reference>
        </references>
      </pivotArea>
    </format>
    <format dxfId="37">
      <pivotArea dataOnly="0" labelOnly="1" fieldPosition="0">
        <references count="2">
          <reference field="2" count="1" selected="0">
            <x v="2"/>
          </reference>
          <reference field="3" count="4">
            <x v="0"/>
            <x v="1"/>
            <x v="5"/>
            <x v="6"/>
          </reference>
        </references>
      </pivotArea>
    </format>
    <format dxfId="36">
      <pivotArea dataOnly="0" labelOnly="1" fieldPosition="0">
        <references count="2">
          <reference field="2" count="1" selected="0">
            <x v="3"/>
          </reference>
          <reference field="3" count="6">
            <x v="0"/>
            <x v="2"/>
            <x v="3"/>
            <x v="4"/>
            <x v="5"/>
            <x v="6"/>
          </reference>
        </references>
      </pivotArea>
    </format>
    <format dxfId="35">
      <pivotArea dataOnly="0" labelOnly="1" fieldPosition="0">
        <references count="2">
          <reference field="2" count="1" selected="0">
            <x v="4"/>
          </reference>
          <reference field="3" count="5">
            <x v="0"/>
            <x v="3"/>
            <x v="4"/>
            <x v="5"/>
            <x v="6"/>
          </reference>
        </references>
      </pivotArea>
    </format>
    <format dxfId="34">
      <pivotArea dataOnly="0" labelOnly="1" fieldPosition="0">
        <references count="2">
          <reference field="2" count="1" selected="0">
            <x v="5"/>
          </reference>
          <reference field="3" count="4">
            <x v="0"/>
            <x v="4"/>
            <x v="6"/>
            <x v="7"/>
          </reference>
        </references>
      </pivotArea>
    </format>
    <format dxfId="33">
      <pivotArea dataOnly="0" labelOnly="1" fieldPosition="0">
        <references count="2">
          <reference field="2" count="1" selected="0">
            <x v="6"/>
          </reference>
          <reference field="3" count="4">
            <x v="0"/>
            <x v="4"/>
            <x v="6"/>
            <x v="7"/>
          </reference>
        </references>
      </pivotArea>
    </format>
    <format dxfId="32">
      <pivotArea dataOnly="0" labelOnly="1" fieldPosition="0">
        <references count="2">
          <reference field="2" count="1" selected="0">
            <x v="7"/>
          </reference>
          <reference field="3" count="3">
            <x v="4"/>
            <x v="6"/>
            <x v="7"/>
          </reference>
        </references>
      </pivotArea>
    </format>
    <format dxfId="31">
      <pivotArea dataOnly="0" labelOnly="1" fieldPosition="0">
        <references count="2">
          <reference field="2" count="1" selected="0">
            <x v="10"/>
          </reference>
          <reference field="3" count="2">
            <x v="0"/>
            <x v="5"/>
          </reference>
        </references>
      </pivotArea>
    </format>
    <format dxfId="30">
      <pivotArea dataOnly="0" labelOnly="1" grandCol="1" outline="0" fieldPosition="0"/>
    </format>
    <format dxfId="29">
      <pivotArea field="2" type="button" dataOnly="0" labelOnly="1" outline="0" axis="axisRow" fieldPosition="0"/>
    </format>
    <format dxfId="28">
      <pivotArea dataOnly="0" labelOnly="1" fieldPosition="0">
        <references count="1">
          <reference field="4" count="0"/>
        </references>
      </pivotArea>
    </format>
    <format dxfId="2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0A3A-8CC9-4EF3-9815-67C7E77E6C1F}">
  <sheetPr>
    <pageSetUpPr fitToPage="1"/>
  </sheetPr>
  <dimension ref="B2:R35"/>
  <sheetViews>
    <sheetView tabSelected="1" zoomScale="85" zoomScaleNormal="85" workbookViewId="0">
      <selection activeCell="P39" sqref="P39"/>
    </sheetView>
  </sheetViews>
  <sheetFormatPr defaultRowHeight="15" x14ac:dyDescent="0.25"/>
  <cols>
    <col min="1" max="1" width="3.85546875" customWidth="1"/>
    <col min="2" max="2" width="21.42578125" bestFit="1" customWidth="1"/>
    <col min="3" max="10" width="6.5703125" customWidth="1"/>
    <col min="11" max="11" width="14.5703125" bestFit="1" customWidth="1"/>
    <col min="12" max="12" width="11.42578125" bestFit="1" customWidth="1"/>
    <col min="13" max="13" width="14.42578125" bestFit="1" customWidth="1"/>
    <col min="14" max="14" width="12.42578125" bestFit="1" customWidth="1"/>
    <col min="15" max="15" width="10.85546875" customWidth="1"/>
    <col min="16" max="16" width="12" bestFit="1" customWidth="1"/>
    <col min="17" max="17" width="11.85546875" bestFit="1" customWidth="1"/>
    <col min="18" max="18" width="17.28515625" bestFit="1" customWidth="1"/>
  </cols>
  <sheetData>
    <row r="2" spans="2:18" x14ac:dyDescent="0.25">
      <c r="B2" s="43" t="s">
        <v>322</v>
      </c>
      <c r="C2" s="43" t="s">
        <v>321</v>
      </c>
    </row>
    <row r="3" spans="2:18" x14ac:dyDescent="0.25">
      <c r="B3" s="47" t="s">
        <v>320</v>
      </c>
      <c r="C3" s="19" t="s">
        <v>146</v>
      </c>
      <c r="D3" s="19" t="s">
        <v>143</v>
      </c>
      <c r="E3" s="19" t="s">
        <v>145</v>
      </c>
      <c r="F3" s="19" t="s">
        <v>149</v>
      </c>
      <c r="G3" s="19" t="s">
        <v>139</v>
      </c>
      <c r="H3" s="19" t="s">
        <v>147</v>
      </c>
      <c r="I3" s="21" t="s">
        <v>323</v>
      </c>
      <c r="K3" s="48" t="s">
        <v>1</v>
      </c>
      <c r="L3" s="48" t="s">
        <v>2</v>
      </c>
      <c r="M3" s="48" t="s">
        <v>327</v>
      </c>
      <c r="N3" s="48" t="s">
        <v>329</v>
      </c>
      <c r="O3" s="48" t="s">
        <v>328</v>
      </c>
      <c r="P3" s="48" t="s">
        <v>330</v>
      </c>
      <c r="Q3" s="48" t="s">
        <v>324</v>
      </c>
      <c r="R3" s="48" t="s">
        <v>325</v>
      </c>
    </row>
    <row r="4" spans="2:18" x14ac:dyDescent="0.25">
      <c r="B4" s="45" t="s">
        <v>8</v>
      </c>
      <c r="C4" s="44"/>
      <c r="D4" s="44">
        <v>1</v>
      </c>
      <c r="E4" s="44"/>
      <c r="F4" s="44"/>
      <c r="G4" s="44"/>
      <c r="H4" s="44">
        <v>1</v>
      </c>
      <c r="I4" s="44">
        <v>2</v>
      </c>
      <c r="K4" s="60" t="s">
        <v>8</v>
      </c>
      <c r="L4" s="60" t="s">
        <v>11</v>
      </c>
      <c r="M4" s="51" t="s">
        <v>326</v>
      </c>
      <c r="N4" s="21">
        <f>GETPIVOTDATA("IMEI",$B$2,"Model","iPhone 6","Color","Silver")</f>
        <v>2</v>
      </c>
      <c r="O4" s="61"/>
      <c r="P4" s="61"/>
      <c r="Q4" s="51" t="s">
        <v>326</v>
      </c>
      <c r="R4" s="51"/>
    </row>
    <row r="5" spans="2:18" x14ac:dyDescent="0.25">
      <c r="B5" s="46" t="s">
        <v>11</v>
      </c>
      <c r="C5" s="44"/>
      <c r="D5" s="44">
        <v>1</v>
      </c>
      <c r="E5" s="44"/>
      <c r="F5" s="44"/>
      <c r="G5" s="44"/>
      <c r="H5" s="44">
        <v>1</v>
      </c>
      <c r="I5" s="44">
        <v>2</v>
      </c>
      <c r="K5" s="60" t="s">
        <v>12</v>
      </c>
      <c r="L5" s="60" t="s">
        <v>10</v>
      </c>
      <c r="M5" s="51" t="s">
        <v>326</v>
      </c>
      <c r="N5" s="21">
        <f>GETPIVOTDATA("IMEI",$B$2,"Model","iPhone 6S","Color","Gray")</f>
        <v>5</v>
      </c>
      <c r="O5" s="61"/>
      <c r="P5" s="61"/>
      <c r="Q5" s="51" t="s">
        <v>326</v>
      </c>
      <c r="R5" s="51"/>
    </row>
    <row r="6" spans="2:18" x14ac:dyDescent="0.25">
      <c r="B6" s="45" t="s">
        <v>12</v>
      </c>
      <c r="C6" s="44"/>
      <c r="D6" s="44">
        <v>2</v>
      </c>
      <c r="E6" s="44">
        <v>4</v>
      </c>
      <c r="F6" s="44"/>
      <c r="G6" s="44">
        <v>4</v>
      </c>
      <c r="H6" s="44"/>
      <c r="I6" s="44">
        <v>10</v>
      </c>
      <c r="K6" s="60" t="s">
        <v>12</v>
      </c>
      <c r="L6" s="60" t="s">
        <v>11</v>
      </c>
      <c r="M6" s="21" t="s">
        <v>326</v>
      </c>
      <c r="N6" s="21">
        <f>GETPIVOTDATA("IMEI",$B$2,"Model","iPhone 6S","Color","Silver")</f>
        <v>5</v>
      </c>
      <c r="O6" s="61"/>
      <c r="P6" s="61"/>
      <c r="Q6" s="51" t="s">
        <v>326</v>
      </c>
      <c r="R6" s="51"/>
    </row>
    <row r="7" spans="2:18" x14ac:dyDescent="0.25">
      <c r="B7" s="46" t="s">
        <v>10</v>
      </c>
      <c r="C7" s="44"/>
      <c r="D7" s="44"/>
      <c r="E7" s="44">
        <v>1</v>
      </c>
      <c r="F7" s="44"/>
      <c r="G7" s="44">
        <v>4</v>
      </c>
      <c r="H7" s="44"/>
      <c r="I7" s="44">
        <v>5</v>
      </c>
      <c r="K7" s="60" t="s">
        <v>14</v>
      </c>
      <c r="L7" s="60" t="s">
        <v>10</v>
      </c>
      <c r="M7" s="21" t="s">
        <v>326</v>
      </c>
      <c r="N7" s="21">
        <f>GETPIVOTDATA("IMEI",$B$2,"Model","iPhone 6S Plus","Color","Gray")</f>
        <v>4</v>
      </c>
      <c r="O7" s="61"/>
      <c r="P7" s="61"/>
      <c r="Q7" s="51" t="s">
        <v>326</v>
      </c>
      <c r="R7" s="51"/>
    </row>
    <row r="8" spans="2:18" x14ac:dyDescent="0.25">
      <c r="B8" s="46" t="s">
        <v>11</v>
      </c>
      <c r="C8" s="44"/>
      <c r="D8" s="44">
        <v>2</v>
      </c>
      <c r="E8" s="44">
        <v>3</v>
      </c>
      <c r="F8" s="44"/>
      <c r="G8" s="44"/>
      <c r="H8" s="44"/>
      <c r="I8" s="44">
        <v>5</v>
      </c>
      <c r="K8" s="60" t="s">
        <v>15</v>
      </c>
      <c r="L8" s="60" t="s">
        <v>9</v>
      </c>
      <c r="M8" s="21" t="s">
        <v>326</v>
      </c>
      <c r="N8" s="21">
        <f>GETPIVOTDATA("IMEI",$B$2,"Model","iPhone 7","Color","Gold")</f>
        <v>7</v>
      </c>
      <c r="O8" s="61"/>
      <c r="P8" s="61"/>
      <c r="Q8" s="51" t="s">
        <v>326</v>
      </c>
      <c r="R8" s="51"/>
    </row>
    <row r="9" spans="2:18" x14ac:dyDescent="0.25">
      <c r="B9" s="45" t="s">
        <v>14</v>
      </c>
      <c r="C9" s="44"/>
      <c r="D9" s="44">
        <v>1</v>
      </c>
      <c r="E9" s="44"/>
      <c r="F9" s="44"/>
      <c r="G9" s="44">
        <v>2</v>
      </c>
      <c r="H9" s="44">
        <v>1</v>
      </c>
      <c r="I9" s="44">
        <v>4</v>
      </c>
      <c r="K9" s="60" t="s">
        <v>15</v>
      </c>
      <c r="L9" s="60" t="s">
        <v>17</v>
      </c>
      <c r="M9" s="21" t="s">
        <v>326</v>
      </c>
      <c r="N9" s="21">
        <f>GETPIVOTDATA("IMEI",$B$2,"Model","iPhone 7","Color","MatteBlack")</f>
        <v>10</v>
      </c>
      <c r="O9" s="21" t="s">
        <v>326</v>
      </c>
      <c r="P9" s="21">
        <v>30</v>
      </c>
      <c r="Q9" s="51" t="s">
        <v>326</v>
      </c>
      <c r="R9" s="51"/>
    </row>
    <row r="10" spans="2:18" x14ac:dyDescent="0.25">
      <c r="B10" s="46" t="s">
        <v>10</v>
      </c>
      <c r="C10" s="44"/>
      <c r="D10" s="44">
        <v>1</v>
      </c>
      <c r="E10" s="44"/>
      <c r="F10" s="44"/>
      <c r="G10" s="44">
        <v>2</v>
      </c>
      <c r="H10" s="44">
        <v>1</v>
      </c>
      <c r="I10" s="44">
        <v>4</v>
      </c>
      <c r="K10" s="60" t="s">
        <v>15</v>
      </c>
      <c r="L10" s="60" t="s">
        <v>18</v>
      </c>
      <c r="M10" s="21" t="s">
        <v>326</v>
      </c>
      <c r="N10" s="21">
        <f>GETPIVOTDATA("IMEI",$B$2,"Model","iPhone 7","Color","Red")</f>
        <v>3</v>
      </c>
      <c r="O10" s="61"/>
      <c r="P10" s="61"/>
      <c r="Q10" s="51" t="s">
        <v>326</v>
      </c>
      <c r="R10" s="51"/>
    </row>
    <row r="11" spans="2:18" x14ac:dyDescent="0.25">
      <c r="B11" s="45" t="s">
        <v>15</v>
      </c>
      <c r="C11" s="44"/>
      <c r="D11" s="44">
        <v>2</v>
      </c>
      <c r="E11" s="44">
        <v>4</v>
      </c>
      <c r="F11" s="44">
        <v>3</v>
      </c>
      <c r="G11" s="44">
        <v>5</v>
      </c>
      <c r="H11" s="44">
        <v>6</v>
      </c>
      <c r="I11" s="44">
        <v>20</v>
      </c>
      <c r="K11" s="60" t="s">
        <v>19</v>
      </c>
      <c r="L11" s="60" t="s">
        <v>9</v>
      </c>
      <c r="M11" s="21" t="s">
        <v>326</v>
      </c>
      <c r="N11" s="21">
        <f>GETPIVOTDATA("IMEI",$B$2,"Model","iPhone 7 Plus","Color","Gold")</f>
        <v>10</v>
      </c>
      <c r="O11" s="61"/>
      <c r="P11" s="61"/>
      <c r="Q11" s="51" t="s">
        <v>326</v>
      </c>
      <c r="R11" s="51"/>
    </row>
    <row r="12" spans="2:18" x14ac:dyDescent="0.25">
      <c r="B12" s="46" t="s">
        <v>9</v>
      </c>
      <c r="C12" s="44"/>
      <c r="D12" s="44">
        <v>2</v>
      </c>
      <c r="E12" s="44">
        <v>2</v>
      </c>
      <c r="F12" s="44"/>
      <c r="G12" s="44">
        <v>3</v>
      </c>
      <c r="H12" s="44"/>
      <c r="I12" s="44">
        <v>7</v>
      </c>
      <c r="K12" s="60" t="s">
        <v>19</v>
      </c>
      <c r="L12" s="60" t="s">
        <v>13</v>
      </c>
      <c r="M12" s="21" t="s">
        <v>326</v>
      </c>
      <c r="N12" s="21">
        <f>GETPIVOTDATA("IMEI",$B$2,"Model","iPhone 7 Plus","Color","RoseGold")</f>
        <v>8</v>
      </c>
      <c r="O12" s="61"/>
      <c r="P12" s="61"/>
      <c r="Q12" s="51" t="s">
        <v>326</v>
      </c>
      <c r="R12" s="51"/>
    </row>
    <row r="13" spans="2:18" x14ac:dyDescent="0.25">
      <c r="B13" s="46" t="s">
        <v>17</v>
      </c>
      <c r="C13" s="44"/>
      <c r="D13" s="44"/>
      <c r="E13" s="44">
        <v>2</v>
      </c>
      <c r="F13" s="44">
        <v>2</v>
      </c>
      <c r="G13" s="44"/>
      <c r="H13" s="44">
        <v>6</v>
      </c>
      <c r="I13" s="44">
        <v>10</v>
      </c>
      <c r="K13" s="60" t="s">
        <v>19</v>
      </c>
      <c r="L13" s="60" t="s">
        <v>17</v>
      </c>
      <c r="M13" s="59"/>
      <c r="N13" s="59"/>
      <c r="O13" s="21" t="s">
        <v>326</v>
      </c>
      <c r="P13" s="21">
        <v>30</v>
      </c>
      <c r="Q13" s="51" t="s">
        <v>326</v>
      </c>
      <c r="R13" s="51"/>
    </row>
    <row r="14" spans="2:18" x14ac:dyDescent="0.25">
      <c r="B14" s="46" t="s">
        <v>18</v>
      </c>
      <c r="C14" s="44"/>
      <c r="D14" s="44"/>
      <c r="E14" s="44"/>
      <c r="F14" s="44">
        <v>1</v>
      </c>
      <c r="G14" s="44">
        <v>2</v>
      </c>
      <c r="H14" s="44"/>
      <c r="I14" s="44">
        <v>3</v>
      </c>
      <c r="K14" s="60" t="s">
        <v>20</v>
      </c>
      <c r="L14" s="60" t="s">
        <v>9</v>
      </c>
      <c r="M14" s="21" t="s">
        <v>326</v>
      </c>
      <c r="N14" s="21">
        <f>GETPIVOTDATA("IMEI",$B$2,"Model","iPhone 8","Color","Gold")</f>
        <v>6</v>
      </c>
      <c r="O14" s="61"/>
      <c r="P14" s="61"/>
      <c r="Q14" s="51" t="s">
        <v>326</v>
      </c>
      <c r="R14" s="51"/>
    </row>
    <row r="15" spans="2:18" x14ac:dyDescent="0.25">
      <c r="B15" s="45" t="s">
        <v>19</v>
      </c>
      <c r="C15" s="44"/>
      <c r="D15" s="44">
        <v>4</v>
      </c>
      <c r="E15" s="44">
        <v>3</v>
      </c>
      <c r="F15" s="44">
        <v>1</v>
      </c>
      <c r="G15" s="44">
        <v>3</v>
      </c>
      <c r="H15" s="44">
        <v>7</v>
      </c>
      <c r="I15" s="44">
        <v>18</v>
      </c>
      <c r="K15" s="60" t="s">
        <v>20</v>
      </c>
      <c r="L15" s="60" t="s">
        <v>21</v>
      </c>
      <c r="M15" s="21" t="s">
        <v>326</v>
      </c>
      <c r="N15" s="21">
        <f>GETPIVOTDATA("IMEI",$B$2,"Model","iPhone 8","Color","SpaceGray")</f>
        <v>10</v>
      </c>
      <c r="O15" s="21" t="s">
        <v>326</v>
      </c>
      <c r="P15" s="21">
        <v>10</v>
      </c>
      <c r="Q15" s="51" t="s">
        <v>326</v>
      </c>
      <c r="R15" s="51"/>
    </row>
    <row r="16" spans="2:18" x14ac:dyDescent="0.25">
      <c r="B16" s="46" t="s">
        <v>9</v>
      </c>
      <c r="C16" s="44"/>
      <c r="D16" s="44"/>
      <c r="E16" s="44"/>
      <c r="F16" s="44">
        <v>1</v>
      </c>
      <c r="G16" s="44">
        <v>2</v>
      </c>
      <c r="H16" s="44">
        <v>7</v>
      </c>
      <c r="I16" s="44">
        <v>10</v>
      </c>
      <c r="K16" s="60" t="s">
        <v>20</v>
      </c>
      <c r="L16" s="60" t="s">
        <v>11</v>
      </c>
      <c r="M16" s="21" t="s">
        <v>326</v>
      </c>
      <c r="N16" s="21">
        <f>GETPIVOTDATA("IMEI",$B$2,"Model","iPhone 8","Color","Silver")</f>
        <v>8</v>
      </c>
      <c r="O16" s="61"/>
      <c r="P16" s="61"/>
      <c r="Q16" s="51" t="s">
        <v>326</v>
      </c>
      <c r="R16" s="51"/>
    </row>
    <row r="17" spans="2:18" x14ac:dyDescent="0.25">
      <c r="B17" s="46" t="s">
        <v>13</v>
      </c>
      <c r="C17" s="44"/>
      <c r="D17" s="44">
        <v>4</v>
      </c>
      <c r="E17" s="44">
        <v>3</v>
      </c>
      <c r="F17" s="44"/>
      <c r="G17" s="44">
        <v>1</v>
      </c>
      <c r="H17" s="44"/>
      <c r="I17" s="44">
        <v>8</v>
      </c>
      <c r="K17" s="60" t="s">
        <v>20</v>
      </c>
      <c r="L17" s="60" t="s">
        <v>18</v>
      </c>
      <c r="M17" s="59"/>
      <c r="N17" s="59"/>
      <c r="O17" s="21" t="s">
        <v>326</v>
      </c>
      <c r="P17" s="21">
        <v>15</v>
      </c>
      <c r="Q17" s="51" t="s">
        <v>326</v>
      </c>
      <c r="R17" s="51"/>
    </row>
    <row r="18" spans="2:18" x14ac:dyDescent="0.25">
      <c r="B18" s="45" t="s">
        <v>20</v>
      </c>
      <c r="C18" s="44">
        <v>2</v>
      </c>
      <c r="D18" s="44">
        <v>3</v>
      </c>
      <c r="E18" s="44">
        <v>4</v>
      </c>
      <c r="F18" s="44"/>
      <c r="G18" s="44">
        <v>6</v>
      </c>
      <c r="H18" s="44">
        <v>9</v>
      </c>
      <c r="I18" s="44">
        <v>24</v>
      </c>
      <c r="K18" s="60" t="s">
        <v>22</v>
      </c>
      <c r="L18" s="60" t="s">
        <v>9</v>
      </c>
      <c r="M18" s="59"/>
      <c r="N18" s="59"/>
      <c r="O18" s="51" t="s">
        <v>326</v>
      </c>
      <c r="P18" s="51">
        <v>5</v>
      </c>
      <c r="Q18" s="51" t="s">
        <v>326</v>
      </c>
      <c r="R18" s="51"/>
    </row>
    <row r="19" spans="2:18" x14ac:dyDescent="0.25">
      <c r="B19" s="46" t="s">
        <v>9</v>
      </c>
      <c r="C19" s="44"/>
      <c r="D19" s="44">
        <v>2</v>
      </c>
      <c r="E19" s="44">
        <v>1</v>
      </c>
      <c r="F19" s="44"/>
      <c r="G19" s="44">
        <v>1</v>
      </c>
      <c r="H19" s="44">
        <v>2</v>
      </c>
      <c r="I19" s="44">
        <v>6</v>
      </c>
      <c r="K19" s="60" t="s">
        <v>22</v>
      </c>
      <c r="L19" s="60" t="s">
        <v>21</v>
      </c>
      <c r="M19" s="21" t="s">
        <v>326</v>
      </c>
      <c r="N19" s="21">
        <f>GETPIVOTDATA("IMEI",$B$2,"Model","iPhone 8 Plus","Color","SpaceGray")</f>
        <v>5</v>
      </c>
      <c r="O19" s="21" t="s">
        <v>326</v>
      </c>
      <c r="P19" s="21">
        <v>19</v>
      </c>
      <c r="Q19" s="51" t="s">
        <v>326</v>
      </c>
      <c r="R19" s="51"/>
    </row>
    <row r="20" spans="2:18" x14ac:dyDescent="0.25">
      <c r="B20" s="46" t="s">
        <v>11</v>
      </c>
      <c r="C20" s="44">
        <v>2</v>
      </c>
      <c r="D20" s="44">
        <v>1</v>
      </c>
      <c r="E20" s="44">
        <v>3</v>
      </c>
      <c r="F20" s="44"/>
      <c r="G20" s="44">
        <v>1</v>
      </c>
      <c r="H20" s="44">
        <v>1</v>
      </c>
      <c r="I20" s="44">
        <v>8</v>
      </c>
      <c r="K20" s="60" t="s">
        <v>22</v>
      </c>
      <c r="L20" s="60" t="s">
        <v>18</v>
      </c>
      <c r="M20" s="21" t="s">
        <v>326</v>
      </c>
      <c r="N20" s="21">
        <f>GETPIVOTDATA("IMEI",$B$2,"Model","iPhone 8 Plus","Color","Red")</f>
        <v>2</v>
      </c>
      <c r="O20" s="21" t="s">
        <v>326</v>
      </c>
      <c r="P20" s="21">
        <v>5</v>
      </c>
      <c r="Q20" s="51" t="s">
        <v>326</v>
      </c>
      <c r="R20" s="51"/>
    </row>
    <row r="21" spans="2:18" x14ac:dyDescent="0.25">
      <c r="B21" s="46" t="s">
        <v>21</v>
      </c>
      <c r="C21" s="44"/>
      <c r="D21" s="44"/>
      <c r="E21" s="44"/>
      <c r="F21" s="44"/>
      <c r="G21" s="44">
        <v>4</v>
      </c>
      <c r="H21" s="44">
        <v>6</v>
      </c>
      <c r="I21" s="44">
        <v>10</v>
      </c>
      <c r="K21" s="60" t="s">
        <v>22</v>
      </c>
      <c r="L21" s="60" t="s">
        <v>11</v>
      </c>
      <c r="M21" s="21" t="s">
        <v>326</v>
      </c>
      <c r="N21" s="21">
        <f>GETPIVOTDATA("IMEI",$B$2,"Model","iPhone 8 Plus","Color","Silver")</f>
        <v>5</v>
      </c>
      <c r="O21" s="61"/>
      <c r="P21" s="61"/>
      <c r="Q21" s="51" t="s">
        <v>326</v>
      </c>
      <c r="R21" s="51"/>
    </row>
    <row r="22" spans="2:18" x14ac:dyDescent="0.25">
      <c r="B22" s="45" t="s">
        <v>22</v>
      </c>
      <c r="C22" s="44"/>
      <c r="D22" s="44">
        <v>3</v>
      </c>
      <c r="E22" s="44">
        <v>2</v>
      </c>
      <c r="F22" s="44">
        <v>1</v>
      </c>
      <c r="G22" s="44">
        <v>5</v>
      </c>
      <c r="H22" s="44">
        <v>1</v>
      </c>
      <c r="I22" s="44">
        <v>12</v>
      </c>
      <c r="K22" s="60" t="s">
        <v>23</v>
      </c>
      <c r="L22" s="60" t="s">
        <v>21</v>
      </c>
      <c r="M22" s="21" t="s">
        <v>326</v>
      </c>
      <c r="N22" s="21">
        <f>GETPIVOTDATA("IMEI",$B$2,"Model","iPhone X","Color","SpaceGray")</f>
        <v>12</v>
      </c>
      <c r="O22" s="21" t="s">
        <v>326</v>
      </c>
      <c r="P22" s="21">
        <v>25</v>
      </c>
      <c r="Q22" s="51" t="s">
        <v>326</v>
      </c>
      <c r="R22" s="51"/>
    </row>
    <row r="23" spans="2:18" x14ac:dyDescent="0.25">
      <c r="B23" s="46" t="s">
        <v>18</v>
      </c>
      <c r="C23" s="44"/>
      <c r="D23" s="44">
        <v>1</v>
      </c>
      <c r="E23" s="44">
        <v>1</v>
      </c>
      <c r="F23" s="44"/>
      <c r="G23" s="44"/>
      <c r="H23" s="44"/>
      <c r="I23" s="44">
        <v>2</v>
      </c>
      <c r="K23" s="60" t="s">
        <v>23</v>
      </c>
      <c r="L23" s="60" t="s">
        <v>11</v>
      </c>
      <c r="M23" s="21" t="s">
        <v>326</v>
      </c>
      <c r="N23" s="21">
        <f>GETPIVOTDATA("IMEI",$B$2,"Model","iPhone X","Color","Silver")</f>
        <v>7</v>
      </c>
      <c r="O23" s="21" t="s">
        <v>326</v>
      </c>
      <c r="P23" s="21">
        <v>5</v>
      </c>
      <c r="Q23" s="51" t="s">
        <v>326</v>
      </c>
      <c r="R23" s="51"/>
    </row>
    <row r="24" spans="2:18" x14ac:dyDescent="0.25">
      <c r="B24" s="46" t="s">
        <v>11</v>
      </c>
      <c r="C24" s="44"/>
      <c r="D24" s="44">
        <v>2</v>
      </c>
      <c r="E24" s="44"/>
      <c r="F24" s="44">
        <v>1</v>
      </c>
      <c r="G24" s="44">
        <v>2</v>
      </c>
      <c r="H24" s="44"/>
      <c r="I24" s="44">
        <v>5</v>
      </c>
      <c r="K24" s="60" t="s">
        <v>23</v>
      </c>
      <c r="L24" s="60" t="s">
        <v>18</v>
      </c>
      <c r="M24" s="59"/>
      <c r="N24" s="59"/>
      <c r="O24" s="21" t="s">
        <v>326</v>
      </c>
      <c r="P24" s="21">
        <v>5</v>
      </c>
      <c r="Q24" s="51" t="s">
        <v>326</v>
      </c>
      <c r="R24" s="51"/>
    </row>
    <row r="25" spans="2:18" x14ac:dyDescent="0.25">
      <c r="B25" s="46" t="s">
        <v>21</v>
      </c>
      <c r="C25" s="44"/>
      <c r="D25" s="44"/>
      <c r="E25" s="44">
        <v>1</v>
      </c>
      <c r="F25" s="44"/>
      <c r="G25" s="44">
        <v>3</v>
      </c>
      <c r="H25" s="44">
        <v>1</v>
      </c>
      <c r="I25" s="44">
        <v>5</v>
      </c>
      <c r="K25" s="60" t="s">
        <v>348</v>
      </c>
      <c r="L25" s="60" t="s">
        <v>21</v>
      </c>
      <c r="M25" s="21" t="s">
        <v>326</v>
      </c>
      <c r="N25" s="21">
        <f>GETPIVOTDATA("IMEI",$B$2,"Model","iPhone Xs","Color","SpaceGray")</f>
        <v>2</v>
      </c>
      <c r="O25" s="61"/>
      <c r="P25" s="61"/>
      <c r="Q25" s="51" t="s">
        <v>326</v>
      </c>
      <c r="R25" s="21"/>
    </row>
    <row r="26" spans="2:18" x14ac:dyDescent="0.25">
      <c r="B26" s="45" t="s">
        <v>23</v>
      </c>
      <c r="C26" s="44">
        <v>1</v>
      </c>
      <c r="D26" s="44">
        <v>1</v>
      </c>
      <c r="E26" s="44">
        <v>4</v>
      </c>
      <c r="F26" s="44"/>
      <c r="G26" s="44">
        <v>8</v>
      </c>
      <c r="H26" s="44">
        <v>5</v>
      </c>
      <c r="I26" s="44">
        <v>19</v>
      </c>
      <c r="K26" s="60" t="s">
        <v>25</v>
      </c>
      <c r="L26" s="60" t="s">
        <v>9</v>
      </c>
      <c r="M26" s="21" t="s">
        <v>326</v>
      </c>
      <c r="N26" s="21">
        <f>GETPIVOTDATA("IMEI",$B$2,"Model","iPhone Xs Max","Color","Gold")</f>
        <v>5</v>
      </c>
      <c r="O26" s="61"/>
      <c r="P26" s="61"/>
      <c r="Q26" s="51" t="s">
        <v>326</v>
      </c>
      <c r="R26" s="21"/>
    </row>
    <row r="27" spans="2:18" x14ac:dyDescent="0.25">
      <c r="B27" s="46" t="s">
        <v>11</v>
      </c>
      <c r="C27" s="44"/>
      <c r="D27" s="44"/>
      <c r="E27" s="44">
        <v>1</v>
      </c>
      <c r="F27" s="44"/>
      <c r="G27" s="44">
        <v>3</v>
      </c>
      <c r="H27" s="44">
        <v>3</v>
      </c>
      <c r="I27" s="44">
        <v>7</v>
      </c>
      <c r="K27" s="49" t="s">
        <v>323</v>
      </c>
      <c r="L27" s="50">
        <f>COUNTA(L4:L26)</f>
        <v>23</v>
      </c>
      <c r="M27" s="50">
        <f>COUNTIF(M4:M26,"Yes")</f>
        <v>19</v>
      </c>
      <c r="N27" s="50">
        <f>SUM(N4:N26)</f>
        <v>116</v>
      </c>
      <c r="O27" s="50">
        <f>COUNTIF(O4:O26,"Yes")</f>
        <v>10</v>
      </c>
      <c r="P27" s="50">
        <f>SUM(P4:P26)</f>
        <v>149</v>
      </c>
      <c r="Q27" s="50">
        <f>COUNTIF(Q4:Q26,"Yes")</f>
        <v>23</v>
      </c>
      <c r="R27" s="50">
        <f>COUNTIF(R4:R26,"Yes")</f>
        <v>0</v>
      </c>
    </row>
    <row r="28" spans="2:18" x14ac:dyDescent="0.25">
      <c r="B28" s="46" t="s">
        <v>21</v>
      </c>
      <c r="C28" s="44">
        <v>1</v>
      </c>
      <c r="D28" s="44">
        <v>1</v>
      </c>
      <c r="E28" s="44">
        <v>3</v>
      </c>
      <c r="F28" s="44"/>
      <c r="G28" s="44">
        <v>5</v>
      </c>
      <c r="H28" s="44">
        <v>2</v>
      </c>
      <c r="I28" s="44">
        <v>12</v>
      </c>
    </row>
    <row r="29" spans="2:18" x14ac:dyDescent="0.25">
      <c r="B29" s="45" t="s">
        <v>348</v>
      </c>
      <c r="C29" s="44"/>
      <c r="D29" s="44"/>
      <c r="E29" s="44"/>
      <c r="F29" s="44"/>
      <c r="G29" s="44">
        <v>1</v>
      </c>
      <c r="H29" s="44">
        <v>1</v>
      </c>
      <c r="I29" s="44">
        <v>2</v>
      </c>
    </row>
    <row r="30" spans="2:18" x14ac:dyDescent="0.25">
      <c r="B30" s="67" t="s">
        <v>21</v>
      </c>
      <c r="C30" s="44"/>
      <c r="D30" s="44"/>
      <c r="E30" s="44"/>
      <c r="F30" s="44"/>
      <c r="G30" s="44">
        <v>1</v>
      </c>
      <c r="H30" s="44">
        <v>1</v>
      </c>
      <c r="I30" s="44">
        <v>2</v>
      </c>
    </row>
    <row r="31" spans="2:18" x14ac:dyDescent="0.25">
      <c r="B31" s="45" t="s">
        <v>25</v>
      </c>
      <c r="C31" s="44"/>
      <c r="D31" s="44">
        <v>1</v>
      </c>
      <c r="E31" s="44"/>
      <c r="F31" s="44"/>
      <c r="G31" s="44"/>
      <c r="H31" s="44">
        <v>4</v>
      </c>
      <c r="I31" s="44">
        <v>5</v>
      </c>
    </row>
    <row r="32" spans="2:18" x14ac:dyDescent="0.25">
      <c r="B32" s="46" t="s">
        <v>9</v>
      </c>
      <c r="C32" s="44"/>
      <c r="D32" s="44">
        <v>1</v>
      </c>
      <c r="E32" s="44"/>
      <c r="F32" s="44"/>
      <c r="G32" s="44"/>
      <c r="H32" s="44">
        <v>4</v>
      </c>
      <c r="I32" s="44">
        <v>5</v>
      </c>
    </row>
    <row r="33" spans="2:9" x14ac:dyDescent="0.25">
      <c r="B33" s="45" t="s">
        <v>350</v>
      </c>
      <c r="C33" s="44"/>
      <c r="D33" s="44"/>
      <c r="E33" s="44"/>
      <c r="F33" s="44"/>
      <c r="G33" s="44">
        <v>1</v>
      </c>
      <c r="H33" s="44"/>
      <c r="I33" s="44">
        <v>1</v>
      </c>
    </row>
    <row r="34" spans="2:9" x14ac:dyDescent="0.25">
      <c r="B34" s="67" t="s">
        <v>10</v>
      </c>
      <c r="C34" s="44"/>
      <c r="D34" s="44"/>
      <c r="E34" s="44"/>
      <c r="F34" s="44"/>
      <c r="G34" s="44">
        <v>1</v>
      </c>
      <c r="H34" s="44"/>
      <c r="I34" s="44">
        <v>1</v>
      </c>
    </row>
    <row r="35" spans="2:9" x14ac:dyDescent="0.25">
      <c r="B35" s="45" t="s">
        <v>323</v>
      </c>
      <c r="C35" s="44">
        <v>3</v>
      </c>
      <c r="D35" s="44">
        <v>18</v>
      </c>
      <c r="E35" s="44">
        <v>21</v>
      </c>
      <c r="F35" s="44">
        <v>5</v>
      </c>
      <c r="G35" s="44">
        <v>35</v>
      </c>
      <c r="H35" s="44">
        <v>35</v>
      </c>
      <c r="I35" s="44">
        <v>117</v>
      </c>
    </row>
  </sheetData>
  <phoneticPr fontId="2" type="noConversion"/>
  <pageMargins left="0.25" right="0.25" top="0.75" bottom="0.75" header="0.3" footer="0.3"/>
  <pageSetup scale="68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1DF1-81B2-4482-AD6F-95B6F1D49B57}">
  <dimension ref="A1:I119"/>
  <sheetViews>
    <sheetView workbookViewId="0">
      <selection activeCell="A35" sqref="A35"/>
    </sheetView>
  </sheetViews>
  <sheetFormatPr defaultRowHeight="15" x14ac:dyDescent="0.25"/>
  <cols>
    <col min="1" max="1" width="18.5703125" style="25" customWidth="1"/>
    <col min="2" max="2" width="17" hidden="1" customWidth="1"/>
    <col min="3" max="3" width="14" bestFit="1" customWidth="1"/>
    <col min="4" max="4" width="10.85546875" bestFit="1" customWidth="1"/>
    <col min="5" max="5" width="11.140625" bestFit="1" customWidth="1"/>
    <col min="6" max="6" width="11.28515625" bestFit="1" customWidth="1"/>
    <col min="7" max="7" width="13.28515625" bestFit="1" customWidth="1"/>
    <col min="8" max="8" width="11.28515625" bestFit="1" customWidth="1"/>
    <col min="9" max="9" width="39" bestFit="1" customWidth="1"/>
  </cols>
  <sheetData>
    <row r="1" spans="1:9" x14ac:dyDescent="0.25">
      <c r="A1" s="23" t="s">
        <v>0</v>
      </c>
      <c r="B1" s="1" t="s">
        <v>26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36">
        <v>345407065245010</v>
      </c>
      <c r="B2" s="17" t="s">
        <v>29</v>
      </c>
      <c r="C2" s="17" t="s">
        <v>8</v>
      </c>
      <c r="D2" s="17" t="s">
        <v>11</v>
      </c>
      <c r="E2" s="53" t="s">
        <v>143</v>
      </c>
      <c r="F2" s="66" t="s">
        <v>338</v>
      </c>
      <c r="G2" s="17"/>
      <c r="H2" s="17"/>
      <c r="I2" s="29" t="s">
        <v>347</v>
      </c>
    </row>
    <row r="3" spans="1:9" x14ac:dyDescent="0.25">
      <c r="A3" s="36">
        <v>354450066247775</v>
      </c>
      <c r="B3" s="17" t="s">
        <v>29</v>
      </c>
      <c r="C3" s="17" t="s">
        <v>8</v>
      </c>
      <c r="D3" s="17" t="s">
        <v>11</v>
      </c>
      <c r="E3" s="53" t="s">
        <v>147</v>
      </c>
      <c r="F3" s="53" t="s">
        <v>147</v>
      </c>
      <c r="G3" s="17"/>
      <c r="H3" s="17"/>
      <c r="I3" s="17"/>
    </row>
    <row r="4" spans="1:9" x14ac:dyDescent="0.25">
      <c r="A4" s="39">
        <v>355876066333265</v>
      </c>
      <c r="B4" s="5" t="s">
        <v>29</v>
      </c>
      <c r="C4" s="5" t="s">
        <v>350</v>
      </c>
      <c r="D4" s="5" t="s">
        <v>10</v>
      </c>
      <c r="E4" s="55" t="s">
        <v>139</v>
      </c>
      <c r="F4" s="55" t="s">
        <v>139</v>
      </c>
      <c r="G4" s="5"/>
      <c r="H4" s="5"/>
      <c r="I4" s="5"/>
    </row>
    <row r="5" spans="1:9" x14ac:dyDescent="0.25">
      <c r="A5" s="35">
        <v>359484083673759</v>
      </c>
      <c r="B5" s="8" t="s">
        <v>29</v>
      </c>
      <c r="C5" s="8" t="s">
        <v>12</v>
      </c>
      <c r="D5" s="8" t="s">
        <v>10</v>
      </c>
      <c r="E5" s="52" t="s">
        <v>139</v>
      </c>
      <c r="F5" s="52" t="s">
        <v>139</v>
      </c>
      <c r="G5" s="8"/>
      <c r="H5" s="8"/>
      <c r="I5" s="8"/>
    </row>
    <row r="6" spans="1:9" x14ac:dyDescent="0.25">
      <c r="A6" s="35">
        <v>355415071270392</v>
      </c>
      <c r="B6" s="8" t="s">
        <v>283</v>
      </c>
      <c r="C6" s="8" t="s">
        <v>12</v>
      </c>
      <c r="D6" s="8" t="s">
        <v>10</v>
      </c>
      <c r="E6" s="52" t="s">
        <v>139</v>
      </c>
      <c r="F6" s="52" t="s">
        <v>139</v>
      </c>
      <c r="G6" s="8"/>
      <c r="H6" s="8"/>
      <c r="I6" s="8"/>
    </row>
    <row r="7" spans="1:9" x14ac:dyDescent="0.25">
      <c r="A7" s="35">
        <v>358571078417324</v>
      </c>
      <c r="B7" s="8" t="s">
        <v>29</v>
      </c>
      <c r="C7" s="8" t="s">
        <v>12</v>
      </c>
      <c r="D7" s="8" t="s">
        <v>10</v>
      </c>
      <c r="E7" s="52" t="s">
        <v>139</v>
      </c>
      <c r="F7" s="52" t="s">
        <v>139</v>
      </c>
      <c r="G7" s="8"/>
      <c r="H7" s="8"/>
      <c r="I7" s="8"/>
    </row>
    <row r="8" spans="1:9" x14ac:dyDescent="0.25">
      <c r="A8" s="35">
        <v>358566072702077</v>
      </c>
      <c r="B8" s="8" t="s">
        <v>29</v>
      </c>
      <c r="C8" s="8" t="s">
        <v>12</v>
      </c>
      <c r="D8" s="8" t="s">
        <v>10</v>
      </c>
      <c r="E8" s="52" t="s">
        <v>139</v>
      </c>
      <c r="F8" s="52" t="s">
        <v>139</v>
      </c>
      <c r="G8" s="8"/>
      <c r="H8" s="8"/>
      <c r="I8" s="8"/>
    </row>
    <row r="9" spans="1:9" x14ac:dyDescent="0.25">
      <c r="A9" s="35">
        <v>356676080625475</v>
      </c>
      <c r="B9" s="8" t="s">
        <v>29</v>
      </c>
      <c r="C9" s="8" t="s">
        <v>12</v>
      </c>
      <c r="D9" s="8" t="s">
        <v>10</v>
      </c>
      <c r="E9" s="52" t="s">
        <v>145</v>
      </c>
      <c r="F9" s="52" t="s">
        <v>145</v>
      </c>
      <c r="G9" s="8"/>
      <c r="H9" s="8"/>
      <c r="I9" s="8"/>
    </row>
    <row r="10" spans="1:9" x14ac:dyDescent="0.25">
      <c r="A10" s="36">
        <v>355696078972771</v>
      </c>
      <c r="B10" s="17" t="s">
        <v>285</v>
      </c>
      <c r="C10" s="17" t="s">
        <v>12</v>
      </c>
      <c r="D10" s="17" t="s">
        <v>11</v>
      </c>
      <c r="E10" s="53" t="s">
        <v>143</v>
      </c>
      <c r="F10" s="53" t="s">
        <v>143</v>
      </c>
      <c r="G10" s="17"/>
      <c r="H10" s="17"/>
      <c r="I10" s="17"/>
    </row>
    <row r="11" spans="1:9" x14ac:dyDescent="0.25">
      <c r="A11" s="36">
        <v>355425077891448</v>
      </c>
      <c r="B11" s="17" t="s">
        <v>29</v>
      </c>
      <c r="C11" s="17" t="s">
        <v>12</v>
      </c>
      <c r="D11" s="17" t="s">
        <v>11</v>
      </c>
      <c r="E11" s="53" t="s">
        <v>143</v>
      </c>
      <c r="F11" s="53" t="s">
        <v>143</v>
      </c>
      <c r="G11" s="17"/>
      <c r="H11" s="17"/>
      <c r="I11" s="17"/>
    </row>
    <row r="12" spans="1:9" x14ac:dyDescent="0.25">
      <c r="A12" s="36">
        <v>358567077220933</v>
      </c>
      <c r="B12" s="17" t="s">
        <v>29</v>
      </c>
      <c r="C12" s="17" t="s">
        <v>12</v>
      </c>
      <c r="D12" s="17" t="s">
        <v>11</v>
      </c>
      <c r="E12" s="53" t="s">
        <v>145</v>
      </c>
      <c r="F12" s="53" t="s">
        <v>145</v>
      </c>
      <c r="G12" s="17"/>
      <c r="H12" s="17"/>
      <c r="I12" s="17"/>
    </row>
    <row r="13" spans="1:9" x14ac:dyDescent="0.25">
      <c r="A13" s="36">
        <v>353260072918595</v>
      </c>
      <c r="B13" s="17" t="s">
        <v>29</v>
      </c>
      <c r="C13" s="17" t="s">
        <v>12</v>
      </c>
      <c r="D13" s="17" t="s">
        <v>11</v>
      </c>
      <c r="E13" s="53" t="s">
        <v>145</v>
      </c>
      <c r="F13" s="53" t="s">
        <v>145</v>
      </c>
      <c r="G13" s="17"/>
      <c r="H13" s="17"/>
      <c r="I13" s="17"/>
    </row>
    <row r="14" spans="1:9" x14ac:dyDescent="0.25">
      <c r="A14" s="36">
        <v>355964077250083</v>
      </c>
      <c r="B14" s="17" t="s">
        <v>29</v>
      </c>
      <c r="C14" s="17" t="s">
        <v>12</v>
      </c>
      <c r="D14" s="17" t="s">
        <v>11</v>
      </c>
      <c r="E14" s="53" t="s">
        <v>145</v>
      </c>
      <c r="F14" s="53" t="s">
        <v>145</v>
      </c>
      <c r="G14" s="17"/>
      <c r="H14" s="17"/>
      <c r="I14" s="63" t="s">
        <v>341</v>
      </c>
    </row>
    <row r="15" spans="1:9" x14ac:dyDescent="0.25">
      <c r="A15" s="35">
        <v>335330070235712</v>
      </c>
      <c r="B15" s="8" t="s">
        <v>284</v>
      </c>
      <c r="C15" s="8" t="s">
        <v>14</v>
      </c>
      <c r="D15" s="8" t="s">
        <v>10</v>
      </c>
      <c r="E15" s="52" t="s">
        <v>143</v>
      </c>
      <c r="F15" s="52" t="s">
        <v>338</v>
      </c>
      <c r="G15" s="8"/>
      <c r="H15" s="8"/>
      <c r="I15" s="62" t="s">
        <v>340</v>
      </c>
    </row>
    <row r="16" spans="1:9" x14ac:dyDescent="0.25">
      <c r="A16" s="35">
        <v>353329071551762</v>
      </c>
      <c r="B16" s="8" t="s">
        <v>29</v>
      </c>
      <c r="C16" s="8" t="s">
        <v>14</v>
      </c>
      <c r="D16" s="8" t="s">
        <v>10</v>
      </c>
      <c r="E16" s="52" t="s">
        <v>139</v>
      </c>
      <c r="F16" s="52" t="s">
        <v>139</v>
      </c>
      <c r="G16" s="8"/>
      <c r="H16" s="8"/>
      <c r="I16" s="8" t="s">
        <v>339</v>
      </c>
    </row>
    <row r="17" spans="1:9" x14ac:dyDescent="0.25">
      <c r="A17" s="35">
        <v>355732072168650</v>
      </c>
      <c r="B17" s="8" t="s">
        <v>29</v>
      </c>
      <c r="C17" s="8" t="s">
        <v>14</v>
      </c>
      <c r="D17" s="8" t="s">
        <v>10</v>
      </c>
      <c r="E17" s="52" t="s">
        <v>147</v>
      </c>
      <c r="F17" s="52" t="s">
        <v>147</v>
      </c>
      <c r="G17" s="8"/>
      <c r="H17" s="8"/>
      <c r="I17" s="8"/>
    </row>
    <row r="18" spans="1:9" x14ac:dyDescent="0.25">
      <c r="A18" s="35">
        <v>359320061440565</v>
      </c>
      <c r="B18" s="8" t="s">
        <v>29</v>
      </c>
      <c r="C18" s="8" t="s">
        <v>14</v>
      </c>
      <c r="D18" s="8" t="s">
        <v>10</v>
      </c>
      <c r="E18" s="52" t="s">
        <v>139</v>
      </c>
      <c r="F18" s="52" t="s">
        <v>139</v>
      </c>
      <c r="G18" s="8"/>
      <c r="H18" s="8"/>
      <c r="I18" s="8"/>
    </row>
    <row r="19" spans="1:9" x14ac:dyDescent="0.25">
      <c r="A19" s="37">
        <v>355344087157692</v>
      </c>
      <c r="B19" s="38" t="s">
        <v>256</v>
      </c>
      <c r="C19" s="38" t="s">
        <v>15</v>
      </c>
      <c r="D19" s="38" t="s">
        <v>9</v>
      </c>
      <c r="E19" s="54" t="s">
        <v>139</v>
      </c>
      <c r="F19" s="54" t="s">
        <v>139</v>
      </c>
      <c r="G19" s="38"/>
      <c r="H19" s="38"/>
      <c r="I19" s="38"/>
    </row>
    <row r="20" spans="1:9" x14ac:dyDescent="0.25">
      <c r="A20" s="37">
        <v>359017079302608</v>
      </c>
      <c r="B20" s="38" t="s">
        <v>257</v>
      </c>
      <c r="C20" s="38" t="s">
        <v>15</v>
      </c>
      <c r="D20" s="38" t="s">
        <v>9</v>
      </c>
      <c r="E20" s="54" t="s">
        <v>139</v>
      </c>
      <c r="F20" s="54" t="s">
        <v>139</v>
      </c>
      <c r="G20" s="38"/>
      <c r="H20" s="38"/>
      <c r="I20" s="64" t="s">
        <v>342</v>
      </c>
    </row>
    <row r="21" spans="1:9" x14ac:dyDescent="0.25">
      <c r="A21" s="37">
        <v>355311082019490</v>
      </c>
      <c r="B21" s="38" t="s">
        <v>29</v>
      </c>
      <c r="C21" s="38" t="s">
        <v>15</v>
      </c>
      <c r="D21" s="38" t="s">
        <v>9</v>
      </c>
      <c r="E21" s="54" t="s">
        <v>145</v>
      </c>
      <c r="F21" s="58" t="s">
        <v>143</v>
      </c>
      <c r="G21" s="38"/>
      <c r="H21" s="38"/>
      <c r="I21" s="38" t="s">
        <v>333</v>
      </c>
    </row>
    <row r="22" spans="1:9" x14ac:dyDescent="0.25">
      <c r="A22" s="37">
        <v>355312086702883</v>
      </c>
      <c r="B22" s="38" t="s">
        <v>258</v>
      </c>
      <c r="C22" s="38" t="s">
        <v>15</v>
      </c>
      <c r="D22" s="38" t="s">
        <v>9</v>
      </c>
      <c r="E22" s="54" t="s">
        <v>143</v>
      </c>
      <c r="F22" s="54" t="s">
        <v>143</v>
      </c>
      <c r="G22" s="38"/>
      <c r="H22" s="38"/>
      <c r="I22" s="38"/>
    </row>
    <row r="23" spans="1:9" x14ac:dyDescent="0.25">
      <c r="A23" s="37">
        <v>355311082069354</v>
      </c>
      <c r="B23" s="38" t="s">
        <v>259</v>
      </c>
      <c r="C23" s="38" t="s">
        <v>15</v>
      </c>
      <c r="D23" s="38" t="s">
        <v>9</v>
      </c>
      <c r="E23" s="54" t="s">
        <v>145</v>
      </c>
      <c r="F23" s="58" t="s">
        <v>332</v>
      </c>
      <c r="G23" s="38"/>
      <c r="H23" s="38"/>
      <c r="I23" s="38" t="s">
        <v>331</v>
      </c>
    </row>
    <row r="24" spans="1:9" x14ac:dyDescent="0.25">
      <c r="A24" s="37">
        <v>359460588601473</v>
      </c>
      <c r="B24" s="38" t="s">
        <v>260</v>
      </c>
      <c r="C24" s="38" t="s">
        <v>15</v>
      </c>
      <c r="D24" s="38" t="s">
        <v>9</v>
      </c>
      <c r="E24" s="54" t="s">
        <v>143</v>
      </c>
      <c r="F24" s="54" t="s">
        <v>143</v>
      </c>
      <c r="G24" s="38"/>
      <c r="H24" s="38"/>
      <c r="I24" s="64" t="s">
        <v>343</v>
      </c>
    </row>
    <row r="25" spans="1:9" x14ac:dyDescent="0.25">
      <c r="A25" s="37">
        <v>353825081869201</v>
      </c>
      <c r="B25" s="38" t="s">
        <v>261</v>
      </c>
      <c r="C25" s="38" t="s">
        <v>15</v>
      </c>
      <c r="D25" s="38" t="s">
        <v>9</v>
      </c>
      <c r="E25" s="54" t="s">
        <v>139</v>
      </c>
      <c r="F25" s="54" t="s">
        <v>139</v>
      </c>
      <c r="G25" s="38"/>
      <c r="H25" s="38"/>
      <c r="I25" s="38"/>
    </row>
    <row r="26" spans="1:9" x14ac:dyDescent="0.25">
      <c r="A26" s="39">
        <v>355340086189926</v>
      </c>
      <c r="B26" s="5" t="s">
        <v>262</v>
      </c>
      <c r="C26" s="5" t="s">
        <v>15</v>
      </c>
      <c r="D26" s="5" t="s">
        <v>17</v>
      </c>
      <c r="E26" s="55" t="s">
        <v>145</v>
      </c>
      <c r="F26" s="55" t="s">
        <v>145</v>
      </c>
      <c r="G26" s="5"/>
      <c r="H26" s="5"/>
      <c r="I26" s="5"/>
    </row>
    <row r="27" spans="1:9" x14ac:dyDescent="0.25">
      <c r="A27" s="39">
        <v>355312084476373</v>
      </c>
      <c r="B27" s="5" t="s">
        <v>29</v>
      </c>
      <c r="C27" s="5" t="s">
        <v>15</v>
      </c>
      <c r="D27" s="5" t="s">
        <v>17</v>
      </c>
      <c r="E27" s="55" t="s">
        <v>149</v>
      </c>
      <c r="F27" s="55" t="s">
        <v>149</v>
      </c>
      <c r="G27" s="5"/>
      <c r="H27" s="5"/>
      <c r="I27" s="5"/>
    </row>
    <row r="28" spans="1:9" x14ac:dyDescent="0.25">
      <c r="A28" s="39">
        <v>359463082247948</v>
      </c>
      <c r="B28" s="5" t="s">
        <v>263</v>
      </c>
      <c r="C28" s="5" t="s">
        <v>15</v>
      </c>
      <c r="D28" s="5" t="s">
        <v>17</v>
      </c>
      <c r="E28" s="55" t="s">
        <v>149</v>
      </c>
      <c r="F28" s="55" t="s">
        <v>149</v>
      </c>
      <c r="G28" s="5"/>
      <c r="H28" s="5"/>
      <c r="I28" s="5"/>
    </row>
    <row r="29" spans="1:9" x14ac:dyDescent="0.25">
      <c r="A29" s="39">
        <v>355343085034697</v>
      </c>
      <c r="B29" s="5" t="s">
        <v>264</v>
      </c>
      <c r="C29" s="5" t="s">
        <v>15</v>
      </c>
      <c r="D29" s="5" t="s">
        <v>17</v>
      </c>
      <c r="E29" s="55" t="s">
        <v>147</v>
      </c>
      <c r="F29" s="55" t="s">
        <v>147</v>
      </c>
      <c r="G29" s="5"/>
      <c r="H29" s="5"/>
      <c r="I29" s="5"/>
    </row>
    <row r="30" spans="1:9" x14ac:dyDescent="0.25">
      <c r="A30" s="39">
        <v>359463085144159</v>
      </c>
      <c r="B30" s="5" t="s">
        <v>265</v>
      </c>
      <c r="C30" s="5" t="s">
        <v>15</v>
      </c>
      <c r="D30" s="5" t="s">
        <v>17</v>
      </c>
      <c r="E30" s="55" t="s">
        <v>147</v>
      </c>
      <c r="F30" s="55" t="s">
        <v>147</v>
      </c>
      <c r="G30" s="5"/>
      <c r="H30" s="5"/>
      <c r="I30" s="5"/>
    </row>
    <row r="31" spans="1:9" x14ac:dyDescent="0.25">
      <c r="A31" s="39">
        <v>355308081948299</v>
      </c>
      <c r="B31" s="5" t="s">
        <v>266</v>
      </c>
      <c r="C31" s="5" t="s">
        <v>15</v>
      </c>
      <c r="D31" s="5" t="s">
        <v>17</v>
      </c>
      <c r="E31" s="55" t="s">
        <v>145</v>
      </c>
      <c r="F31" s="55" t="s">
        <v>145</v>
      </c>
      <c r="G31" s="5"/>
      <c r="H31" s="5"/>
      <c r="I31" s="5"/>
    </row>
    <row r="32" spans="1:9" x14ac:dyDescent="0.25">
      <c r="A32" s="39">
        <v>359163072183042</v>
      </c>
      <c r="B32" s="5" t="s">
        <v>267</v>
      </c>
      <c r="C32" s="5" t="s">
        <v>15</v>
      </c>
      <c r="D32" s="5" t="s">
        <v>17</v>
      </c>
      <c r="E32" s="55" t="s">
        <v>147</v>
      </c>
      <c r="F32" s="55" t="s">
        <v>147</v>
      </c>
      <c r="G32" s="5"/>
      <c r="H32" s="5"/>
      <c r="I32" s="5"/>
    </row>
    <row r="33" spans="1:9" x14ac:dyDescent="0.25">
      <c r="A33" s="39">
        <v>355312081767147</v>
      </c>
      <c r="B33" s="5" t="s">
        <v>268</v>
      </c>
      <c r="C33" s="5" t="s">
        <v>15</v>
      </c>
      <c r="D33" s="5" t="s">
        <v>17</v>
      </c>
      <c r="E33" s="55" t="s">
        <v>147</v>
      </c>
      <c r="F33" s="55" t="s">
        <v>147</v>
      </c>
      <c r="G33" s="5"/>
      <c r="H33" s="5"/>
      <c r="I33" s="5"/>
    </row>
    <row r="34" spans="1:9" x14ac:dyDescent="0.25">
      <c r="A34" s="39">
        <v>359165079932040</v>
      </c>
      <c r="B34" s="5" t="s">
        <v>269</v>
      </c>
      <c r="C34" s="5" t="s">
        <v>15</v>
      </c>
      <c r="D34" s="5" t="s">
        <v>17</v>
      </c>
      <c r="E34" s="55" t="s">
        <v>147</v>
      </c>
      <c r="F34" s="55" t="s">
        <v>147</v>
      </c>
      <c r="G34" s="5"/>
      <c r="H34" s="5"/>
      <c r="I34" s="5"/>
    </row>
    <row r="35" spans="1:9" x14ac:dyDescent="0.25">
      <c r="A35" s="39">
        <v>355342080131011</v>
      </c>
      <c r="B35" s="5"/>
      <c r="C35" s="5" t="s">
        <v>15</v>
      </c>
      <c r="D35" s="5" t="s">
        <v>17</v>
      </c>
      <c r="E35" s="55" t="s">
        <v>147</v>
      </c>
      <c r="F35" s="66" t="s">
        <v>338</v>
      </c>
      <c r="G35" s="5"/>
      <c r="H35" s="5"/>
      <c r="I35" s="5" t="s">
        <v>339</v>
      </c>
    </row>
    <row r="36" spans="1:9" x14ac:dyDescent="0.25">
      <c r="A36" s="40">
        <v>359462080633059</v>
      </c>
      <c r="B36" s="41" t="s">
        <v>270</v>
      </c>
      <c r="C36" s="41" t="s">
        <v>15</v>
      </c>
      <c r="D36" s="41" t="s">
        <v>18</v>
      </c>
      <c r="E36" s="56" t="s">
        <v>149</v>
      </c>
      <c r="F36" s="58" t="s">
        <v>139</v>
      </c>
      <c r="G36" s="41"/>
      <c r="H36" s="41"/>
      <c r="I36" s="41"/>
    </row>
    <row r="37" spans="1:9" x14ac:dyDescent="0.25">
      <c r="A37" s="40">
        <v>355825083382730</v>
      </c>
      <c r="B37" s="41" t="s">
        <v>29</v>
      </c>
      <c r="C37" s="41" t="s">
        <v>15</v>
      </c>
      <c r="D37" s="41" t="s">
        <v>18</v>
      </c>
      <c r="E37" s="56" t="s">
        <v>139</v>
      </c>
      <c r="F37" s="56" t="s">
        <v>139</v>
      </c>
      <c r="G37" s="41"/>
      <c r="H37" s="41"/>
      <c r="I37" s="41"/>
    </row>
    <row r="38" spans="1:9" x14ac:dyDescent="0.25">
      <c r="A38" s="40">
        <v>355829082731889</v>
      </c>
      <c r="B38" s="41" t="s">
        <v>29</v>
      </c>
      <c r="C38" s="41" t="s">
        <v>15</v>
      </c>
      <c r="D38" s="41" t="s">
        <v>18</v>
      </c>
      <c r="E38" s="56" t="s">
        <v>139</v>
      </c>
      <c r="F38" s="56" t="s">
        <v>139</v>
      </c>
      <c r="G38" s="41"/>
      <c r="H38" s="41"/>
      <c r="I38" s="41"/>
    </row>
    <row r="39" spans="1:9" x14ac:dyDescent="0.25">
      <c r="A39" s="37">
        <v>356077090006642</v>
      </c>
      <c r="B39" s="38" t="s">
        <v>29</v>
      </c>
      <c r="C39" s="38" t="s">
        <v>19</v>
      </c>
      <c r="D39" s="38" t="s">
        <v>9</v>
      </c>
      <c r="E39" s="54" t="s">
        <v>147</v>
      </c>
      <c r="F39" s="54" t="s">
        <v>147</v>
      </c>
      <c r="G39" s="38"/>
      <c r="H39" s="38"/>
      <c r="I39" s="38"/>
    </row>
    <row r="40" spans="1:9" x14ac:dyDescent="0.25">
      <c r="A40" s="37">
        <v>356695084083481</v>
      </c>
      <c r="B40" s="38" t="s">
        <v>29</v>
      </c>
      <c r="C40" s="38" t="s">
        <v>19</v>
      </c>
      <c r="D40" s="38" t="s">
        <v>9</v>
      </c>
      <c r="E40" s="54" t="s">
        <v>147</v>
      </c>
      <c r="F40" s="54" t="s">
        <v>147</v>
      </c>
      <c r="G40" s="38"/>
      <c r="H40" s="38"/>
      <c r="I40" s="38"/>
    </row>
    <row r="41" spans="1:9" x14ac:dyDescent="0.25">
      <c r="A41" s="37">
        <v>355838085703548</v>
      </c>
      <c r="B41" s="38" t="s">
        <v>29</v>
      </c>
      <c r="C41" s="38" t="s">
        <v>19</v>
      </c>
      <c r="D41" s="38" t="s">
        <v>9</v>
      </c>
      <c r="E41" s="54" t="s">
        <v>147</v>
      </c>
      <c r="F41" s="54" t="s">
        <v>147</v>
      </c>
      <c r="G41" s="38"/>
      <c r="H41" s="38"/>
      <c r="I41" s="38"/>
    </row>
    <row r="42" spans="1:9" x14ac:dyDescent="0.25">
      <c r="A42" s="37">
        <v>359176078562399</v>
      </c>
      <c r="B42" s="38" t="s">
        <v>29</v>
      </c>
      <c r="C42" s="38" t="s">
        <v>19</v>
      </c>
      <c r="D42" s="38" t="s">
        <v>9</v>
      </c>
      <c r="E42" s="54" t="s">
        <v>147</v>
      </c>
      <c r="F42" s="54" t="s">
        <v>147</v>
      </c>
      <c r="G42" s="38"/>
      <c r="H42" s="38"/>
      <c r="I42" s="38"/>
    </row>
    <row r="43" spans="1:9" x14ac:dyDescent="0.25">
      <c r="A43" s="37">
        <v>359470084654088</v>
      </c>
      <c r="B43" s="38" t="s">
        <v>287</v>
      </c>
      <c r="C43" s="38" t="s">
        <v>19</v>
      </c>
      <c r="D43" s="38" t="s">
        <v>9</v>
      </c>
      <c r="E43" s="54" t="s">
        <v>147</v>
      </c>
      <c r="F43" s="54" t="s">
        <v>147</v>
      </c>
      <c r="G43" s="38"/>
      <c r="H43" s="38"/>
      <c r="I43" s="38"/>
    </row>
    <row r="44" spans="1:9" x14ac:dyDescent="0.25">
      <c r="A44" s="37">
        <v>356694082347477</v>
      </c>
      <c r="B44" s="38" t="s">
        <v>288</v>
      </c>
      <c r="C44" s="38" t="s">
        <v>19</v>
      </c>
      <c r="D44" s="38" t="s">
        <v>9</v>
      </c>
      <c r="E44" s="54" t="s">
        <v>139</v>
      </c>
      <c r="F44" s="54" t="s">
        <v>139</v>
      </c>
      <c r="G44" s="38"/>
      <c r="H44" s="38"/>
      <c r="I44" s="38"/>
    </row>
    <row r="45" spans="1:9" x14ac:dyDescent="0.25">
      <c r="A45" s="37">
        <v>356697080389482</v>
      </c>
      <c r="B45" s="38" t="s">
        <v>289</v>
      </c>
      <c r="C45" s="38" t="s">
        <v>19</v>
      </c>
      <c r="D45" s="38" t="s">
        <v>9</v>
      </c>
      <c r="E45" s="54" t="s">
        <v>139</v>
      </c>
      <c r="F45" s="54" t="s">
        <v>139</v>
      </c>
      <c r="G45" s="38"/>
      <c r="H45" s="38"/>
      <c r="I45" s="38"/>
    </row>
    <row r="46" spans="1:9" x14ac:dyDescent="0.25">
      <c r="A46" s="37">
        <v>355836084128972</v>
      </c>
      <c r="B46" s="38" t="s">
        <v>290</v>
      </c>
      <c r="C46" s="38" t="s">
        <v>19</v>
      </c>
      <c r="D46" s="38" t="s">
        <v>9</v>
      </c>
      <c r="E46" s="54" t="s">
        <v>149</v>
      </c>
      <c r="F46" s="54" t="s">
        <v>149</v>
      </c>
      <c r="G46" s="38"/>
      <c r="H46" s="38"/>
      <c r="I46" s="38"/>
    </row>
    <row r="47" spans="1:9" x14ac:dyDescent="0.25">
      <c r="A47" s="37">
        <v>353818088556368</v>
      </c>
      <c r="B47" s="38" t="s">
        <v>291</v>
      </c>
      <c r="C47" s="38" t="s">
        <v>19</v>
      </c>
      <c r="D47" s="38" t="s">
        <v>9</v>
      </c>
      <c r="E47" s="54" t="s">
        <v>147</v>
      </c>
      <c r="F47" s="54" t="s">
        <v>147</v>
      </c>
      <c r="G47" s="38"/>
      <c r="H47" s="38"/>
      <c r="I47" s="38"/>
    </row>
    <row r="48" spans="1:9" x14ac:dyDescent="0.25">
      <c r="A48" s="37">
        <v>355374085040434</v>
      </c>
      <c r="B48" s="38" t="s">
        <v>29</v>
      </c>
      <c r="C48" s="38" t="s">
        <v>19</v>
      </c>
      <c r="D48" s="38" t="s">
        <v>9</v>
      </c>
      <c r="E48" s="54" t="s">
        <v>147</v>
      </c>
      <c r="F48" s="54" t="s">
        <v>147</v>
      </c>
      <c r="G48" s="38"/>
      <c r="H48" s="38"/>
      <c r="I48" s="38"/>
    </row>
    <row r="49" spans="1:9" x14ac:dyDescent="0.25">
      <c r="A49" s="42">
        <v>353818080727033</v>
      </c>
      <c r="B49" s="10" t="s">
        <v>286</v>
      </c>
      <c r="C49" s="10" t="s">
        <v>19</v>
      </c>
      <c r="D49" s="10" t="s">
        <v>13</v>
      </c>
      <c r="E49" s="57" t="s">
        <v>145</v>
      </c>
      <c r="F49" s="57" t="s">
        <v>145</v>
      </c>
      <c r="G49" s="10"/>
      <c r="H49" s="10"/>
      <c r="I49" s="10"/>
    </row>
    <row r="50" spans="1:9" x14ac:dyDescent="0.25">
      <c r="A50" s="42">
        <v>353817087022299</v>
      </c>
      <c r="B50" s="10" t="s">
        <v>29</v>
      </c>
      <c r="C50" s="10" t="s">
        <v>19</v>
      </c>
      <c r="D50" s="10" t="s">
        <v>13</v>
      </c>
      <c r="E50" s="57" t="s">
        <v>143</v>
      </c>
      <c r="F50" s="57" t="s">
        <v>143</v>
      </c>
      <c r="G50" s="10"/>
      <c r="H50" s="10"/>
      <c r="I50" s="10"/>
    </row>
    <row r="51" spans="1:9" x14ac:dyDescent="0.25">
      <c r="A51" s="42">
        <v>356697084163453</v>
      </c>
      <c r="B51" s="10" t="s">
        <v>292</v>
      </c>
      <c r="C51" s="10" t="s">
        <v>19</v>
      </c>
      <c r="D51" s="10" t="s">
        <v>13</v>
      </c>
      <c r="E51" s="57" t="s">
        <v>143</v>
      </c>
      <c r="F51" s="57" t="s">
        <v>143</v>
      </c>
      <c r="G51" s="10"/>
      <c r="H51" s="10"/>
      <c r="I51" s="10"/>
    </row>
    <row r="52" spans="1:9" x14ac:dyDescent="0.25">
      <c r="A52" s="42">
        <v>356694081722407</v>
      </c>
      <c r="B52" s="10" t="s">
        <v>293</v>
      </c>
      <c r="C52" s="10" t="s">
        <v>19</v>
      </c>
      <c r="D52" s="10" t="s">
        <v>13</v>
      </c>
      <c r="E52" s="57" t="s">
        <v>143</v>
      </c>
      <c r="F52" s="57" t="s">
        <v>143</v>
      </c>
      <c r="G52" s="10"/>
      <c r="H52" s="10"/>
      <c r="I52" s="10"/>
    </row>
    <row r="53" spans="1:9" x14ac:dyDescent="0.25">
      <c r="A53" s="42">
        <v>355840085958676</v>
      </c>
      <c r="B53" s="10" t="s">
        <v>29</v>
      </c>
      <c r="C53" s="10" t="s">
        <v>19</v>
      </c>
      <c r="D53" s="10" t="s">
        <v>13</v>
      </c>
      <c r="E53" s="57" t="s">
        <v>139</v>
      </c>
      <c r="F53" s="57" t="s">
        <v>139</v>
      </c>
      <c r="G53" s="10"/>
      <c r="H53" s="10"/>
      <c r="I53" s="10"/>
    </row>
    <row r="54" spans="1:9" x14ac:dyDescent="0.25">
      <c r="A54" s="42">
        <v>356696086957516</v>
      </c>
      <c r="B54" s="10" t="s">
        <v>294</v>
      </c>
      <c r="C54" s="10" t="s">
        <v>19</v>
      </c>
      <c r="D54" s="10" t="s">
        <v>13</v>
      </c>
      <c r="E54" s="57" t="s">
        <v>145</v>
      </c>
      <c r="F54" s="57" t="s">
        <v>145</v>
      </c>
      <c r="G54" s="10"/>
      <c r="H54" s="10"/>
      <c r="I54" s="10"/>
    </row>
    <row r="55" spans="1:9" x14ac:dyDescent="0.25">
      <c r="A55" s="42">
        <v>356696087129974</v>
      </c>
      <c r="B55" s="10" t="s">
        <v>295</v>
      </c>
      <c r="C55" s="10" t="s">
        <v>19</v>
      </c>
      <c r="D55" s="10" t="s">
        <v>13</v>
      </c>
      <c r="E55" s="57" t="s">
        <v>145</v>
      </c>
      <c r="F55" s="57" t="s">
        <v>145</v>
      </c>
      <c r="G55" s="10"/>
      <c r="H55" s="10"/>
      <c r="I55" s="10"/>
    </row>
    <row r="56" spans="1:9" x14ac:dyDescent="0.25">
      <c r="A56" s="42">
        <v>355839084748120</v>
      </c>
      <c r="B56" s="10" t="s">
        <v>29</v>
      </c>
      <c r="C56" s="10" t="s">
        <v>19</v>
      </c>
      <c r="D56" s="10" t="s">
        <v>13</v>
      </c>
      <c r="E56" s="57" t="s">
        <v>143</v>
      </c>
      <c r="F56" s="57" t="s">
        <v>143</v>
      </c>
      <c r="G56" s="10"/>
      <c r="H56" s="10"/>
      <c r="I56" s="10"/>
    </row>
    <row r="57" spans="1:9" x14ac:dyDescent="0.25">
      <c r="A57" s="37">
        <v>305300090678775</v>
      </c>
      <c r="B57" s="38" t="s">
        <v>271</v>
      </c>
      <c r="C57" s="38" t="s">
        <v>20</v>
      </c>
      <c r="D57" s="38" t="s">
        <v>9</v>
      </c>
      <c r="E57" s="54" t="s">
        <v>145</v>
      </c>
      <c r="F57" s="54" t="s">
        <v>145</v>
      </c>
      <c r="G57" s="38"/>
      <c r="H57" s="38"/>
      <c r="I57" s="64" t="s">
        <v>344</v>
      </c>
    </row>
    <row r="58" spans="1:9" x14ac:dyDescent="0.25">
      <c r="A58" s="37">
        <v>305301090447344</v>
      </c>
      <c r="B58" s="38" t="s">
        <v>272</v>
      </c>
      <c r="C58" s="38" t="s">
        <v>20</v>
      </c>
      <c r="D58" s="38" t="s">
        <v>9</v>
      </c>
      <c r="E58" s="54" t="s">
        <v>143</v>
      </c>
      <c r="F58" s="66" t="s">
        <v>338</v>
      </c>
      <c r="G58" s="38"/>
      <c r="H58" s="38"/>
      <c r="I58" s="64" t="s">
        <v>345</v>
      </c>
    </row>
    <row r="59" spans="1:9" x14ac:dyDescent="0.25">
      <c r="A59" s="37">
        <v>356765080866674</v>
      </c>
      <c r="B59" s="38" t="s">
        <v>29</v>
      </c>
      <c r="C59" s="38" t="s">
        <v>20</v>
      </c>
      <c r="D59" s="38" t="s">
        <v>9</v>
      </c>
      <c r="E59" s="54" t="s">
        <v>139</v>
      </c>
      <c r="F59" s="54" t="s">
        <v>139</v>
      </c>
      <c r="G59" s="38"/>
      <c r="H59" s="38"/>
      <c r="I59" s="38"/>
    </row>
    <row r="60" spans="1:9" x14ac:dyDescent="0.25">
      <c r="A60" s="37">
        <v>356766080561083</v>
      </c>
      <c r="B60" s="38" t="s">
        <v>29</v>
      </c>
      <c r="C60" s="38" t="s">
        <v>20</v>
      </c>
      <c r="D60" s="38" t="s">
        <v>9</v>
      </c>
      <c r="E60" s="54" t="s">
        <v>147</v>
      </c>
      <c r="F60" s="54" t="s">
        <v>147</v>
      </c>
      <c r="G60" s="38"/>
      <c r="H60" s="38"/>
      <c r="I60" s="38"/>
    </row>
    <row r="61" spans="1:9" x14ac:dyDescent="0.25">
      <c r="A61" s="37">
        <v>356699082781187</v>
      </c>
      <c r="B61" s="38" t="s">
        <v>273</v>
      </c>
      <c r="C61" s="38" t="s">
        <v>20</v>
      </c>
      <c r="D61" s="38" t="s">
        <v>9</v>
      </c>
      <c r="E61" s="54" t="s">
        <v>143</v>
      </c>
      <c r="F61" s="54" t="s">
        <v>143</v>
      </c>
      <c r="G61" s="38"/>
      <c r="H61" s="38"/>
      <c r="I61" s="38"/>
    </row>
    <row r="62" spans="1:9" x14ac:dyDescent="0.25">
      <c r="A62" s="37">
        <v>356706083486037</v>
      </c>
      <c r="B62" s="38" t="s">
        <v>29</v>
      </c>
      <c r="C62" s="38" t="s">
        <v>20</v>
      </c>
      <c r="D62" s="38" t="s">
        <v>9</v>
      </c>
      <c r="E62" s="54" t="s">
        <v>147</v>
      </c>
      <c r="F62" s="54" t="s">
        <v>147</v>
      </c>
      <c r="G62" s="38"/>
      <c r="H62" s="38"/>
      <c r="I62" s="38"/>
    </row>
    <row r="63" spans="1:9" x14ac:dyDescent="0.25">
      <c r="A63" s="35">
        <v>353002099046111</v>
      </c>
      <c r="B63" s="8" t="s">
        <v>29</v>
      </c>
      <c r="C63" s="8" t="s">
        <v>20</v>
      </c>
      <c r="D63" s="8" t="s">
        <v>21</v>
      </c>
      <c r="E63" s="52" t="s">
        <v>139</v>
      </c>
      <c r="F63" s="52" t="s">
        <v>139</v>
      </c>
      <c r="G63" s="8"/>
      <c r="H63" s="8"/>
      <c r="I63" s="8"/>
    </row>
    <row r="64" spans="1:9" x14ac:dyDescent="0.25">
      <c r="A64" s="35">
        <v>354889091694933</v>
      </c>
      <c r="B64" s="8" t="s">
        <v>29</v>
      </c>
      <c r="C64" s="8" t="s">
        <v>20</v>
      </c>
      <c r="D64" s="8" t="s">
        <v>21</v>
      </c>
      <c r="E64" s="52" t="s">
        <v>147</v>
      </c>
      <c r="F64" s="52" t="s">
        <v>147</v>
      </c>
      <c r="G64" s="8"/>
      <c r="H64" s="8"/>
      <c r="I64" s="8"/>
    </row>
    <row r="65" spans="1:9" x14ac:dyDescent="0.25">
      <c r="A65" s="35">
        <v>354898090316760</v>
      </c>
      <c r="B65" s="8" t="s">
        <v>29</v>
      </c>
      <c r="C65" s="8" t="s">
        <v>20</v>
      </c>
      <c r="D65" s="8" t="s">
        <v>21</v>
      </c>
      <c r="E65" s="52" t="s">
        <v>147</v>
      </c>
      <c r="F65" s="52" t="s">
        <v>147</v>
      </c>
      <c r="G65" s="8"/>
      <c r="H65" s="8"/>
      <c r="I65" s="8"/>
    </row>
    <row r="66" spans="1:9" x14ac:dyDescent="0.25">
      <c r="A66" s="35">
        <v>354893092003797</v>
      </c>
      <c r="B66" s="8" t="s">
        <v>29</v>
      </c>
      <c r="C66" s="8" t="s">
        <v>20</v>
      </c>
      <c r="D66" s="8" t="s">
        <v>21</v>
      </c>
      <c r="E66" s="52" t="s">
        <v>147</v>
      </c>
      <c r="F66" s="52" t="s">
        <v>147</v>
      </c>
      <c r="G66" s="8"/>
      <c r="H66" s="8"/>
      <c r="I66" s="8"/>
    </row>
    <row r="67" spans="1:9" x14ac:dyDescent="0.25">
      <c r="A67" s="35">
        <v>353002095725437</v>
      </c>
      <c r="B67" s="8" t="s">
        <v>29</v>
      </c>
      <c r="C67" s="8" t="s">
        <v>20</v>
      </c>
      <c r="D67" s="8" t="s">
        <v>21</v>
      </c>
      <c r="E67" s="52" t="s">
        <v>147</v>
      </c>
      <c r="F67" s="52" t="s">
        <v>147</v>
      </c>
      <c r="G67" s="8"/>
      <c r="H67" s="8"/>
      <c r="I67" s="8"/>
    </row>
    <row r="68" spans="1:9" x14ac:dyDescent="0.25">
      <c r="A68" s="35">
        <v>356699087294913</v>
      </c>
      <c r="B68" s="8" t="s">
        <v>29</v>
      </c>
      <c r="C68" s="8" t="s">
        <v>20</v>
      </c>
      <c r="D68" s="8" t="s">
        <v>21</v>
      </c>
      <c r="E68" s="52" t="s">
        <v>147</v>
      </c>
      <c r="F68" s="52" t="s">
        <v>147</v>
      </c>
      <c r="G68" s="8"/>
      <c r="H68" s="8"/>
      <c r="I68" s="8"/>
    </row>
    <row r="69" spans="1:9" x14ac:dyDescent="0.25">
      <c r="A69" s="35">
        <v>352999091084183</v>
      </c>
      <c r="B69" s="8" t="s">
        <v>29</v>
      </c>
      <c r="C69" s="8" t="s">
        <v>20</v>
      </c>
      <c r="D69" s="8" t="s">
        <v>21</v>
      </c>
      <c r="E69" s="52" t="s">
        <v>139</v>
      </c>
      <c r="F69" s="52" t="s">
        <v>139</v>
      </c>
      <c r="G69" s="8"/>
      <c r="H69" s="8"/>
      <c r="I69" s="8"/>
    </row>
    <row r="70" spans="1:9" x14ac:dyDescent="0.25">
      <c r="A70" s="35">
        <v>354891090876867</v>
      </c>
      <c r="B70" s="8" t="s">
        <v>280</v>
      </c>
      <c r="C70" s="8" t="s">
        <v>20</v>
      </c>
      <c r="D70" s="8" t="s">
        <v>21</v>
      </c>
      <c r="E70" s="52" t="s">
        <v>147</v>
      </c>
      <c r="F70" s="52" t="s">
        <v>147</v>
      </c>
      <c r="G70" s="8"/>
      <c r="H70" s="8"/>
      <c r="I70" s="8"/>
    </row>
    <row r="71" spans="1:9" x14ac:dyDescent="0.25">
      <c r="A71" s="35">
        <v>352999095016215</v>
      </c>
      <c r="B71" s="8" t="s">
        <v>281</v>
      </c>
      <c r="C71" s="8" t="s">
        <v>20</v>
      </c>
      <c r="D71" s="8" t="s">
        <v>21</v>
      </c>
      <c r="E71" s="52" t="s">
        <v>139</v>
      </c>
      <c r="F71" s="52" t="s">
        <v>139</v>
      </c>
      <c r="G71" s="8"/>
      <c r="H71" s="8"/>
      <c r="I71" s="8"/>
    </row>
    <row r="72" spans="1:9" x14ac:dyDescent="0.25">
      <c r="A72" s="35">
        <v>356701081379235</v>
      </c>
      <c r="B72" s="8" t="s">
        <v>282</v>
      </c>
      <c r="C72" s="8" t="s">
        <v>20</v>
      </c>
      <c r="D72" s="8" t="s">
        <v>21</v>
      </c>
      <c r="E72" s="52" t="s">
        <v>139</v>
      </c>
      <c r="F72" s="52" t="s">
        <v>139</v>
      </c>
      <c r="G72" s="8"/>
      <c r="H72" s="8"/>
      <c r="I72" s="8"/>
    </row>
    <row r="73" spans="1:9" x14ac:dyDescent="0.25">
      <c r="A73" s="36">
        <v>358870094193766</v>
      </c>
      <c r="B73" s="17" t="s">
        <v>274</v>
      </c>
      <c r="C73" s="17" t="s">
        <v>20</v>
      </c>
      <c r="D73" s="17" t="s">
        <v>11</v>
      </c>
      <c r="E73" s="53" t="s">
        <v>145</v>
      </c>
      <c r="F73" s="66" t="s">
        <v>338</v>
      </c>
      <c r="G73" s="17"/>
      <c r="H73" s="17"/>
      <c r="I73" s="65" t="s">
        <v>346</v>
      </c>
    </row>
    <row r="74" spans="1:9" x14ac:dyDescent="0.25">
      <c r="A74" s="36">
        <v>356766082180296</v>
      </c>
      <c r="B74" s="17" t="s">
        <v>275</v>
      </c>
      <c r="C74" s="17" t="s">
        <v>20</v>
      </c>
      <c r="D74" s="17" t="s">
        <v>11</v>
      </c>
      <c r="E74" s="53" t="s">
        <v>145</v>
      </c>
      <c r="F74" s="53" t="s">
        <v>145</v>
      </c>
      <c r="G74" s="17"/>
      <c r="H74" s="17"/>
      <c r="I74" s="17"/>
    </row>
    <row r="75" spans="1:9" x14ac:dyDescent="0.25">
      <c r="A75" s="36">
        <v>356763082182851</v>
      </c>
      <c r="B75" s="17" t="s">
        <v>29</v>
      </c>
      <c r="C75" s="17" t="s">
        <v>20</v>
      </c>
      <c r="D75" s="17" t="s">
        <v>11</v>
      </c>
      <c r="E75" s="53" t="s">
        <v>145</v>
      </c>
      <c r="F75" s="53" t="s">
        <v>145</v>
      </c>
      <c r="G75" s="17"/>
      <c r="H75" s="17"/>
      <c r="I75" s="17"/>
    </row>
    <row r="76" spans="1:9" x14ac:dyDescent="0.25">
      <c r="A76" s="36">
        <v>356698084295626</v>
      </c>
      <c r="B76" s="17" t="s">
        <v>276</v>
      </c>
      <c r="C76" s="17" t="s">
        <v>20</v>
      </c>
      <c r="D76" s="17" t="s">
        <v>11</v>
      </c>
      <c r="E76" s="53" t="s">
        <v>146</v>
      </c>
      <c r="F76" s="53" t="s">
        <v>146</v>
      </c>
      <c r="G76" s="17"/>
      <c r="H76" s="17"/>
      <c r="I76" s="17"/>
    </row>
    <row r="77" spans="1:9" x14ac:dyDescent="0.25">
      <c r="A77" s="36">
        <v>356706084438474</v>
      </c>
      <c r="B77" s="17" t="s">
        <v>277</v>
      </c>
      <c r="C77" s="17" t="s">
        <v>20</v>
      </c>
      <c r="D77" s="17" t="s">
        <v>11</v>
      </c>
      <c r="E77" s="53" t="s">
        <v>143</v>
      </c>
      <c r="F77" s="53" t="s">
        <v>143</v>
      </c>
      <c r="G77" s="17"/>
      <c r="H77" s="17"/>
      <c r="I77" s="17"/>
    </row>
    <row r="78" spans="1:9" x14ac:dyDescent="0.25">
      <c r="A78" s="36">
        <v>354890092596077</v>
      </c>
      <c r="B78" s="17" t="s">
        <v>278</v>
      </c>
      <c r="C78" s="17" t="s">
        <v>20</v>
      </c>
      <c r="D78" s="17" t="s">
        <v>11</v>
      </c>
      <c r="E78" s="53" t="s">
        <v>146</v>
      </c>
      <c r="F78" s="53" t="s">
        <v>146</v>
      </c>
      <c r="G78" s="17"/>
      <c r="H78" s="17"/>
      <c r="I78" s="17"/>
    </row>
    <row r="79" spans="1:9" x14ac:dyDescent="0.25">
      <c r="A79" s="36">
        <v>356699081961558</v>
      </c>
      <c r="B79" s="17" t="s">
        <v>279</v>
      </c>
      <c r="C79" s="17" t="s">
        <v>20</v>
      </c>
      <c r="D79" s="17" t="s">
        <v>11</v>
      </c>
      <c r="E79" s="53" t="s">
        <v>147</v>
      </c>
      <c r="F79" s="53" t="s">
        <v>147</v>
      </c>
      <c r="G79" s="17"/>
      <c r="H79" s="17"/>
      <c r="I79" s="17"/>
    </row>
    <row r="80" spans="1:9" x14ac:dyDescent="0.25">
      <c r="A80" s="36">
        <v>356706083856411</v>
      </c>
      <c r="B80" s="17" t="s">
        <v>29</v>
      </c>
      <c r="C80" s="17" t="s">
        <v>20</v>
      </c>
      <c r="D80" s="17" t="s">
        <v>11</v>
      </c>
      <c r="E80" s="53" t="s">
        <v>139</v>
      </c>
      <c r="F80" s="53" t="s">
        <v>139</v>
      </c>
      <c r="G80" s="17"/>
      <c r="H80" s="17"/>
      <c r="I80" s="17"/>
    </row>
    <row r="81" spans="1:9" x14ac:dyDescent="0.25">
      <c r="A81" s="35">
        <v>356775081340611</v>
      </c>
      <c r="B81" s="8" t="s">
        <v>303</v>
      </c>
      <c r="C81" s="8" t="s">
        <v>22</v>
      </c>
      <c r="D81" s="8" t="s">
        <v>21</v>
      </c>
      <c r="E81" s="52" t="s">
        <v>147</v>
      </c>
      <c r="F81" s="52" t="s">
        <v>147</v>
      </c>
      <c r="G81" s="8"/>
      <c r="H81" s="8"/>
      <c r="I81" s="8"/>
    </row>
    <row r="82" spans="1:9" x14ac:dyDescent="0.25">
      <c r="A82" s="35">
        <v>356115092995675</v>
      </c>
      <c r="B82" s="8" t="s">
        <v>304</v>
      </c>
      <c r="C82" s="8" t="s">
        <v>22</v>
      </c>
      <c r="D82" s="8" t="s">
        <v>21</v>
      </c>
      <c r="E82" s="52" t="s">
        <v>139</v>
      </c>
      <c r="F82" s="52" t="s">
        <v>139</v>
      </c>
      <c r="G82" s="8"/>
      <c r="H82" s="8"/>
      <c r="I82" s="8"/>
    </row>
    <row r="83" spans="1:9" x14ac:dyDescent="0.25">
      <c r="A83" s="35">
        <v>353011096280094</v>
      </c>
      <c r="B83" s="8" t="s">
        <v>305</v>
      </c>
      <c r="C83" s="8" t="s">
        <v>22</v>
      </c>
      <c r="D83" s="8" t="s">
        <v>21</v>
      </c>
      <c r="E83" s="52" t="s">
        <v>139</v>
      </c>
      <c r="F83" s="52" t="s">
        <v>139</v>
      </c>
      <c r="G83" s="8"/>
      <c r="H83" s="8"/>
      <c r="I83" s="8"/>
    </row>
    <row r="84" spans="1:9" x14ac:dyDescent="0.25">
      <c r="A84" s="35">
        <v>353013097473322</v>
      </c>
      <c r="B84" s="8" t="s">
        <v>306</v>
      </c>
      <c r="C84" s="8" t="s">
        <v>22</v>
      </c>
      <c r="D84" s="8" t="s">
        <v>21</v>
      </c>
      <c r="E84" s="52" t="s">
        <v>139</v>
      </c>
      <c r="F84" s="52" t="s">
        <v>139</v>
      </c>
      <c r="G84" s="8"/>
      <c r="H84" s="8"/>
      <c r="I84" s="8"/>
    </row>
    <row r="85" spans="1:9" x14ac:dyDescent="0.25">
      <c r="A85" s="35">
        <v>356769083714840</v>
      </c>
      <c r="B85" s="8" t="s">
        <v>29</v>
      </c>
      <c r="C85" s="8" t="s">
        <v>22</v>
      </c>
      <c r="D85" s="8" t="s">
        <v>21</v>
      </c>
      <c r="E85" s="52" t="s">
        <v>145</v>
      </c>
      <c r="F85" s="52" t="s">
        <v>145</v>
      </c>
      <c r="G85" s="8"/>
      <c r="H85" s="8"/>
      <c r="I85" s="8"/>
    </row>
    <row r="86" spans="1:9" x14ac:dyDescent="0.25">
      <c r="A86" s="40">
        <v>356112092300329</v>
      </c>
      <c r="B86" s="41" t="s">
        <v>296</v>
      </c>
      <c r="C86" s="41" t="s">
        <v>22</v>
      </c>
      <c r="D86" s="41" t="s">
        <v>18</v>
      </c>
      <c r="E86" s="56" t="s">
        <v>145</v>
      </c>
      <c r="F86" s="56" t="s">
        <v>145</v>
      </c>
      <c r="G86" s="41"/>
      <c r="H86" s="41"/>
      <c r="I86" s="41"/>
    </row>
    <row r="87" spans="1:9" x14ac:dyDescent="0.25">
      <c r="A87" s="40">
        <v>356112090638324</v>
      </c>
      <c r="B87" s="41" t="s">
        <v>297</v>
      </c>
      <c r="C87" s="41" t="s">
        <v>22</v>
      </c>
      <c r="D87" s="41" t="s">
        <v>18</v>
      </c>
      <c r="E87" s="56" t="s">
        <v>143</v>
      </c>
      <c r="F87" s="56" t="s">
        <v>143</v>
      </c>
      <c r="G87" s="41"/>
      <c r="H87" s="41"/>
      <c r="I87" s="41"/>
    </row>
    <row r="88" spans="1:9" x14ac:dyDescent="0.25">
      <c r="A88" s="36">
        <v>356713080528514</v>
      </c>
      <c r="B88" s="17" t="s">
        <v>298</v>
      </c>
      <c r="C88" s="17" t="s">
        <v>22</v>
      </c>
      <c r="D88" s="17" t="s">
        <v>11</v>
      </c>
      <c r="E88" s="53" t="s">
        <v>139</v>
      </c>
      <c r="F88" s="53" t="s">
        <v>139</v>
      </c>
      <c r="G88" s="17"/>
      <c r="H88" s="17"/>
      <c r="I88" s="17"/>
    </row>
    <row r="89" spans="1:9" x14ac:dyDescent="0.25">
      <c r="A89" s="36">
        <v>354831095617577</v>
      </c>
      <c r="B89" s="17" t="s">
        <v>299</v>
      </c>
      <c r="C89" s="17" t="s">
        <v>22</v>
      </c>
      <c r="D89" s="17" t="s">
        <v>11</v>
      </c>
      <c r="E89" s="53" t="s">
        <v>139</v>
      </c>
      <c r="F89" s="53" t="s">
        <v>139</v>
      </c>
      <c r="G89" s="17"/>
      <c r="H89" s="17"/>
      <c r="I89" s="17"/>
    </row>
    <row r="90" spans="1:9" x14ac:dyDescent="0.25">
      <c r="A90" s="36">
        <v>356711087644565</v>
      </c>
      <c r="B90" s="17" t="s">
        <v>300</v>
      </c>
      <c r="C90" s="17" t="s">
        <v>22</v>
      </c>
      <c r="D90" s="17" t="s">
        <v>11</v>
      </c>
      <c r="E90" s="53" t="s">
        <v>143</v>
      </c>
      <c r="F90" s="53" t="s">
        <v>143</v>
      </c>
      <c r="G90" s="17"/>
      <c r="H90" s="17"/>
      <c r="I90" s="17"/>
    </row>
    <row r="91" spans="1:9" x14ac:dyDescent="0.25">
      <c r="A91" s="36">
        <v>356111094192577</v>
      </c>
      <c r="B91" s="17" t="s">
        <v>301</v>
      </c>
      <c r="C91" s="17" t="s">
        <v>22</v>
      </c>
      <c r="D91" s="17" t="s">
        <v>11</v>
      </c>
      <c r="E91" s="53" t="s">
        <v>149</v>
      </c>
      <c r="F91" s="53" t="s">
        <v>149</v>
      </c>
      <c r="G91" s="17"/>
      <c r="H91" s="17"/>
      <c r="I91" s="17"/>
    </row>
    <row r="92" spans="1:9" x14ac:dyDescent="0.25">
      <c r="A92" s="36">
        <v>356710085807604</v>
      </c>
      <c r="B92" s="17" t="s">
        <v>302</v>
      </c>
      <c r="C92" s="17" t="s">
        <v>22</v>
      </c>
      <c r="D92" s="17" t="s">
        <v>11</v>
      </c>
      <c r="E92" s="53" t="s">
        <v>143</v>
      </c>
      <c r="F92" s="53" t="s">
        <v>143</v>
      </c>
      <c r="G92" s="17"/>
      <c r="H92" s="17"/>
      <c r="I92" s="17"/>
    </row>
    <row r="93" spans="1:9" x14ac:dyDescent="0.25">
      <c r="A93" s="35">
        <v>354845095672416</v>
      </c>
      <c r="B93" s="8" t="s">
        <v>308</v>
      </c>
      <c r="C93" s="8" t="s">
        <v>23</v>
      </c>
      <c r="D93" s="8" t="s">
        <v>21</v>
      </c>
      <c r="E93" s="52" t="s">
        <v>147</v>
      </c>
      <c r="F93" s="52" t="s">
        <v>147</v>
      </c>
      <c r="G93" s="8"/>
      <c r="H93" s="8"/>
      <c r="I93" s="8"/>
    </row>
    <row r="94" spans="1:9" x14ac:dyDescent="0.25">
      <c r="A94" s="35">
        <v>354856093602883</v>
      </c>
      <c r="B94" s="8" t="s">
        <v>309</v>
      </c>
      <c r="C94" s="8" t="s">
        <v>23</v>
      </c>
      <c r="D94" s="8" t="s">
        <v>21</v>
      </c>
      <c r="E94" s="52" t="s">
        <v>145</v>
      </c>
      <c r="F94" s="52" t="s">
        <v>145</v>
      </c>
      <c r="G94" s="8"/>
      <c r="H94" s="8"/>
      <c r="I94" s="8"/>
    </row>
    <row r="95" spans="1:9" x14ac:dyDescent="0.25">
      <c r="A95" s="35">
        <v>353050099093906</v>
      </c>
      <c r="B95" s="8" t="s">
        <v>29</v>
      </c>
      <c r="C95" s="8" t="s">
        <v>23</v>
      </c>
      <c r="D95" s="8" t="s">
        <v>21</v>
      </c>
      <c r="E95" s="52" t="s">
        <v>145</v>
      </c>
      <c r="F95" s="52" t="s">
        <v>145</v>
      </c>
      <c r="G95" s="8"/>
      <c r="H95" s="8"/>
      <c r="I95" s="8"/>
    </row>
    <row r="96" spans="1:9" x14ac:dyDescent="0.25">
      <c r="A96" s="35">
        <v>354840091215260</v>
      </c>
      <c r="B96" s="8" t="s">
        <v>29</v>
      </c>
      <c r="C96" s="8" t="s">
        <v>23</v>
      </c>
      <c r="D96" s="8" t="s">
        <v>21</v>
      </c>
      <c r="E96" s="52" t="s">
        <v>143</v>
      </c>
      <c r="F96" s="52" t="s">
        <v>143</v>
      </c>
      <c r="G96" s="8"/>
      <c r="H96" s="8"/>
      <c r="I96" s="8"/>
    </row>
    <row r="97" spans="1:9" x14ac:dyDescent="0.25">
      <c r="A97" s="35">
        <v>354849093930123</v>
      </c>
      <c r="B97" s="8" t="s">
        <v>29</v>
      </c>
      <c r="C97" s="8" t="s">
        <v>23</v>
      </c>
      <c r="D97" s="8" t="s">
        <v>21</v>
      </c>
      <c r="E97" s="52" t="s">
        <v>146</v>
      </c>
      <c r="F97" s="52" t="s">
        <v>146</v>
      </c>
      <c r="G97" s="8"/>
      <c r="H97" s="8"/>
      <c r="I97" s="8"/>
    </row>
    <row r="98" spans="1:9" x14ac:dyDescent="0.25">
      <c r="A98" s="35">
        <v>353053099141097</v>
      </c>
      <c r="B98" s="8" t="s">
        <v>29</v>
      </c>
      <c r="C98" s="8" t="s">
        <v>23</v>
      </c>
      <c r="D98" s="8" t="s">
        <v>21</v>
      </c>
      <c r="E98" s="52" t="s">
        <v>139</v>
      </c>
      <c r="F98" s="52" t="s">
        <v>139</v>
      </c>
      <c r="G98" s="8"/>
      <c r="H98" s="8"/>
      <c r="I98" s="8"/>
    </row>
    <row r="99" spans="1:9" x14ac:dyDescent="0.25">
      <c r="A99" s="35">
        <v>353051098575836</v>
      </c>
      <c r="B99" s="8" t="s">
        <v>29</v>
      </c>
      <c r="C99" s="8" t="s">
        <v>23</v>
      </c>
      <c r="D99" s="8" t="s">
        <v>21</v>
      </c>
      <c r="E99" s="52" t="s">
        <v>139</v>
      </c>
      <c r="F99" s="52" t="s">
        <v>139</v>
      </c>
      <c r="G99" s="8"/>
      <c r="H99" s="8"/>
      <c r="I99" s="8"/>
    </row>
    <row r="100" spans="1:9" x14ac:dyDescent="0.25">
      <c r="A100" s="35">
        <v>354852092277769</v>
      </c>
      <c r="B100" s="8" t="s">
        <v>29</v>
      </c>
      <c r="C100" s="8" t="s">
        <v>23</v>
      </c>
      <c r="D100" s="8" t="s">
        <v>21</v>
      </c>
      <c r="E100" s="52" t="s">
        <v>139</v>
      </c>
      <c r="F100" s="52" t="s">
        <v>139</v>
      </c>
      <c r="G100" s="8"/>
      <c r="H100" s="8"/>
      <c r="I100" s="8"/>
    </row>
    <row r="101" spans="1:9" x14ac:dyDescent="0.25">
      <c r="A101" s="35">
        <v>354852092174750</v>
      </c>
      <c r="B101" s="8" t="s">
        <v>310</v>
      </c>
      <c r="C101" s="8" t="s">
        <v>23</v>
      </c>
      <c r="D101" s="8" t="s">
        <v>21</v>
      </c>
      <c r="E101" s="52" t="s">
        <v>147</v>
      </c>
      <c r="F101" s="58" t="s">
        <v>139</v>
      </c>
      <c r="G101" s="8"/>
      <c r="H101" s="8"/>
      <c r="I101" s="8" t="s">
        <v>334</v>
      </c>
    </row>
    <row r="102" spans="1:9" x14ac:dyDescent="0.25">
      <c r="A102" s="35">
        <v>356720082895049</v>
      </c>
      <c r="B102" s="8" t="s">
        <v>311</v>
      </c>
      <c r="C102" s="8" t="s">
        <v>23</v>
      </c>
      <c r="D102" s="8" t="s">
        <v>21</v>
      </c>
      <c r="E102" s="52" t="s">
        <v>139</v>
      </c>
      <c r="F102" s="52" t="s">
        <v>139</v>
      </c>
      <c r="G102" s="8"/>
      <c r="H102" s="8"/>
      <c r="I102" s="8"/>
    </row>
    <row r="103" spans="1:9" x14ac:dyDescent="0.25">
      <c r="A103" s="35">
        <v>353056090887592</v>
      </c>
      <c r="B103" s="8" t="s">
        <v>312</v>
      </c>
      <c r="C103" s="8" t="s">
        <v>23</v>
      </c>
      <c r="D103" s="8" t="s">
        <v>21</v>
      </c>
      <c r="E103" s="52" t="s">
        <v>139</v>
      </c>
      <c r="F103" s="52" t="s">
        <v>139</v>
      </c>
      <c r="G103" s="8"/>
      <c r="H103" s="8"/>
      <c r="I103" s="8"/>
    </row>
    <row r="104" spans="1:9" x14ac:dyDescent="0.25">
      <c r="A104" s="35">
        <v>359408089062527</v>
      </c>
      <c r="B104" s="8" t="s">
        <v>313</v>
      </c>
      <c r="C104" s="8" t="s">
        <v>23</v>
      </c>
      <c r="D104" s="8" t="s">
        <v>21</v>
      </c>
      <c r="E104" s="52" t="s">
        <v>145</v>
      </c>
      <c r="F104" s="52" t="s">
        <v>145</v>
      </c>
      <c r="G104" s="8"/>
      <c r="H104" s="8"/>
      <c r="I104" s="8"/>
    </row>
    <row r="105" spans="1:9" x14ac:dyDescent="0.25">
      <c r="A105" s="36">
        <v>354853093357907</v>
      </c>
      <c r="B105" s="17" t="s">
        <v>29</v>
      </c>
      <c r="C105" s="17" t="s">
        <v>23</v>
      </c>
      <c r="D105" s="17" t="s">
        <v>11</v>
      </c>
      <c r="E105" s="53" t="s">
        <v>145</v>
      </c>
      <c r="F105" s="53" t="s">
        <v>145</v>
      </c>
      <c r="G105" s="17"/>
      <c r="H105" s="17"/>
      <c r="I105" s="17"/>
    </row>
    <row r="106" spans="1:9" x14ac:dyDescent="0.25">
      <c r="A106" s="36">
        <v>356722089763345</v>
      </c>
      <c r="B106" s="17" t="s">
        <v>29</v>
      </c>
      <c r="C106" s="17" t="s">
        <v>23</v>
      </c>
      <c r="D106" s="17" t="s">
        <v>11</v>
      </c>
      <c r="E106" s="53" t="s">
        <v>147</v>
      </c>
      <c r="F106" s="53" t="s">
        <v>147</v>
      </c>
      <c r="G106" s="17"/>
      <c r="H106" s="17"/>
      <c r="I106" s="17"/>
    </row>
    <row r="107" spans="1:9" x14ac:dyDescent="0.25">
      <c r="A107" s="36">
        <v>354844092437964</v>
      </c>
      <c r="B107" s="17" t="s">
        <v>29</v>
      </c>
      <c r="C107" s="17" t="s">
        <v>23</v>
      </c>
      <c r="D107" s="17" t="s">
        <v>11</v>
      </c>
      <c r="E107" s="53" t="s">
        <v>147</v>
      </c>
      <c r="F107" s="53" t="s">
        <v>147</v>
      </c>
      <c r="G107" s="17"/>
      <c r="H107" s="17"/>
      <c r="I107" s="17"/>
    </row>
    <row r="108" spans="1:9" x14ac:dyDescent="0.25">
      <c r="A108" s="36">
        <v>353052099143210</v>
      </c>
      <c r="B108" s="17" t="s">
        <v>29</v>
      </c>
      <c r="C108" s="17" t="s">
        <v>23</v>
      </c>
      <c r="D108" s="17" t="s">
        <v>11</v>
      </c>
      <c r="E108" s="53" t="s">
        <v>139</v>
      </c>
      <c r="F108" s="53" t="s">
        <v>139</v>
      </c>
      <c r="G108" s="17"/>
      <c r="H108" s="17"/>
      <c r="I108" s="17"/>
    </row>
    <row r="109" spans="1:9" x14ac:dyDescent="0.25">
      <c r="A109" s="36">
        <v>354857091981857</v>
      </c>
      <c r="B109" s="17" t="s">
        <v>29</v>
      </c>
      <c r="C109" s="17" t="s">
        <v>23</v>
      </c>
      <c r="D109" s="17" t="s">
        <v>11</v>
      </c>
      <c r="E109" s="53" t="s">
        <v>139</v>
      </c>
      <c r="F109" s="53" t="s">
        <v>139</v>
      </c>
      <c r="G109" s="17"/>
      <c r="H109" s="17"/>
      <c r="I109" s="17"/>
    </row>
    <row r="110" spans="1:9" x14ac:dyDescent="0.25">
      <c r="A110" s="36">
        <v>354848093221954</v>
      </c>
      <c r="B110" s="17" t="s">
        <v>307</v>
      </c>
      <c r="C110" s="17" t="s">
        <v>23</v>
      </c>
      <c r="D110" s="17" t="s">
        <v>11</v>
      </c>
      <c r="E110" s="53" t="s">
        <v>147</v>
      </c>
      <c r="F110" s="53" t="s">
        <v>147</v>
      </c>
      <c r="G110" s="17"/>
      <c r="H110" s="17"/>
      <c r="I110" s="17"/>
    </row>
    <row r="111" spans="1:9" x14ac:dyDescent="0.25">
      <c r="A111" s="36">
        <v>356722088305361</v>
      </c>
      <c r="B111" s="17" t="s">
        <v>29</v>
      </c>
      <c r="C111" s="17" t="s">
        <v>23</v>
      </c>
      <c r="D111" s="17" t="s">
        <v>11</v>
      </c>
      <c r="E111" s="53" t="s">
        <v>139</v>
      </c>
      <c r="F111" s="53" t="s">
        <v>139</v>
      </c>
      <c r="G111" s="17"/>
      <c r="H111" s="17"/>
      <c r="I111" s="17"/>
    </row>
    <row r="112" spans="1:9" x14ac:dyDescent="0.25">
      <c r="A112" s="35">
        <v>356169093817578</v>
      </c>
      <c r="B112" s="8" t="s">
        <v>29</v>
      </c>
      <c r="C112" s="8" t="s">
        <v>348</v>
      </c>
      <c r="D112" s="8" t="s">
        <v>21</v>
      </c>
      <c r="E112" s="52" t="s">
        <v>139</v>
      </c>
      <c r="F112" s="52" t="s">
        <v>139</v>
      </c>
      <c r="G112" s="8"/>
      <c r="H112" s="8"/>
      <c r="I112" s="8"/>
    </row>
    <row r="113" spans="1:9" x14ac:dyDescent="0.25">
      <c r="A113" s="35">
        <v>357204095475833</v>
      </c>
      <c r="B113" s="8" t="s">
        <v>316</v>
      </c>
      <c r="C113" s="8" t="s">
        <v>348</v>
      </c>
      <c r="D113" s="8" t="s">
        <v>21</v>
      </c>
      <c r="E113" s="52" t="s">
        <v>147</v>
      </c>
      <c r="F113" s="52" t="s">
        <v>147</v>
      </c>
      <c r="G113" s="8"/>
      <c r="H113" s="8"/>
      <c r="I113" s="8"/>
    </row>
    <row r="114" spans="1:9" x14ac:dyDescent="0.25">
      <c r="A114" s="37">
        <v>357272092710890</v>
      </c>
      <c r="B114" s="38" t="s">
        <v>314</v>
      </c>
      <c r="C114" s="38" t="s">
        <v>25</v>
      </c>
      <c r="D114" s="38" t="s">
        <v>9</v>
      </c>
      <c r="E114" s="54" t="s">
        <v>143</v>
      </c>
      <c r="F114" s="54" t="s">
        <v>143</v>
      </c>
      <c r="G114" s="38"/>
      <c r="H114" s="38"/>
      <c r="I114" s="38"/>
    </row>
    <row r="115" spans="1:9" x14ac:dyDescent="0.25">
      <c r="A115" s="37">
        <v>357274096761200</v>
      </c>
      <c r="B115" s="38" t="s">
        <v>315</v>
      </c>
      <c r="C115" s="38" t="s">
        <v>25</v>
      </c>
      <c r="D115" s="38" t="s">
        <v>9</v>
      </c>
      <c r="E115" s="54" t="s">
        <v>147</v>
      </c>
      <c r="F115" s="54" t="s">
        <v>147</v>
      </c>
      <c r="G115" s="38"/>
      <c r="H115" s="38"/>
      <c r="I115" s="38"/>
    </row>
    <row r="116" spans="1:9" x14ac:dyDescent="0.25">
      <c r="A116" s="37">
        <v>357263099911276</v>
      </c>
      <c r="B116" s="38" t="s">
        <v>317</v>
      </c>
      <c r="C116" s="38" t="s">
        <v>25</v>
      </c>
      <c r="D116" s="38" t="s">
        <v>9</v>
      </c>
      <c r="E116" s="54" t="s">
        <v>147</v>
      </c>
      <c r="F116" s="54" t="s">
        <v>147</v>
      </c>
      <c r="G116" s="38"/>
      <c r="H116" s="38"/>
      <c r="I116" s="38"/>
    </row>
    <row r="117" spans="1:9" x14ac:dyDescent="0.25">
      <c r="A117" s="37">
        <v>357268091303034</v>
      </c>
      <c r="B117" s="38" t="s">
        <v>318</v>
      </c>
      <c r="C117" s="38" t="s">
        <v>25</v>
      </c>
      <c r="D117" s="38" t="s">
        <v>9</v>
      </c>
      <c r="E117" s="54" t="s">
        <v>147</v>
      </c>
      <c r="F117" s="54" t="s">
        <v>147</v>
      </c>
      <c r="G117" s="38"/>
      <c r="H117" s="38"/>
      <c r="I117" s="38"/>
    </row>
    <row r="118" spans="1:9" x14ac:dyDescent="0.25">
      <c r="A118" s="37">
        <v>357273097329934</v>
      </c>
      <c r="B118" s="38" t="s">
        <v>319</v>
      </c>
      <c r="C118" s="38" t="s">
        <v>25</v>
      </c>
      <c r="D118" s="38" t="s">
        <v>9</v>
      </c>
      <c r="E118" s="54" t="s">
        <v>147</v>
      </c>
      <c r="F118" s="54" t="s">
        <v>147</v>
      </c>
      <c r="G118" s="38"/>
      <c r="H118" s="38"/>
      <c r="I118" s="38"/>
    </row>
    <row r="119" spans="1:9" x14ac:dyDescent="0.25">
      <c r="A119" s="25">
        <f>COUNTA(A2:A118)</f>
        <v>117</v>
      </c>
    </row>
  </sheetData>
  <autoFilter ref="A1:I119" xr:uid="{D9F98BE8-5BA3-4FC6-AF22-E388E3714E3B}"/>
  <phoneticPr fontId="2" type="noConversion"/>
  <conditionalFormatting sqref="I2">
    <cfRule type="duplicateValues" dxfId="8" priority="9"/>
  </conditionalFormatting>
  <conditionalFormatting sqref="I15">
    <cfRule type="duplicateValues" dxfId="7" priority="8"/>
  </conditionalFormatting>
  <conditionalFormatting sqref="I14">
    <cfRule type="duplicateValues" dxfId="6" priority="7"/>
  </conditionalFormatting>
  <conditionalFormatting sqref="I20">
    <cfRule type="duplicateValues" dxfId="5" priority="6"/>
  </conditionalFormatting>
  <conditionalFormatting sqref="I24">
    <cfRule type="duplicateValues" dxfId="4" priority="5"/>
  </conditionalFormatting>
  <conditionalFormatting sqref="I57">
    <cfRule type="duplicateValues" dxfId="3" priority="3"/>
  </conditionalFormatting>
  <conditionalFormatting sqref="I58">
    <cfRule type="duplicateValues" dxfId="2" priority="2"/>
  </conditionalFormatting>
  <conditionalFormatting sqref="I73">
    <cfRule type="duplicateValues" dxfId="1" priority="1"/>
  </conditionalFormatting>
  <pageMargins left="0.7" right="0.7" top="0.75" bottom="0.75" header="0.3" footer="0.3"/>
  <pageSetup scale="7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F2DA4-5BD9-4304-988F-670ED1A0AD4E}">
  <dimension ref="A1:I180"/>
  <sheetViews>
    <sheetView topLeftCell="A147" workbookViewId="0">
      <selection activeCell="C169" sqref="C169:C173"/>
    </sheetView>
  </sheetViews>
  <sheetFormatPr defaultRowHeight="15" x14ac:dyDescent="0.25"/>
  <cols>
    <col min="1" max="1" width="18.5703125" style="25" customWidth="1"/>
    <col min="2" max="2" width="16.140625" bestFit="1" customWidth="1"/>
    <col min="3" max="3" width="14" bestFit="1" customWidth="1"/>
    <col min="4" max="4" width="10.85546875" bestFit="1" customWidth="1"/>
    <col min="5" max="5" width="11.140625" bestFit="1" customWidth="1"/>
    <col min="6" max="6" width="11.28515625" bestFit="1" customWidth="1"/>
    <col min="7" max="7" width="13.28515625" bestFit="1" customWidth="1"/>
    <col min="8" max="8" width="11.28515625" bestFit="1" customWidth="1"/>
    <col min="9" max="9" width="31.5703125" customWidth="1"/>
  </cols>
  <sheetData>
    <row r="1" spans="1:9" x14ac:dyDescent="0.25">
      <c r="A1" s="23" t="s">
        <v>0</v>
      </c>
      <c r="B1" s="1" t="s">
        <v>26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4"/>
      <c r="B2" s="2"/>
      <c r="C2" s="2" t="s">
        <v>8</v>
      </c>
      <c r="D2" s="2" t="s">
        <v>9</v>
      </c>
      <c r="E2" s="2"/>
      <c r="F2" s="2"/>
      <c r="G2" s="2"/>
      <c r="H2" s="2"/>
      <c r="I2" s="2"/>
    </row>
    <row r="3" spans="1:9" x14ac:dyDescent="0.25">
      <c r="A3" s="24"/>
      <c r="B3" s="2"/>
      <c r="C3" s="2" t="s">
        <v>8</v>
      </c>
      <c r="D3" s="2" t="s">
        <v>10</v>
      </c>
      <c r="E3" s="2"/>
      <c r="F3" s="2"/>
      <c r="G3" s="2"/>
      <c r="H3" s="2"/>
      <c r="I3" s="2"/>
    </row>
    <row r="4" spans="1:9" x14ac:dyDescent="0.25">
      <c r="A4" s="24"/>
      <c r="B4" s="2"/>
      <c r="C4" s="2" t="s">
        <v>8</v>
      </c>
      <c r="D4" s="2" t="s">
        <v>11</v>
      </c>
      <c r="E4" s="2"/>
      <c r="F4" s="2"/>
      <c r="G4" s="2"/>
      <c r="H4" s="2"/>
      <c r="I4" s="2"/>
    </row>
    <row r="5" spans="1:9" x14ac:dyDescent="0.25">
      <c r="A5" s="24"/>
      <c r="B5" s="2"/>
      <c r="C5" s="2" t="s">
        <v>12</v>
      </c>
      <c r="D5" s="2" t="s">
        <v>9</v>
      </c>
      <c r="E5" s="2"/>
      <c r="F5" s="2"/>
      <c r="G5" s="2"/>
      <c r="H5" s="2"/>
      <c r="I5" s="2"/>
    </row>
    <row r="6" spans="1:9" x14ac:dyDescent="0.25">
      <c r="A6" s="24"/>
      <c r="B6" s="2"/>
      <c r="C6" s="2" t="s">
        <v>12</v>
      </c>
      <c r="D6" s="2" t="s">
        <v>10</v>
      </c>
      <c r="E6" s="2"/>
      <c r="F6" s="2"/>
      <c r="G6" s="2"/>
      <c r="H6" s="2"/>
      <c r="I6" s="2"/>
    </row>
    <row r="7" spans="1:9" x14ac:dyDescent="0.25">
      <c r="A7" s="24"/>
      <c r="B7" s="2"/>
      <c r="C7" s="2" t="s">
        <v>12</v>
      </c>
      <c r="D7" s="2" t="s">
        <v>13</v>
      </c>
      <c r="E7" s="2"/>
      <c r="F7" s="2"/>
      <c r="G7" s="2"/>
      <c r="H7" s="2"/>
      <c r="I7" s="2"/>
    </row>
    <row r="8" spans="1:9" x14ac:dyDescent="0.25">
      <c r="A8" s="24"/>
      <c r="B8" s="2"/>
      <c r="C8" s="2" t="s">
        <v>12</v>
      </c>
      <c r="D8" s="2" t="s">
        <v>11</v>
      </c>
      <c r="E8" s="2"/>
      <c r="F8" s="2"/>
      <c r="G8" s="2"/>
      <c r="H8" s="2"/>
      <c r="I8" s="2"/>
    </row>
    <row r="9" spans="1:9" x14ac:dyDescent="0.25">
      <c r="A9" s="24"/>
      <c r="B9" s="2"/>
      <c r="C9" s="2" t="s">
        <v>14</v>
      </c>
      <c r="D9" s="2" t="s">
        <v>9</v>
      </c>
      <c r="E9" s="2"/>
      <c r="F9" s="2"/>
      <c r="G9" s="2"/>
      <c r="H9" s="2"/>
      <c r="I9" s="2"/>
    </row>
    <row r="10" spans="1:9" x14ac:dyDescent="0.25">
      <c r="A10" s="24"/>
      <c r="B10" s="2"/>
      <c r="C10" s="2" t="s">
        <v>14</v>
      </c>
      <c r="D10" s="2" t="s">
        <v>10</v>
      </c>
      <c r="E10" s="2"/>
      <c r="F10" s="2"/>
      <c r="G10" s="2"/>
      <c r="H10" s="2"/>
      <c r="I10" s="2"/>
    </row>
    <row r="11" spans="1:9" x14ac:dyDescent="0.25">
      <c r="A11" s="24"/>
      <c r="B11" s="2"/>
      <c r="C11" s="2" t="s">
        <v>14</v>
      </c>
      <c r="D11" s="2" t="s">
        <v>13</v>
      </c>
      <c r="E11" s="2"/>
      <c r="F11" s="2"/>
      <c r="G11" s="2"/>
      <c r="H11" s="2"/>
      <c r="I11" s="2"/>
    </row>
    <row r="12" spans="1:9" x14ac:dyDescent="0.25">
      <c r="A12" s="24"/>
      <c r="B12" s="2"/>
      <c r="C12" s="2" t="s">
        <v>14</v>
      </c>
      <c r="D12" s="2" t="s">
        <v>11</v>
      </c>
      <c r="E12" s="2"/>
      <c r="F12" s="2"/>
      <c r="G12" s="2"/>
      <c r="H12" s="2"/>
      <c r="I12" s="2"/>
    </row>
    <row r="13" spans="1:9" x14ac:dyDescent="0.25">
      <c r="A13" s="24"/>
      <c r="B13" s="2"/>
      <c r="C13" s="2" t="s">
        <v>15</v>
      </c>
      <c r="D13" s="2" t="s">
        <v>9</v>
      </c>
      <c r="E13" s="2"/>
      <c r="F13" s="2"/>
      <c r="G13" s="2"/>
      <c r="H13" s="2"/>
      <c r="I13" s="2"/>
    </row>
    <row r="14" spans="1:9" x14ac:dyDescent="0.25">
      <c r="A14" s="24"/>
      <c r="B14" s="2"/>
      <c r="C14" s="2" t="s">
        <v>15</v>
      </c>
      <c r="D14" s="2" t="s">
        <v>16</v>
      </c>
      <c r="E14" s="2"/>
      <c r="F14" s="2"/>
      <c r="G14" s="2"/>
      <c r="H14" s="2"/>
      <c r="I14" s="2"/>
    </row>
    <row r="15" spans="1:9" x14ac:dyDescent="0.25">
      <c r="A15" s="27">
        <v>359162075382767</v>
      </c>
      <c r="B15" s="4" t="s">
        <v>112</v>
      </c>
      <c r="C15" s="5" t="s">
        <v>15</v>
      </c>
      <c r="D15" s="5" t="s">
        <v>17</v>
      </c>
      <c r="E15" s="5"/>
      <c r="F15" s="5"/>
      <c r="G15" s="5"/>
      <c r="H15" s="5"/>
      <c r="I15" s="5"/>
    </row>
    <row r="16" spans="1:9" x14ac:dyDescent="0.25">
      <c r="A16" s="27">
        <v>355343085107741</v>
      </c>
      <c r="B16" s="4" t="s">
        <v>29</v>
      </c>
      <c r="C16" s="5" t="s">
        <v>15</v>
      </c>
      <c r="D16" s="5" t="s">
        <v>17</v>
      </c>
      <c r="E16" s="5"/>
      <c r="F16" s="5"/>
      <c r="G16" s="5"/>
      <c r="H16" s="5"/>
      <c r="I16" s="5"/>
    </row>
    <row r="17" spans="1:9" x14ac:dyDescent="0.25">
      <c r="A17" s="27">
        <v>355827080449579</v>
      </c>
      <c r="B17" s="4" t="s">
        <v>113</v>
      </c>
      <c r="C17" s="5" t="s">
        <v>15</v>
      </c>
      <c r="D17" s="5" t="s">
        <v>17</v>
      </c>
      <c r="E17" s="5"/>
      <c r="F17" s="5"/>
      <c r="G17" s="5"/>
      <c r="H17" s="5"/>
      <c r="I17" s="5"/>
    </row>
    <row r="18" spans="1:9" x14ac:dyDescent="0.25">
      <c r="A18" s="27">
        <v>359166071681049</v>
      </c>
      <c r="B18" s="4" t="s">
        <v>29</v>
      </c>
      <c r="C18" s="5" t="s">
        <v>15</v>
      </c>
      <c r="D18" s="5" t="s">
        <v>17</v>
      </c>
      <c r="E18" s="5"/>
      <c r="F18" s="5"/>
      <c r="G18" s="5"/>
      <c r="H18" s="5"/>
      <c r="I18" s="5"/>
    </row>
    <row r="19" spans="1:9" x14ac:dyDescent="0.25">
      <c r="A19" s="3">
        <v>355342080805127</v>
      </c>
      <c r="B19" s="4" t="s">
        <v>114</v>
      </c>
      <c r="C19" s="5" t="s">
        <v>15</v>
      </c>
      <c r="D19" s="5" t="s">
        <v>17</v>
      </c>
      <c r="E19" s="5"/>
      <c r="F19" s="5"/>
      <c r="G19" s="5"/>
      <c r="H19" s="5"/>
      <c r="I19" s="5"/>
    </row>
    <row r="20" spans="1:9" x14ac:dyDescent="0.25">
      <c r="A20" s="3">
        <v>359162072055341</v>
      </c>
      <c r="B20" s="4" t="s">
        <v>115</v>
      </c>
      <c r="C20" s="5" t="s">
        <v>15</v>
      </c>
      <c r="D20" s="5" t="s">
        <v>17</v>
      </c>
      <c r="E20" s="5"/>
      <c r="F20" s="5"/>
      <c r="G20" s="5"/>
      <c r="H20" s="5"/>
      <c r="I20" s="5"/>
    </row>
    <row r="21" spans="1:9" x14ac:dyDescent="0.25">
      <c r="A21" s="3">
        <v>355310086270109</v>
      </c>
      <c r="B21" s="4" t="s">
        <v>116</v>
      </c>
      <c r="C21" s="5" t="s">
        <v>15</v>
      </c>
      <c r="D21" s="5" t="s">
        <v>17</v>
      </c>
      <c r="E21" s="5"/>
      <c r="F21" s="5"/>
      <c r="G21" s="5"/>
      <c r="H21" s="5"/>
      <c r="I21" s="5"/>
    </row>
    <row r="22" spans="1:9" x14ac:dyDescent="0.25">
      <c r="A22" s="3">
        <v>359164075810789</v>
      </c>
      <c r="B22" s="4" t="s">
        <v>29</v>
      </c>
      <c r="C22" s="5" t="s">
        <v>15</v>
      </c>
      <c r="D22" s="5" t="s">
        <v>17</v>
      </c>
      <c r="E22" s="5"/>
      <c r="F22" s="5"/>
      <c r="G22" s="5"/>
      <c r="H22" s="5"/>
      <c r="I22" s="5"/>
    </row>
    <row r="23" spans="1:9" x14ac:dyDescent="0.25">
      <c r="A23" s="3">
        <v>359165073783209</v>
      </c>
      <c r="B23" s="4" t="s">
        <v>117</v>
      </c>
      <c r="C23" s="5" t="s">
        <v>15</v>
      </c>
      <c r="D23" s="5" t="s">
        <v>17</v>
      </c>
      <c r="E23" s="5"/>
      <c r="F23" s="5"/>
      <c r="G23" s="5"/>
      <c r="H23" s="5"/>
      <c r="I23" s="5"/>
    </row>
    <row r="24" spans="1:9" x14ac:dyDescent="0.25">
      <c r="A24" s="3">
        <v>355830088309035</v>
      </c>
      <c r="B24" s="4" t="s">
        <v>118</v>
      </c>
      <c r="C24" s="5" t="s">
        <v>15</v>
      </c>
      <c r="D24" s="5" t="s">
        <v>17</v>
      </c>
      <c r="E24" s="5"/>
      <c r="F24" s="5"/>
      <c r="G24" s="5"/>
      <c r="H24" s="5"/>
      <c r="I24" s="5"/>
    </row>
    <row r="25" spans="1:9" x14ac:dyDescent="0.25">
      <c r="A25" s="3">
        <v>359170073915868</v>
      </c>
      <c r="B25" s="4" t="s">
        <v>119</v>
      </c>
      <c r="C25" s="5" t="s">
        <v>15</v>
      </c>
      <c r="D25" s="5" t="s">
        <v>17</v>
      </c>
      <c r="E25" s="5"/>
      <c r="F25" s="5"/>
      <c r="G25" s="5"/>
      <c r="H25" s="5"/>
      <c r="I25" s="5"/>
    </row>
    <row r="26" spans="1:9" x14ac:dyDescent="0.25">
      <c r="A26" s="3">
        <v>355309081619757</v>
      </c>
      <c r="B26" s="4" t="s">
        <v>120</v>
      </c>
      <c r="C26" s="5" t="s">
        <v>15</v>
      </c>
      <c r="D26" s="5" t="s">
        <v>17</v>
      </c>
      <c r="E26" s="5"/>
      <c r="F26" s="5"/>
      <c r="G26" s="5"/>
      <c r="H26" s="5"/>
      <c r="I26" s="5"/>
    </row>
    <row r="27" spans="1:9" x14ac:dyDescent="0.25">
      <c r="A27" s="3">
        <v>355309081710879</v>
      </c>
      <c r="B27" s="4" t="s">
        <v>29</v>
      </c>
      <c r="C27" s="5" t="s">
        <v>15</v>
      </c>
      <c r="D27" s="5" t="s">
        <v>17</v>
      </c>
      <c r="E27" s="5"/>
      <c r="F27" s="5"/>
      <c r="G27" s="5"/>
      <c r="H27" s="5"/>
      <c r="I27" s="5"/>
    </row>
    <row r="28" spans="1:9" x14ac:dyDescent="0.25">
      <c r="A28" s="3">
        <v>359168076124876</v>
      </c>
      <c r="B28" s="4" t="s">
        <v>121</v>
      </c>
      <c r="C28" s="5" t="s">
        <v>15</v>
      </c>
      <c r="D28" s="5" t="s">
        <v>17</v>
      </c>
      <c r="E28" s="5"/>
      <c r="F28" s="5"/>
      <c r="G28" s="5"/>
      <c r="H28" s="5"/>
      <c r="I28" s="5"/>
    </row>
    <row r="29" spans="1:9" x14ac:dyDescent="0.25">
      <c r="A29" s="3">
        <v>354913091609087</v>
      </c>
      <c r="B29" s="4" t="s">
        <v>122</v>
      </c>
      <c r="C29" s="5" t="s">
        <v>15</v>
      </c>
      <c r="D29" s="5" t="s">
        <v>17</v>
      </c>
      <c r="E29" s="5"/>
      <c r="F29" s="5"/>
      <c r="G29" s="5"/>
      <c r="H29" s="5"/>
      <c r="I29" s="5"/>
    </row>
    <row r="30" spans="1:9" x14ac:dyDescent="0.25">
      <c r="A30" s="3">
        <v>353823083185080</v>
      </c>
      <c r="B30" s="4" t="s">
        <v>29</v>
      </c>
      <c r="C30" s="5" t="s">
        <v>15</v>
      </c>
      <c r="D30" s="5" t="s">
        <v>17</v>
      </c>
      <c r="E30" s="5"/>
      <c r="F30" s="5"/>
      <c r="G30" s="5"/>
      <c r="H30" s="5"/>
      <c r="I30" s="5"/>
    </row>
    <row r="31" spans="1:9" x14ac:dyDescent="0.25">
      <c r="A31" s="3">
        <v>359162074459749</v>
      </c>
      <c r="B31" s="4" t="s">
        <v>123</v>
      </c>
      <c r="C31" s="5" t="s">
        <v>15</v>
      </c>
      <c r="D31" s="5" t="s">
        <v>17</v>
      </c>
      <c r="E31" s="5"/>
      <c r="F31" s="5"/>
      <c r="G31" s="5"/>
      <c r="H31" s="5"/>
      <c r="I31" s="5"/>
    </row>
    <row r="32" spans="1:9" x14ac:dyDescent="0.25">
      <c r="A32" s="3">
        <v>359461083328030</v>
      </c>
      <c r="B32" s="4" t="s">
        <v>29</v>
      </c>
      <c r="C32" s="5" t="s">
        <v>15</v>
      </c>
      <c r="D32" s="5" t="s">
        <v>17</v>
      </c>
      <c r="E32" s="5"/>
      <c r="F32" s="5"/>
      <c r="G32" s="5"/>
      <c r="H32" s="5"/>
      <c r="I32" s="5"/>
    </row>
    <row r="33" spans="1:9" x14ac:dyDescent="0.25">
      <c r="A33" s="3">
        <v>354912090646678</v>
      </c>
      <c r="B33" s="4" t="s">
        <v>29</v>
      </c>
      <c r="C33" s="5" t="s">
        <v>15</v>
      </c>
      <c r="D33" s="5" t="s">
        <v>17</v>
      </c>
      <c r="E33" s="5"/>
      <c r="F33" s="5"/>
      <c r="G33" s="5"/>
      <c r="H33" s="5"/>
      <c r="I33" s="5"/>
    </row>
    <row r="34" spans="1:9" x14ac:dyDescent="0.25">
      <c r="A34" s="3">
        <v>355309087596884</v>
      </c>
      <c r="B34" s="4" t="s">
        <v>124</v>
      </c>
      <c r="C34" s="5" t="s">
        <v>15</v>
      </c>
      <c r="D34" s="5" t="s">
        <v>17</v>
      </c>
      <c r="E34" s="5"/>
      <c r="F34" s="5"/>
      <c r="G34" s="5"/>
      <c r="H34" s="5"/>
      <c r="I34" s="5"/>
    </row>
    <row r="35" spans="1:9" x14ac:dyDescent="0.25">
      <c r="A35" s="3">
        <v>355833089657097</v>
      </c>
      <c r="B35" s="4" t="s">
        <v>29</v>
      </c>
      <c r="C35" s="5" t="s">
        <v>15</v>
      </c>
      <c r="D35" s="5" t="s">
        <v>17</v>
      </c>
      <c r="E35" s="5"/>
      <c r="F35" s="5"/>
      <c r="G35" s="5"/>
      <c r="H35" s="5"/>
      <c r="I35" s="5"/>
    </row>
    <row r="36" spans="1:9" x14ac:dyDescent="0.25">
      <c r="A36" s="3">
        <v>355824080690872</v>
      </c>
      <c r="B36" s="4" t="s">
        <v>125</v>
      </c>
      <c r="C36" s="5" t="s">
        <v>15</v>
      </c>
      <c r="D36" s="5" t="s">
        <v>17</v>
      </c>
      <c r="E36" s="5"/>
      <c r="F36" s="5"/>
      <c r="G36" s="5"/>
      <c r="H36" s="5"/>
      <c r="I36" s="5"/>
    </row>
    <row r="37" spans="1:9" x14ac:dyDescent="0.25">
      <c r="A37" s="3">
        <v>353826080017123</v>
      </c>
      <c r="B37" s="4" t="s">
        <v>126</v>
      </c>
      <c r="C37" s="5" t="s">
        <v>15</v>
      </c>
      <c r="D37" s="5" t="s">
        <v>17</v>
      </c>
      <c r="E37" s="5"/>
      <c r="F37" s="5"/>
      <c r="G37" s="5"/>
      <c r="H37" s="5"/>
      <c r="I37" s="5"/>
    </row>
    <row r="38" spans="1:9" x14ac:dyDescent="0.25">
      <c r="A38" s="3">
        <v>359463087947450</v>
      </c>
      <c r="B38" s="4" t="s">
        <v>29</v>
      </c>
      <c r="C38" s="5" t="s">
        <v>15</v>
      </c>
      <c r="D38" s="5" t="s">
        <v>17</v>
      </c>
      <c r="E38" s="5"/>
      <c r="F38" s="5"/>
      <c r="G38" s="5"/>
      <c r="H38" s="5"/>
      <c r="I38" s="5"/>
    </row>
    <row r="39" spans="1:9" x14ac:dyDescent="0.25">
      <c r="A39" s="3">
        <v>353822082476839</v>
      </c>
      <c r="B39" s="4" t="s">
        <v>127</v>
      </c>
      <c r="C39" s="5" t="s">
        <v>15</v>
      </c>
      <c r="D39" s="5" t="s">
        <v>17</v>
      </c>
      <c r="E39" s="5"/>
      <c r="F39" s="5"/>
      <c r="G39" s="5"/>
      <c r="H39" s="5"/>
      <c r="I39" s="5"/>
    </row>
    <row r="40" spans="1:9" x14ac:dyDescent="0.25">
      <c r="A40" s="3">
        <v>353823089128282</v>
      </c>
      <c r="B40" s="4" t="s">
        <v>128</v>
      </c>
      <c r="C40" s="5" t="s">
        <v>15</v>
      </c>
      <c r="D40" s="5" t="s">
        <v>17</v>
      </c>
      <c r="E40" s="5"/>
      <c r="F40" s="5"/>
      <c r="G40" s="5"/>
      <c r="H40" s="5"/>
      <c r="I40" s="5"/>
    </row>
    <row r="41" spans="1:9" x14ac:dyDescent="0.25">
      <c r="A41" s="3">
        <v>355340084191890</v>
      </c>
      <c r="B41" s="4" t="s">
        <v>129</v>
      </c>
      <c r="C41" s="5" t="s">
        <v>15</v>
      </c>
      <c r="D41" s="5" t="s">
        <v>17</v>
      </c>
      <c r="E41" s="5"/>
      <c r="F41" s="5"/>
      <c r="G41" s="5"/>
      <c r="H41" s="5"/>
      <c r="I41" s="5"/>
    </row>
    <row r="42" spans="1:9" x14ac:dyDescent="0.25">
      <c r="A42" s="3">
        <v>355829086709501</v>
      </c>
      <c r="B42" s="4" t="s">
        <v>130</v>
      </c>
      <c r="C42" s="5" t="s">
        <v>15</v>
      </c>
      <c r="D42" s="5" t="s">
        <v>17</v>
      </c>
      <c r="E42" s="5"/>
      <c r="F42" s="5"/>
      <c r="G42" s="5"/>
      <c r="H42" s="5"/>
      <c r="I42" s="5"/>
    </row>
    <row r="43" spans="1:9" x14ac:dyDescent="0.25">
      <c r="A43" s="3">
        <v>355308082338383</v>
      </c>
      <c r="B43" s="4" t="s">
        <v>131</v>
      </c>
      <c r="C43" s="5" t="s">
        <v>15</v>
      </c>
      <c r="D43" s="5" t="s">
        <v>17</v>
      </c>
      <c r="E43" s="5"/>
      <c r="F43" s="5"/>
      <c r="G43" s="5"/>
      <c r="H43" s="5"/>
      <c r="I43" s="5"/>
    </row>
    <row r="44" spans="1:9" x14ac:dyDescent="0.25">
      <c r="A44" s="3">
        <v>355309080290246</v>
      </c>
      <c r="B44" s="4" t="s">
        <v>132</v>
      </c>
      <c r="C44" s="5" t="s">
        <v>15</v>
      </c>
      <c r="D44" s="5" t="s">
        <v>17</v>
      </c>
      <c r="E44" s="5"/>
      <c r="F44" s="5"/>
      <c r="G44" s="5"/>
      <c r="H44" s="5"/>
      <c r="I44" s="5"/>
    </row>
    <row r="45" spans="1:9" x14ac:dyDescent="0.25">
      <c r="A45" s="24"/>
      <c r="B45" s="2"/>
      <c r="C45" s="2" t="s">
        <v>15</v>
      </c>
      <c r="D45" s="2" t="s">
        <v>18</v>
      </c>
      <c r="E45" s="2"/>
      <c r="F45" s="2"/>
      <c r="G45" s="2"/>
      <c r="H45" s="2"/>
      <c r="I45" s="2"/>
    </row>
    <row r="46" spans="1:9" x14ac:dyDescent="0.25">
      <c r="A46" s="24"/>
      <c r="B46" s="2"/>
      <c r="C46" s="2" t="s">
        <v>15</v>
      </c>
      <c r="D46" s="2" t="s">
        <v>13</v>
      </c>
      <c r="E46" s="2"/>
      <c r="F46" s="2"/>
      <c r="G46" s="2"/>
      <c r="H46" s="2"/>
      <c r="I46" s="2"/>
    </row>
    <row r="47" spans="1:9" x14ac:dyDescent="0.25">
      <c r="A47" s="24"/>
      <c r="B47" s="2"/>
      <c r="C47" s="2" t="s">
        <v>15</v>
      </c>
      <c r="D47" s="2" t="s">
        <v>11</v>
      </c>
      <c r="E47" s="2"/>
      <c r="F47" s="2"/>
      <c r="G47" s="2"/>
      <c r="H47" s="2"/>
      <c r="I47" s="2"/>
    </row>
    <row r="48" spans="1:9" x14ac:dyDescent="0.25">
      <c r="A48" s="24"/>
      <c r="B48" s="2"/>
      <c r="C48" s="2" t="s">
        <v>19</v>
      </c>
      <c r="D48" s="2" t="s">
        <v>9</v>
      </c>
      <c r="E48" s="2"/>
      <c r="F48" s="2"/>
      <c r="G48" s="2"/>
      <c r="H48" s="2"/>
      <c r="I48" s="2"/>
    </row>
    <row r="49" spans="1:9" x14ac:dyDescent="0.25">
      <c r="A49" s="3">
        <v>353820085862203</v>
      </c>
      <c r="B49" s="4" t="s">
        <v>47</v>
      </c>
      <c r="C49" s="5" t="s">
        <v>19</v>
      </c>
      <c r="D49" s="5" t="s">
        <v>17</v>
      </c>
      <c r="E49" s="5"/>
      <c r="F49" s="5"/>
      <c r="G49" s="5"/>
      <c r="H49" s="5"/>
      <c r="I49" s="5"/>
    </row>
    <row r="50" spans="1:9" x14ac:dyDescent="0.25">
      <c r="A50" s="3">
        <v>355375088443517</v>
      </c>
      <c r="B50" s="4" t="s">
        <v>48</v>
      </c>
      <c r="C50" s="5" t="s">
        <v>19</v>
      </c>
      <c r="D50" s="5" t="s">
        <v>17</v>
      </c>
      <c r="E50" s="5"/>
      <c r="F50" s="5"/>
      <c r="G50" s="5"/>
      <c r="H50" s="5"/>
      <c r="I50" s="5"/>
    </row>
    <row r="51" spans="1:9" x14ac:dyDescent="0.25">
      <c r="A51" s="3">
        <v>353818081613760</v>
      </c>
      <c r="B51" s="4" t="s">
        <v>49</v>
      </c>
      <c r="C51" s="5" t="s">
        <v>19</v>
      </c>
      <c r="D51" s="5" t="s">
        <v>17</v>
      </c>
      <c r="E51" s="5"/>
      <c r="F51" s="5"/>
      <c r="G51" s="5"/>
      <c r="H51" s="5"/>
      <c r="I51" s="5"/>
    </row>
    <row r="52" spans="1:9" x14ac:dyDescent="0.25">
      <c r="A52" s="3">
        <v>359175072955427</v>
      </c>
      <c r="B52" s="4" t="s">
        <v>50</v>
      </c>
      <c r="C52" s="5" t="s">
        <v>19</v>
      </c>
      <c r="D52" s="5" t="s">
        <v>17</v>
      </c>
      <c r="E52" s="5"/>
      <c r="F52" s="5"/>
      <c r="G52" s="5"/>
      <c r="H52" s="5"/>
      <c r="I52" s="5"/>
    </row>
    <row r="53" spans="1:9" x14ac:dyDescent="0.25">
      <c r="A53" s="3">
        <v>359178074701385</v>
      </c>
      <c r="B53" s="4" t="s">
        <v>51</v>
      </c>
      <c r="C53" s="5" t="s">
        <v>19</v>
      </c>
      <c r="D53" s="5" t="s">
        <v>17</v>
      </c>
      <c r="E53" s="5"/>
      <c r="F53" s="5"/>
      <c r="G53" s="5"/>
      <c r="H53" s="5"/>
      <c r="I53" s="5"/>
    </row>
    <row r="54" spans="1:9" x14ac:dyDescent="0.25">
      <c r="A54" s="3">
        <v>355375087892284</v>
      </c>
      <c r="B54" s="4" t="s">
        <v>29</v>
      </c>
      <c r="C54" s="5" t="s">
        <v>19</v>
      </c>
      <c r="D54" s="5" t="s">
        <v>17</v>
      </c>
      <c r="E54" s="5"/>
      <c r="F54" s="5"/>
      <c r="G54" s="5"/>
      <c r="H54" s="5"/>
      <c r="I54" s="5"/>
    </row>
    <row r="55" spans="1:9" x14ac:dyDescent="0.25">
      <c r="A55" s="3">
        <v>356695080078816</v>
      </c>
      <c r="B55" s="4" t="s">
        <v>52</v>
      </c>
      <c r="C55" s="5" t="s">
        <v>19</v>
      </c>
      <c r="D55" s="5" t="s">
        <v>17</v>
      </c>
      <c r="E55" s="5"/>
      <c r="F55" s="5"/>
      <c r="G55" s="5"/>
      <c r="H55" s="5"/>
      <c r="I55" s="5"/>
    </row>
    <row r="56" spans="1:9" x14ac:dyDescent="0.25">
      <c r="A56" s="3">
        <v>355835082376443</v>
      </c>
      <c r="B56" s="4" t="s">
        <v>29</v>
      </c>
      <c r="C56" s="5" t="s">
        <v>19</v>
      </c>
      <c r="D56" s="5" t="s">
        <v>17</v>
      </c>
      <c r="E56" s="5"/>
      <c r="F56" s="5"/>
      <c r="G56" s="5"/>
      <c r="H56" s="5"/>
      <c r="I56" s="5"/>
    </row>
    <row r="57" spans="1:9" x14ac:dyDescent="0.25">
      <c r="A57" s="3">
        <v>356697083426380</v>
      </c>
      <c r="B57" s="4" t="s">
        <v>53</v>
      </c>
      <c r="C57" s="5" t="s">
        <v>19</v>
      </c>
      <c r="D57" s="5" t="s">
        <v>17</v>
      </c>
      <c r="E57" s="5"/>
      <c r="F57" s="5"/>
      <c r="G57" s="5"/>
      <c r="H57" s="5"/>
      <c r="I57" s="5"/>
    </row>
    <row r="58" spans="1:9" x14ac:dyDescent="0.25">
      <c r="A58" s="3">
        <v>353818086799234</v>
      </c>
      <c r="B58" s="4" t="s">
        <v>29</v>
      </c>
      <c r="C58" s="5" t="s">
        <v>19</v>
      </c>
      <c r="D58" s="5" t="s">
        <v>17</v>
      </c>
      <c r="E58" s="5"/>
      <c r="F58" s="5"/>
      <c r="G58" s="5"/>
      <c r="H58" s="5"/>
      <c r="I58" s="5"/>
    </row>
    <row r="59" spans="1:9" x14ac:dyDescent="0.25">
      <c r="A59" s="3">
        <v>359468084139498</v>
      </c>
      <c r="B59" s="4" t="s">
        <v>54</v>
      </c>
      <c r="C59" s="5" t="s">
        <v>19</v>
      </c>
      <c r="D59" s="5" t="s">
        <v>17</v>
      </c>
      <c r="E59" s="5"/>
      <c r="F59" s="5"/>
      <c r="G59" s="5"/>
      <c r="H59" s="5"/>
      <c r="I59" s="5"/>
    </row>
    <row r="60" spans="1:9" x14ac:dyDescent="0.25">
      <c r="A60" s="3">
        <v>355841085645875</v>
      </c>
      <c r="B60" s="4" t="s">
        <v>55</v>
      </c>
      <c r="C60" s="5" t="s">
        <v>19</v>
      </c>
      <c r="D60" s="5" t="s">
        <v>17</v>
      </c>
      <c r="E60" s="5"/>
      <c r="F60" s="5"/>
      <c r="G60" s="5"/>
      <c r="H60" s="5"/>
      <c r="I60" s="5"/>
    </row>
    <row r="61" spans="1:9" x14ac:dyDescent="0.25">
      <c r="A61" s="3">
        <v>355375084019667</v>
      </c>
      <c r="B61" s="4" t="s">
        <v>56</v>
      </c>
      <c r="C61" s="5" t="s">
        <v>19</v>
      </c>
      <c r="D61" s="5" t="s">
        <v>17</v>
      </c>
      <c r="E61" s="5"/>
      <c r="F61" s="5"/>
      <c r="G61" s="5"/>
      <c r="H61" s="5"/>
      <c r="I61" s="5"/>
    </row>
    <row r="62" spans="1:9" x14ac:dyDescent="0.25">
      <c r="A62" s="3">
        <v>359476082102236</v>
      </c>
      <c r="B62" s="4" t="s">
        <v>57</v>
      </c>
      <c r="C62" s="5" t="s">
        <v>19</v>
      </c>
      <c r="D62" s="5" t="s">
        <v>17</v>
      </c>
      <c r="E62" s="5"/>
      <c r="F62" s="5"/>
      <c r="G62" s="5"/>
      <c r="H62" s="5"/>
      <c r="I62" s="5"/>
    </row>
    <row r="63" spans="1:9" x14ac:dyDescent="0.25">
      <c r="A63" s="3">
        <v>356696088362335</v>
      </c>
      <c r="B63" s="4" t="s">
        <v>58</v>
      </c>
      <c r="C63" s="5" t="s">
        <v>19</v>
      </c>
      <c r="D63" s="5" t="s">
        <v>17</v>
      </c>
      <c r="E63" s="5"/>
      <c r="F63" s="5"/>
      <c r="G63" s="5"/>
      <c r="H63" s="5"/>
      <c r="I63" s="5"/>
    </row>
    <row r="64" spans="1:9" x14ac:dyDescent="0.25">
      <c r="A64" s="3">
        <v>359179073673351</v>
      </c>
      <c r="B64" s="4" t="s">
        <v>29</v>
      </c>
      <c r="C64" s="5" t="s">
        <v>19</v>
      </c>
      <c r="D64" s="5" t="s">
        <v>17</v>
      </c>
      <c r="E64" s="5"/>
      <c r="F64" s="5"/>
      <c r="G64" s="5"/>
      <c r="H64" s="5"/>
      <c r="I64" s="5"/>
    </row>
    <row r="65" spans="1:9" x14ac:dyDescent="0.25">
      <c r="A65" s="3">
        <v>356696084308779</v>
      </c>
      <c r="B65" s="4" t="s">
        <v>29</v>
      </c>
      <c r="C65" s="5" t="s">
        <v>19</v>
      </c>
      <c r="D65" s="5" t="s">
        <v>17</v>
      </c>
      <c r="E65" s="5"/>
      <c r="F65" s="5"/>
      <c r="G65" s="5"/>
      <c r="H65" s="5"/>
      <c r="I65" s="5"/>
    </row>
    <row r="66" spans="1:9" x14ac:dyDescent="0.25">
      <c r="A66" s="3">
        <v>355834084389702</v>
      </c>
      <c r="B66" s="4" t="s">
        <v>59</v>
      </c>
      <c r="C66" s="5" t="s">
        <v>19</v>
      </c>
      <c r="D66" s="5" t="s">
        <v>17</v>
      </c>
      <c r="E66" s="5"/>
      <c r="F66" s="5"/>
      <c r="G66" s="5"/>
      <c r="H66" s="5"/>
      <c r="I66" s="5"/>
    </row>
    <row r="67" spans="1:9" x14ac:dyDescent="0.25">
      <c r="A67" s="3">
        <v>353821085453464</v>
      </c>
      <c r="B67" s="4" t="s">
        <v>60</v>
      </c>
      <c r="C67" s="5" t="s">
        <v>19</v>
      </c>
      <c r="D67" s="5" t="s">
        <v>17</v>
      </c>
      <c r="E67" s="5"/>
      <c r="F67" s="5"/>
      <c r="G67" s="5"/>
      <c r="H67" s="5"/>
      <c r="I67" s="5"/>
    </row>
    <row r="68" spans="1:9" x14ac:dyDescent="0.25">
      <c r="A68" s="3">
        <v>359180074086981</v>
      </c>
      <c r="B68" s="4" t="s">
        <v>29</v>
      </c>
      <c r="C68" s="5" t="s">
        <v>19</v>
      </c>
      <c r="D68" s="5" t="s">
        <v>17</v>
      </c>
      <c r="E68" s="5"/>
      <c r="F68" s="5"/>
      <c r="G68" s="5"/>
      <c r="H68" s="5"/>
      <c r="I68" s="5"/>
    </row>
    <row r="69" spans="1:9" x14ac:dyDescent="0.25">
      <c r="A69" s="3">
        <v>356696082228243</v>
      </c>
      <c r="B69" s="3" t="s">
        <v>61</v>
      </c>
      <c r="C69" s="5" t="s">
        <v>19</v>
      </c>
      <c r="D69" s="5" t="s">
        <v>17</v>
      </c>
      <c r="E69" s="5"/>
      <c r="F69" s="5"/>
      <c r="G69" s="5"/>
      <c r="H69" s="5"/>
      <c r="I69" s="5"/>
    </row>
    <row r="70" spans="1:9" x14ac:dyDescent="0.25">
      <c r="A70" s="3">
        <v>359176071927003</v>
      </c>
      <c r="B70" s="4" t="s">
        <v>62</v>
      </c>
      <c r="C70" s="5" t="s">
        <v>19</v>
      </c>
      <c r="D70" s="5" t="s">
        <v>17</v>
      </c>
      <c r="E70" s="5"/>
      <c r="F70" s="5"/>
      <c r="G70" s="5"/>
      <c r="H70" s="5"/>
      <c r="I70" s="5"/>
    </row>
    <row r="71" spans="1:9" x14ac:dyDescent="0.25">
      <c r="A71" s="3">
        <v>353820081196796</v>
      </c>
      <c r="B71" s="4" t="s">
        <v>29</v>
      </c>
      <c r="C71" s="5" t="s">
        <v>19</v>
      </c>
      <c r="D71" s="5" t="s">
        <v>17</v>
      </c>
      <c r="E71" s="5"/>
      <c r="F71" s="5"/>
      <c r="G71" s="5"/>
      <c r="H71" s="5"/>
      <c r="I71" s="5"/>
    </row>
    <row r="72" spans="1:9" x14ac:dyDescent="0.25">
      <c r="A72" s="3">
        <v>359472083323665</v>
      </c>
      <c r="B72" s="4" t="s">
        <v>63</v>
      </c>
      <c r="C72" s="5" t="s">
        <v>19</v>
      </c>
      <c r="D72" s="5" t="s">
        <v>17</v>
      </c>
      <c r="E72" s="5"/>
      <c r="F72" s="5"/>
      <c r="G72" s="5"/>
      <c r="H72" s="5"/>
      <c r="I72" s="5"/>
    </row>
    <row r="73" spans="1:9" x14ac:dyDescent="0.25">
      <c r="A73" s="3">
        <v>355836084516705</v>
      </c>
      <c r="B73" s="4" t="s">
        <v>64</v>
      </c>
      <c r="C73" s="5" t="s">
        <v>19</v>
      </c>
      <c r="D73" s="5" t="s">
        <v>17</v>
      </c>
      <c r="E73" s="5"/>
      <c r="F73" s="5"/>
      <c r="G73" s="5"/>
      <c r="H73" s="5"/>
      <c r="I73" s="5"/>
    </row>
    <row r="74" spans="1:9" x14ac:dyDescent="0.25">
      <c r="A74" s="3">
        <v>355843088473982</v>
      </c>
      <c r="B74" s="4" t="s">
        <v>65</v>
      </c>
      <c r="C74" s="5" t="s">
        <v>19</v>
      </c>
      <c r="D74" s="5" t="s">
        <v>17</v>
      </c>
      <c r="E74" s="5"/>
      <c r="F74" s="5"/>
      <c r="G74" s="5"/>
      <c r="H74" s="5"/>
      <c r="I74" s="5"/>
    </row>
    <row r="75" spans="1:9" x14ac:dyDescent="0.25">
      <c r="A75" s="3">
        <v>359173076297417</v>
      </c>
      <c r="B75" s="4" t="s">
        <v>66</v>
      </c>
      <c r="C75" s="5" t="s">
        <v>19</v>
      </c>
      <c r="D75" s="5" t="s">
        <v>17</v>
      </c>
      <c r="E75" s="5"/>
      <c r="F75" s="5"/>
      <c r="G75" s="5"/>
      <c r="H75" s="5"/>
      <c r="I75" s="5"/>
    </row>
    <row r="76" spans="1:9" x14ac:dyDescent="0.25">
      <c r="A76" s="3">
        <v>355839089230785</v>
      </c>
      <c r="B76" s="4" t="s">
        <v>67</v>
      </c>
      <c r="C76" s="5" t="s">
        <v>19</v>
      </c>
      <c r="D76" s="5" t="s">
        <v>17</v>
      </c>
      <c r="E76" s="5"/>
      <c r="F76" s="5"/>
      <c r="G76" s="5"/>
      <c r="H76" s="5"/>
      <c r="I76" s="5"/>
    </row>
    <row r="77" spans="1:9" x14ac:dyDescent="0.25">
      <c r="A77" s="3">
        <v>359177070907483</v>
      </c>
      <c r="B77" s="4" t="s">
        <v>68</v>
      </c>
      <c r="C77" s="5" t="s">
        <v>19</v>
      </c>
      <c r="D77" s="5" t="s">
        <v>17</v>
      </c>
      <c r="E77" s="5"/>
      <c r="F77" s="5"/>
      <c r="G77" s="5"/>
      <c r="H77" s="5"/>
      <c r="I77" s="5"/>
    </row>
    <row r="78" spans="1:9" x14ac:dyDescent="0.25">
      <c r="A78" s="3">
        <v>356696080637007</v>
      </c>
      <c r="B78" s="4" t="s">
        <v>29</v>
      </c>
      <c r="C78" s="5" t="s">
        <v>19</v>
      </c>
      <c r="D78" s="5" t="s">
        <v>17</v>
      </c>
      <c r="E78" s="5"/>
      <c r="F78" s="5"/>
      <c r="G78" s="5"/>
      <c r="H78" s="5"/>
      <c r="I78" s="5"/>
    </row>
    <row r="79" spans="1:9" x14ac:dyDescent="0.25">
      <c r="A79" s="24"/>
      <c r="B79" s="2"/>
      <c r="C79" s="2" t="s">
        <v>19</v>
      </c>
      <c r="D79" s="2" t="s">
        <v>18</v>
      </c>
      <c r="E79" s="2"/>
      <c r="F79" s="2"/>
      <c r="G79" s="2"/>
      <c r="H79" s="2"/>
      <c r="I79" s="2"/>
    </row>
    <row r="80" spans="1:9" x14ac:dyDescent="0.25">
      <c r="A80" s="24"/>
      <c r="B80" s="2"/>
      <c r="C80" s="2" t="s">
        <v>19</v>
      </c>
      <c r="D80" s="2" t="s">
        <v>13</v>
      </c>
      <c r="E80" s="2"/>
      <c r="F80" s="2"/>
      <c r="G80" s="2"/>
      <c r="H80" s="2"/>
      <c r="I80" s="2"/>
    </row>
    <row r="81" spans="1:9" x14ac:dyDescent="0.25">
      <c r="A81" s="24"/>
      <c r="B81" s="2"/>
      <c r="C81" s="2" t="s">
        <v>19</v>
      </c>
      <c r="D81" s="2" t="s">
        <v>11</v>
      </c>
      <c r="E81" s="2"/>
      <c r="F81" s="2"/>
      <c r="G81" s="2"/>
      <c r="H81" s="2"/>
      <c r="I81" s="2"/>
    </row>
    <row r="82" spans="1:9" x14ac:dyDescent="0.25">
      <c r="A82" s="24"/>
      <c r="B82" s="2"/>
      <c r="C82" s="2" t="s">
        <v>20</v>
      </c>
      <c r="D82" s="2" t="s">
        <v>9</v>
      </c>
      <c r="E82" s="2"/>
      <c r="F82" s="2"/>
      <c r="G82" s="2"/>
      <c r="H82" s="2"/>
      <c r="I82" s="2"/>
    </row>
    <row r="83" spans="1:9" x14ac:dyDescent="0.25">
      <c r="A83" s="6">
        <v>356704088467409</v>
      </c>
      <c r="B83" s="7" t="s">
        <v>39</v>
      </c>
      <c r="C83" s="8" t="s">
        <v>20</v>
      </c>
      <c r="D83" s="8" t="s">
        <v>21</v>
      </c>
      <c r="E83" s="8"/>
      <c r="F83" s="8"/>
      <c r="G83" s="8"/>
      <c r="H83" s="8"/>
      <c r="I83" s="8"/>
    </row>
    <row r="84" spans="1:9" x14ac:dyDescent="0.25">
      <c r="A84" s="6">
        <v>356707083847319</v>
      </c>
      <c r="B84" s="7" t="s">
        <v>29</v>
      </c>
      <c r="C84" s="8" t="s">
        <v>20</v>
      </c>
      <c r="D84" s="8" t="s">
        <v>21</v>
      </c>
      <c r="E84" s="8"/>
      <c r="F84" s="8"/>
      <c r="G84" s="8"/>
      <c r="H84" s="8"/>
      <c r="I84" s="8"/>
    </row>
    <row r="85" spans="1:9" x14ac:dyDescent="0.25">
      <c r="A85" s="6">
        <v>354889092766656</v>
      </c>
      <c r="B85" s="7" t="s">
        <v>40</v>
      </c>
      <c r="C85" s="8" t="s">
        <v>20</v>
      </c>
      <c r="D85" s="8" t="s">
        <v>21</v>
      </c>
      <c r="E85" s="8"/>
      <c r="F85" s="8"/>
      <c r="G85" s="8"/>
      <c r="H85" s="8"/>
      <c r="I85" s="8"/>
    </row>
    <row r="86" spans="1:9" x14ac:dyDescent="0.25">
      <c r="A86" s="6">
        <v>354894092176708</v>
      </c>
      <c r="B86" s="7" t="s">
        <v>41</v>
      </c>
      <c r="C86" s="8" t="s">
        <v>20</v>
      </c>
      <c r="D86" s="8" t="s">
        <v>21</v>
      </c>
      <c r="E86" s="8"/>
      <c r="F86" s="8"/>
      <c r="G86" s="8"/>
      <c r="H86" s="8"/>
      <c r="I86" s="8"/>
    </row>
    <row r="87" spans="1:9" x14ac:dyDescent="0.25">
      <c r="A87" s="6">
        <v>354890090851326</v>
      </c>
      <c r="B87" s="7" t="s">
        <v>42</v>
      </c>
      <c r="C87" s="8" t="s">
        <v>20</v>
      </c>
      <c r="D87" s="8" t="s">
        <v>21</v>
      </c>
      <c r="E87" s="8"/>
      <c r="F87" s="8"/>
      <c r="G87" s="8"/>
      <c r="H87" s="8"/>
      <c r="I87" s="8"/>
    </row>
    <row r="88" spans="1:9" x14ac:dyDescent="0.25">
      <c r="A88" s="6">
        <v>356704082565323</v>
      </c>
      <c r="B88" s="7" t="s">
        <v>29</v>
      </c>
      <c r="C88" s="8" t="s">
        <v>20</v>
      </c>
      <c r="D88" s="8" t="s">
        <v>21</v>
      </c>
      <c r="E88" s="8"/>
      <c r="F88" s="8"/>
      <c r="G88" s="8"/>
      <c r="H88" s="8"/>
      <c r="I88" s="8"/>
    </row>
    <row r="89" spans="1:9" x14ac:dyDescent="0.25">
      <c r="A89" s="6">
        <v>356698083011941</v>
      </c>
      <c r="B89" s="7" t="s">
        <v>43</v>
      </c>
      <c r="C89" s="8" t="s">
        <v>20</v>
      </c>
      <c r="D89" s="8" t="s">
        <v>21</v>
      </c>
      <c r="E89" s="8"/>
      <c r="F89" s="8"/>
      <c r="G89" s="8"/>
      <c r="H89" s="8"/>
      <c r="I89" s="8"/>
    </row>
    <row r="90" spans="1:9" x14ac:dyDescent="0.25">
      <c r="A90" s="6">
        <v>356701080550919</v>
      </c>
      <c r="B90" s="7" t="s">
        <v>44</v>
      </c>
      <c r="C90" s="8" t="s">
        <v>20</v>
      </c>
      <c r="D90" s="8" t="s">
        <v>21</v>
      </c>
      <c r="E90" s="8"/>
      <c r="F90" s="8"/>
      <c r="G90" s="8"/>
      <c r="H90" s="8"/>
      <c r="I90" s="8"/>
    </row>
    <row r="91" spans="1:9" x14ac:dyDescent="0.25">
      <c r="A91" s="6">
        <v>354897099282908</v>
      </c>
      <c r="B91" s="7" t="s">
        <v>45</v>
      </c>
      <c r="C91" s="8" t="s">
        <v>20</v>
      </c>
      <c r="D91" s="8" t="s">
        <v>21</v>
      </c>
      <c r="E91" s="8"/>
      <c r="F91" s="8"/>
      <c r="G91" s="8"/>
      <c r="H91" s="8"/>
      <c r="I91" s="8"/>
    </row>
    <row r="92" spans="1:9" x14ac:dyDescent="0.25">
      <c r="A92" s="6">
        <v>354896098573937</v>
      </c>
      <c r="B92" s="7" t="s">
        <v>46</v>
      </c>
      <c r="C92" s="8" t="s">
        <v>20</v>
      </c>
      <c r="D92" s="8" t="s">
        <v>21</v>
      </c>
      <c r="E92" s="8"/>
      <c r="F92" s="8"/>
      <c r="G92" s="8"/>
      <c r="H92" s="8"/>
      <c r="I92" s="8"/>
    </row>
    <row r="93" spans="1:9" x14ac:dyDescent="0.25">
      <c r="A93" s="9">
        <v>354891091624233</v>
      </c>
      <c r="B93" s="10" t="s">
        <v>27</v>
      </c>
      <c r="C93" s="10" t="s">
        <v>20</v>
      </c>
      <c r="D93" s="10" t="s">
        <v>18</v>
      </c>
      <c r="E93" s="10"/>
      <c r="F93" s="10"/>
      <c r="G93" s="10"/>
      <c r="H93" s="10"/>
      <c r="I93" s="10"/>
    </row>
    <row r="94" spans="1:9" x14ac:dyDescent="0.25">
      <c r="A94" s="9">
        <v>354894090156769</v>
      </c>
      <c r="B94" s="10" t="s">
        <v>28</v>
      </c>
      <c r="C94" s="10" t="s">
        <v>20</v>
      </c>
      <c r="D94" s="10" t="s">
        <v>18</v>
      </c>
      <c r="E94" s="10"/>
      <c r="F94" s="10"/>
      <c r="G94" s="10"/>
      <c r="H94" s="10"/>
      <c r="I94" s="10"/>
    </row>
    <row r="95" spans="1:9" x14ac:dyDescent="0.25">
      <c r="A95" s="9">
        <v>353002096217681</v>
      </c>
      <c r="B95" s="10" t="s">
        <v>29</v>
      </c>
      <c r="C95" s="10" t="s">
        <v>20</v>
      </c>
      <c r="D95" s="10" t="s">
        <v>18</v>
      </c>
      <c r="E95" s="10"/>
      <c r="F95" s="10"/>
      <c r="G95" s="10"/>
      <c r="H95" s="10"/>
      <c r="I95" s="10"/>
    </row>
    <row r="96" spans="1:9" x14ac:dyDescent="0.25">
      <c r="A96" s="9">
        <v>352999099660828</v>
      </c>
      <c r="B96" s="10" t="s">
        <v>29</v>
      </c>
      <c r="C96" s="10" t="s">
        <v>20</v>
      </c>
      <c r="D96" s="10" t="s">
        <v>18</v>
      </c>
      <c r="E96" s="10"/>
      <c r="F96" s="10"/>
      <c r="G96" s="10"/>
      <c r="H96" s="10"/>
      <c r="I96" s="10"/>
    </row>
    <row r="97" spans="1:9" x14ac:dyDescent="0.25">
      <c r="A97" s="9">
        <v>353002096090724</v>
      </c>
      <c r="B97" s="10" t="s">
        <v>30</v>
      </c>
      <c r="C97" s="10" t="s">
        <v>20</v>
      </c>
      <c r="D97" s="10" t="s">
        <v>18</v>
      </c>
      <c r="E97" s="10"/>
      <c r="F97" s="10"/>
      <c r="G97" s="10"/>
      <c r="H97" s="10"/>
      <c r="I97" s="10"/>
    </row>
    <row r="98" spans="1:9" x14ac:dyDescent="0.25">
      <c r="A98" s="9">
        <v>353002096456636</v>
      </c>
      <c r="B98" s="10" t="s">
        <v>31</v>
      </c>
      <c r="C98" s="10" t="s">
        <v>20</v>
      </c>
      <c r="D98" s="10" t="s">
        <v>18</v>
      </c>
      <c r="E98" s="10"/>
      <c r="F98" s="10"/>
      <c r="G98" s="10"/>
      <c r="H98" s="10"/>
      <c r="I98" s="10"/>
    </row>
    <row r="99" spans="1:9" x14ac:dyDescent="0.25">
      <c r="A99" s="9">
        <v>354894091510071</v>
      </c>
      <c r="B99" s="10" t="s">
        <v>32</v>
      </c>
      <c r="C99" s="10" t="s">
        <v>20</v>
      </c>
      <c r="D99" s="10" t="s">
        <v>18</v>
      </c>
      <c r="E99" s="10"/>
      <c r="F99" s="10"/>
      <c r="G99" s="10"/>
      <c r="H99" s="10"/>
      <c r="I99" s="10"/>
    </row>
    <row r="100" spans="1:9" x14ac:dyDescent="0.25">
      <c r="A100" s="9">
        <v>353001098895288</v>
      </c>
      <c r="B100" s="10" t="s">
        <v>33</v>
      </c>
      <c r="C100" s="10" t="s">
        <v>20</v>
      </c>
      <c r="D100" s="10" t="s">
        <v>18</v>
      </c>
      <c r="E100" s="10"/>
      <c r="F100" s="10"/>
      <c r="G100" s="10"/>
      <c r="H100" s="10"/>
      <c r="I100" s="10"/>
    </row>
    <row r="101" spans="1:9" x14ac:dyDescent="0.25">
      <c r="A101" s="9">
        <v>352999096005894</v>
      </c>
      <c r="B101" s="10" t="s">
        <v>34</v>
      </c>
      <c r="C101" s="10" t="s">
        <v>20</v>
      </c>
      <c r="D101" s="10" t="s">
        <v>18</v>
      </c>
      <c r="E101" s="10"/>
      <c r="F101" s="10"/>
      <c r="G101" s="10"/>
      <c r="H101" s="10"/>
      <c r="I101" s="10"/>
    </row>
    <row r="102" spans="1:9" x14ac:dyDescent="0.25">
      <c r="A102" s="9">
        <v>354892091404618</v>
      </c>
      <c r="B102" s="10" t="s">
        <v>35</v>
      </c>
      <c r="C102" s="10" t="s">
        <v>20</v>
      </c>
      <c r="D102" s="10" t="s">
        <v>18</v>
      </c>
      <c r="E102" s="10"/>
      <c r="F102" s="10"/>
      <c r="G102" s="10"/>
      <c r="H102" s="10"/>
      <c r="I102" s="10"/>
    </row>
    <row r="103" spans="1:9" x14ac:dyDescent="0.25">
      <c r="A103" s="9">
        <v>354896091553522</v>
      </c>
      <c r="B103" s="10" t="s">
        <v>36</v>
      </c>
      <c r="C103" s="10" t="s">
        <v>20</v>
      </c>
      <c r="D103" s="10" t="s">
        <v>18</v>
      </c>
      <c r="E103" s="10"/>
      <c r="F103" s="10"/>
      <c r="G103" s="10"/>
      <c r="H103" s="10"/>
      <c r="I103" s="10"/>
    </row>
    <row r="104" spans="1:9" x14ac:dyDescent="0.25">
      <c r="A104" s="9">
        <v>353001096151148</v>
      </c>
      <c r="B104" s="10" t="s">
        <v>37</v>
      </c>
      <c r="C104" s="10" t="s">
        <v>20</v>
      </c>
      <c r="D104" s="10" t="s">
        <v>18</v>
      </c>
      <c r="E104" s="10"/>
      <c r="F104" s="10"/>
      <c r="G104" s="10"/>
      <c r="H104" s="10"/>
      <c r="I104" s="10"/>
    </row>
    <row r="105" spans="1:9" x14ac:dyDescent="0.25">
      <c r="A105" s="9">
        <v>354894092541042</v>
      </c>
      <c r="B105" s="10" t="s">
        <v>29</v>
      </c>
      <c r="C105" s="10" t="s">
        <v>20</v>
      </c>
      <c r="D105" s="10" t="s">
        <v>18</v>
      </c>
      <c r="E105" s="10"/>
      <c r="F105" s="10"/>
      <c r="G105" s="10"/>
      <c r="H105" s="10"/>
      <c r="I105" s="10"/>
    </row>
    <row r="106" spans="1:9" x14ac:dyDescent="0.25">
      <c r="A106" s="9">
        <v>353001099098262</v>
      </c>
      <c r="B106" s="10" t="s">
        <v>38</v>
      </c>
      <c r="C106" s="10" t="s">
        <v>20</v>
      </c>
      <c r="D106" s="10" t="s">
        <v>18</v>
      </c>
      <c r="E106" s="10"/>
      <c r="F106" s="10"/>
      <c r="G106" s="10"/>
      <c r="H106" s="10"/>
      <c r="I106" s="10"/>
    </row>
    <row r="107" spans="1:9" x14ac:dyDescent="0.25">
      <c r="A107" s="9">
        <v>354891097926335</v>
      </c>
      <c r="B107" s="10" t="s">
        <v>29</v>
      </c>
      <c r="C107" s="10" t="s">
        <v>20</v>
      </c>
      <c r="D107" s="10" t="s">
        <v>18</v>
      </c>
      <c r="E107" s="10"/>
      <c r="F107" s="10"/>
      <c r="G107" s="10"/>
      <c r="H107" s="10"/>
      <c r="I107" s="10"/>
    </row>
    <row r="108" spans="1:9" x14ac:dyDescent="0.25">
      <c r="A108" s="24"/>
      <c r="B108" s="2"/>
      <c r="C108" s="2" t="s">
        <v>20</v>
      </c>
      <c r="D108" s="2" t="s">
        <v>11</v>
      </c>
      <c r="E108" s="2"/>
      <c r="F108" s="2"/>
      <c r="G108" s="2"/>
      <c r="H108" s="2"/>
      <c r="I108" s="2"/>
    </row>
    <row r="109" spans="1:9" x14ac:dyDescent="0.25">
      <c r="A109" s="11">
        <v>356712086586088</v>
      </c>
      <c r="B109" s="12" t="s">
        <v>69</v>
      </c>
      <c r="C109" s="13" t="s">
        <v>22</v>
      </c>
      <c r="D109" s="13" t="s">
        <v>9</v>
      </c>
      <c r="E109" s="13"/>
      <c r="F109" s="13"/>
      <c r="G109" s="13"/>
      <c r="H109" s="13"/>
      <c r="I109" s="13"/>
    </row>
    <row r="110" spans="1:9" x14ac:dyDescent="0.25">
      <c r="A110" s="11">
        <v>352979092073617</v>
      </c>
      <c r="B110" s="12" t="s">
        <v>70</v>
      </c>
      <c r="C110" s="13" t="s">
        <v>22</v>
      </c>
      <c r="D110" s="13" t="s">
        <v>9</v>
      </c>
      <c r="E110" s="13"/>
      <c r="F110" s="13"/>
      <c r="G110" s="13"/>
      <c r="H110" s="13"/>
      <c r="I110" s="13"/>
    </row>
    <row r="111" spans="1:9" x14ac:dyDescent="0.25">
      <c r="A111" s="11">
        <v>353009094903089</v>
      </c>
      <c r="B111" s="12" t="s">
        <v>71</v>
      </c>
      <c r="C111" s="13" t="s">
        <v>22</v>
      </c>
      <c r="D111" s="13" t="s">
        <v>9</v>
      </c>
      <c r="E111" s="13"/>
      <c r="F111" s="13"/>
      <c r="G111" s="13"/>
      <c r="H111" s="13"/>
      <c r="I111" s="13"/>
    </row>
    <row r="112" spans="1:9" x14ac:dyDescent="0.25">
      <c r="A112" s="11">
        <v>356715087934124</v>
      </c>
      <c r="B112" s="12" t="s">
        <v>72</v>
      </c>
      <c r="C112" s="13" t="s">
        <v>22</v>
      </c>
      <c r="D112" s="13" t="s">
        <v>9</v>
      </c>
      <c r="E112" s="13"/>
      <c r="F112" s="13"/>
      <c r="G112" s="13"/>
      <c r="H112" s="13"/>
      <c r="I112" s="13"/>
    </row>
    <row r="113" spans="1:9" x14ac:dyDescent="0.25">
      <c r="A113" s="11">
        <v>353010091762239</v>
      </c>
      <c r="B113" s="12" t="s">
        <v>73</v>
      </c>
      <c r="C113" s="13" t="s">
        <v>22</v>
      </c>
      <c r="D113" s="13" t="s">
        <v>9</v>
      </c>
      <c r="E113" s="13"/>
      <c r="F113" s="13"/>
      <c r="G113" s="13"/>
      <c r="H113" s="13"/>
      <c r="I113" s="13"/>
    </row>
    <row r="114" spans="1:9" x14ac:dyDescent="0.25">
      <c r="A114" s="6">
        <v>356708081011262</v>
      </c>
      <c r="B114" s="7" t="s">
        <v>79</v>
      </c>
      <c r="C114" s="8" t="s">
        <v>22</v>
      </c>
      <c r="D114" s="8" t="s">
        <v>21</v>
      </c>
      <c r="E114" s="8"/>
      <c r="F114" s="8"/>
      <c r="G114" s="8"/>
      <c r="H114" s="8"/>
      <c r="I114" s="8"/>
    </row>
    <row r="115" spans="1:9" x14ac:dyDescent="0.25">
      <c r="A115" s="6">
        <v>356712080621055</v>
      </c>
      <c r="B115" s="7" t="s">
        <v>29</v>
      </c>
      <c r="C115" s="8" t="s">
        <v>22</v>
      </c>
      <c r="D115" s="8" t="s">
        <v>21</v>
      </c>
      <c r="E115" s="8"/>
      <c r="F115" s="8"/>
      <c r="G115" s="8"/>
      <c r="H115" s="8"/>
      <c r="I115" s="8"/>
    </row>
    <row r="116" spans="1:9" x14ac:dyDescent="0.25">
      <c r="A116" s="6">
        <v>352980090844637</v>
      </c>
      <c r="B116" s="7" t="s">
        <v>80</v>
      </c>
      <c r="C116" s="8" t="s">
        <v>22</v>
      </c>
      <c r="D116" s="8" t="s">
        <v>21</v>
      </c>
      <c r="E116" s="8"/>
      <c r="F116" s="8"/>
      <c r="G116" s="8"/>
      <c r="H116" s="8"/>
      <c r="I116" s="8"/>
    </row>
    <row r="117" spans="1:9" x14ac:dyDescent="0.25">
      <c r="A117" s="6">
        <v>352983097821814</v>
      </c>
      <c r="B117" s="7" t="s">
        <v>81</v>
      </c>
      <c r="C117" s="8" t="s">
        <v>22</v>
      </c>
      <c r="D117" s="8" t="s">
        <v>21</v>
      </c>
      <c r="E117" s="8"/>
      <c r="F117" s="8"/>
      <c r="G117" s="8"/>
      <c r="H117" s="8"/>
      <c r="I117" s="8"/>
    </row>
    <row r="118" spans="1:9" x14ac:dyDescent="0.25">
      <c r="A118" s="6">
        <v>353013094763691</v>
      </c>
      <c r="B118" s="7" t="s">
        <v>82</v>
      </c>
      <c r="C118" s="8" t="s">
        <v>22</v>
      </c>
      <c r="D118" s="8" t="s">
        <v>21</v>
      </c>
      <c r="E118" s="8"/>
      <c r="F118" s="8"/>
      <c r="G118" s="8"/>
      <c r="H118" s="8"/>
      <c r="I118" s="8"/>
    </row>
    <row r="119" spans="1:9" x14ac:dyDescent="0.25">
      <c r="A119" s="6">
        <v>352979094541165</v>
      </c>
      <c r="B119" s="7" t="s">
        <v>29</v>
      </c>
      <c r="C119" s="8" t="s">
        <v>22</v>
      </c>
      <c r="D119" s="8" t="s">
        <v>21</v>
      </c>
      <c r="E119" s="8"/>
      <c r="F119" s="8"/>
      <c r="G119" s="8"/>
      <c r="H119" s="8"/>
      <c r="I119" s="8"/>
    </row>
    <row r="120" spans="1:9" x14ac:dyDescent="0.25">
      <c r="A120" s="6">
        <v>353013093681217</v>
      </c>
      <c r="B120" s="7" t="s">
        <v>29</v>
      </c>
      <c r="C120" s="8" t="s">
        <v>22</v>
      </c>
      <c r="D120" s="8" t="s">
        <v>21</v>
      </c>
      <c r="E120" s="8"/>
      <c r="F120" s="8"/>
      <c r="G120" s="8"/>
      <c r="H120" s="8"/>
      <c r="I120" s="8"/>
    </row>
    <row r="121" spans="1:9" x14ac:dyDescent="0.25">
      <c r="A121" s="6">
        <v>352982097956174</v>
      </c>
      <c r="B121" s="7" t="s">
        <v>29</v>
      </c>
      <c r="C121" s="8" t="s">
        <v>22</v>
      </c>
      <c r="D121" s="8" t="s">
        <v>21</v>
      </c>
      <c r="E121" s="8"/>
      <c r="F121" s="8"/>
      <c r="G121" s="8"/>
      <c r="H121" s="8"/>
      <c r="I121" s="8"/>
    </row>
    <row r="122" spans="1:9" x14ac:dyDescent="0.25">
      <c r="A122" s="6">
        <v>356717083048156</v>
      </c>
      <c r="B122" s="7" t="s">
        <v>83</v>
      </c>
      <c r="C122" s="8" t="s">
        <v>22</v>
      </c>
      <c r="D122" s="8" t="s">
        <v>21</v>
      </c>
      <c r="E122" s="8"/>
      <c r="F122" s="8"/>
      <c r="G122" s="8"/>
      <c r="H122" s="8"/>
      <c r="I122" s="8"/>
    </row>
    <row r="123" spans="1:9" x14ac:dyDescent="0.25">
      <c r="A123" s="6">
        <v>353013094656630</v>
      </c>
      <c r="B123" s="7" t="s">
        <v>29</v>
      </c>
      <c r="C123" s="8" t="s">
        <v>22</v>
      </c>
      <c r="D123" s="8" t="s">
        <v>21</v>
      </c>
      <c r="E123" s="8"/>
      <c r="F123" s="8"/>
      <c r="G123" s="8"/>
      <c r="H123" s="8"/>
      <c r="I123" s="8"/>
    </row>
    <row r="124" spans="1:9" x14ac:dyDescent="0.25">
      <c r="A124" s="6">
        <v>356712083664243</v>
      </c>
      <c r="B124" s="6" t="s">
        <v>84</v>
      </c>
      <c r="C124" s="8" t="s">
        <v>22</v>
      </c>
      <c r="D124" s="8" t="s">
        <v>21</v>
      </c>
      <c r="E124" s="8"/>
      <c r="F124" s="8"/>
      <c r="G124" s="8"/>
      <c r="H124" s="8"/>
      <c r="I124" s="8"/>
    </row>
    <row r="125" spans="1:9" x14ac:dyDescent="0.25">
      <c r="A125" s="6">
        <v>352983090606808</v>
      </c>
      <c r="B125" s="7" t="s">
        <v>85</v>
      </c>
      <c r="C125" s="8" t="s">
        <v>22</v>
      </c>
      <c r="D125" s="8" t="s">
        <v>21</v>
      </c>
      <c r="E125" s="8"/>
      <c r="F125" s="8"/>
      <c r="G125" s="8"/>
      <c r="H125" s="8"/>
      <c r="I125" s="8"/>
    </row>
    <row r="126" spans="1:9" x14ac:dyDescent="0.25">
      <c r="A126" s="6">
        <v>352981098354710</v>
      </c>
      <c r="B126" s="7" t="s">
        <v>86</v>
      </c>
      <c r="C126" s="8" t="s">
        <v>22</v>
      </c>
      <c r="D126" s="8" t="s">
        <v>21</v>
      </c>
      <c r="E126" s="8"/>
      <c r="F126" s="8"/>
      <c r="G126" s="8"/>
      <c r="H126" s="8"/>
      <c r="I126" s="8"/>
    </row>
    <row r="127" spans="1:9" x14ac:dyDescent="0.25">
      <c r="A127" s="6">
        <v>352979096041370</v>
      </c>
      <c r="B127" s="7" t="s">
        <v>29</v>
      </c>
      <c r="C127" s="8" t="s">
        <v>22</v>
      </c>
      <c r="D127" s="8" t="s">
        <v>21</v>
      </c>
      <c r="E127" s="8"/>
      <c r="F127" s="8"/>
      <c r="G127" s="8"/>
      <c r="H127" s="8"/>
      <c r="I127" s="8"/>
    </row>
    <row r="128" spans="1:9" x14ac:dyDescent="0.25">
      <c r="A128" s="6">
        <v>356114092795094</v>
      </c>
      <c r="B128" s="7" t="s">
        <v>87</v>
      </c>
      <c r="C128" s="8" t="s">
        <v>22</v>
      </c>
      <c r="D128" s="8" t="s">
        <v>21</v>
      </c>
      <c r="E128" s="8"/>
      <c r="F128" s="8"/>
      <c r="G128" s="8"/>
      <c r="H128" s="8"/>
      <c r="I128" s="8"/>
    </row>
    <row r="129" spans="1:9" x14ac:dyDescent="0.25">
      <c r="A129" s="6">
        <v>356710081323960</v>
      </c>
      <c r="B129" s="7" t="s">
        <v>29</v>
      </c>
      <c r="C129" s="8" t="s">
        <v>22</v>
      </c>
      <c r="D129" s="8" t="s">
        <v>21</v>
      </c>
      <c r="E129" s="8"/>
      <c r="F129" s="8"/>
      <c r="G129" s="8"/>
      <c r="H129" s="8"/>
      <c r="I129" s="8"/>
    </row>
    <row r="130" spans="1:9" x14ac:dyDescent="0.25">
      <c r="A130" s="6">
        <v>356708084084779</v>
      </c>
      <c r="B130" s="7" t="s">
        <v>88</v>
      </c>
      <c r="C130" s="8" t="s">
        <v>22</v>
      </c>
      <c r="D130" s="8" t="s">
        <v>21</v>
      </c>
      <c r="E130" s="8"/>
      <c r="F130" s="8"/>
      <c r="G130" s="8"/>
      <c r="H130" s="8"/>
      <c r="I130" s="8"/>
    </row>
    <row r="131" spans="1:9" x14ac:dyDescent="0.25">
      <c r="A131" s="6">
        <v>356712081299604</v>
      </c>
      <c r="B131" s="7" t="s">
        <v>89</v>
      </c>
      <c r="C131" s="8" t="s">
        <v>22</v>
      </c>
      <c r="D131" s="8" t="s">
        <v>21</v>
      </c>
      <c r="E131" s="8"/>
      <c r="F131" s="8"/>
      <c r="G131" s="8"/>
      <c r="H131" s="8"/>
      <c r="I131" s="8"/>
    </row>
    <row r="132" spans="1:9" x14ac:dyDescent="0.25">
      <c r="A132" s="6">
        <v>356715080744942</v>
      </c>
      <c r="B132" s="7" t="s">
        <v>90</v>
      </c>
      <c r="C132" s="8" t="s">
        <v>22</v>
      </c>
      <c r="D132" s="8" t="s">
        <v>21</v>
      </c>
      <c r="E132" s="8"/>
      <c r="F132" s="8"/>
      <c r="G132" s="8"/>
      <c r="H132" s="8"/>
      <c r="I132" s="8"/>
    </row>
    <row r="133" spans="1:9" x14ac:dyDescent="0.25">
      <c r="A133" s="9">
        <v>356117094143452</v>
      </c>
      <c r="B133" s="14" t="s">
        <v>74</v>
      </c>
      <c r="C133" s="10" t="s">
        <v>22</v>
      </c>
      <c r="D133" s="10" t="s">
        <v>18</v>
      </c>
      <c r="E133" s="10"/>
      <c r="F133" s="10"/>
      <c r="G133" s="10"/>
      <c r="H133" s="10"/>
      <c r="I133" s="10"/>
    </row>
    <row r="134" spans="1:9" x14ac:dyDescent="0.25">
      <c r="A134" s="9">
        <v>358692091243636</v>
      </c>
      <c r="B134" s="14" t="s">
        <v>75</v>
      </c>
      <c r="C134" s="10" t="s">
        <v>22</v>
      </c>
      <c r="D134" s="10" t="s">
        <v>18</v>
      </c>
      <c r="E134" s="10"/>
      <c r="F134" s="10"/>
      <c r="G134" s="10"/>
      <c r="H134" s="10"/>
      <c r="I134" s="10"/>
    </row>
    <row r="135" spans="1:9" x14ac:dyDescent="0.25">
      <c r="A135" s="9">
        <v>356110092792156</v>
      </c>
      <c r="B135" s="14" t="s">
        <v>76</v>
      </c>
      <c r="C135" s="10" t="s">
        <v>22</v>
      </c>
      <c r="D135" s="10" t="s">
        <v>18</v>
      </c>
      <c r="E135" s="10"/>
      <c r="F135" s="10"/>
      <c r="G135" s="10"/>
      <c r="H135" s="10"/>
      <c r="I135" s="10"/>
    </row>
    <row r="136" spans="1:9" x14ac:dyDescent="0.25">
      <c r="A136" s="9">
        <v>356118090113069</v>
      </c>
      <c r="B136" s="14" t="s">
        <v>77</v>
      </c>
      <c r="C136" s="10" t="s">
        <v>22</v>
      </c>
      <c r="D136" s="10" t="s">
        <v>18</v>
      </c>
      <c r="E136" s="10"/>
      <c r="F136" s="10"/>
      <c r="G136" s="10"/>
      <c r="H136" s="10"/>
      <c r="I136" s="10"/>
    </row>
    <row r="137" spans="1:9" x14ac:dyDescent="0.25">
      <c r="A137" s="9">
        <v>353009098303914</v>
      </c>
      <c r="B137" s="14" t="s">
        <v>78</v>
      </c>
      <c r="C137" s="10" t="s">
        <v>22</v>
      </c>
      <c r="D137" s="10" t="s">
        <v>18</v>
      </c>
      <c r="E137" s="10"/>
      <c r="F137" s="10"/>
      <c r="G137" s="10"/>
      <c r="H137" s="10"/>
      <c r="I137" s="10"/>
    </row>
    <row r="138" spans="1:9" x14ac:dyDescent="0.25">
      <c r="A138" s="24"/>
      <c r="B138" s="2"/>
      <c r="C138" s="2" t="s">
        <v>22</v>
      </c>
      <c r="D138" s="2" t="s">
        <v>11</v>
      </c>
      <c r="E138" s="2"/>
      <c r="F138" s="2"/>
      <c r="G138" s="2"/>
      <c r="H138" s="2"/>
      <c r="I138" s="2"/>
    </row>
    <row r="139" spans="1:9" x14ac:dyDescent="0.25">
      <c r="A139" s="6">
        <v>354839093249780</v>
      </c>
      <c r="B139" s="7" t="s">
        <v>99</v>
      </c>
      <c r="C139" s="8" t="s">
        <v>23</v>
      </c>
      <c r="D139" s="8" t="s">
        <v>21</v>
      </c>
      <c r="E139" s="8"/>
      <c r="F139" s="8"/>
      <c r="G139" s="8"/>
      <c r="H139" s="8"/>
      <c r="I139" s="8"/>
    </row>
    <row r="140" spans="1:9" x14ac:dyDescent="0.25">
      <c r="A140" s="6">
        <v>354856093658646</v>
      </c>
      <c r="B140" s="7" t="s">
        <v>100</v>
      </c>
      <c r="C140" s="8" t="s">
        <v>23</v>
      </c>
      <c r="D140" s="8" t="s">
        <v>21</v>
      </c>
      <c r="E140" s="8"/>
      <c r="F140" s="8"/>
      <c r="G140" s="8"/>
      <c r="H140" s="8"/>
      <c r="I140" s="8"/>
    </row>
    <row r="141" spans="1:9" x14ac:dyDescent="0.25">
      <c r="A141" s="6">
        <v>356721084028712</v>
      </c>
      <c r="B141" s="7" t="s">
        <v>101</v>
      </c>
      <c r="C141" s="8" t="s">
        <v>23</v>
      </c>
      <c r="D141" s="8" t="s">
        <v>21</v>
      </c>
      <c r="E141" s="8"/>
      <c r="F141" s="8"/>
      <c r="G141" s="8"/>
      <c r="H141" s="8"/>
      <c r="I141" s="8"/>
    </row>
    <row r="142" spans="1:9" x14ac:dyDescent="0.25">
      <c r="A142" s="6">
        <v>356719089713759</v>
      </c>
      <c r="B142" s="7" t="s">
        <v>102</v>
      </c>
      <c r="C142" s="8" t="s">
        <v>23</v>
      </c>
      <c r="D142" s="8" t="s">
        <v>21</v>
      </c>
      <c r="E142" s="8"/>
      <c r="F142" s="8"/>
      <c r="G142" s="8"/>
      <c r="H142" s="8"/>
      <c r="I142" s="8"/>
    </row>
    <row r="143" spans="1:9" x14ac:dyDescent="0.25">
      <c r="A143" s="6">
        <v>356726080062938</v>
      </c>
      <c r="B143" s="7" t="s">
        <v>29</v>
      </c>
      <c r="C143" s="8" t="s">
        <v>23</v>
      </c>
      <c r="D143" s="8" t="s">
        <v>21</v>
      </c>
      <c r="E143" s="8"/>
      <c r="F143" s="8"/>
      <c r="G143" s="8"/>
      <c r="H143" s="8"/>
      <c r="I143" s="8"/>
    </row>
    <row r="144" spans="1:9" x14ac:dyDescent="0.25">
      <c r="A144" s="6">
        <v>353057098925590</v>
      </c>
      <c r="B144" s="7" t="s">
        <v>103</v>
      </c>
      <c r="C144" s="8" t="s">
        <v>23</v>
      </c>
      <c r="D144" s="8" t="s">
        <v>21</v>
      </c>
      <c r="E144" s="8"/>
      <c r="F144" s="8"/>
      <c r="G144" s="8"/>
      <c r="H144" s="8"/>
      <c r="I144" s="8"/>
    </row>
    <row r="145" spans="1:9" x14ac:dyDescent="0.25">
      <c r="A145" s="6">
        <v>353050098718545</v>
      </c>
      <c r="B145" s="7" t="s">
        <v>29</v>
      </c>
      <c r="C145" s="8" t="s">
        <v>23</v>
      </c>
      <c r="D145" s="8" t="s">
        <v>21</v>
      </c>
      <c r="E145" s="8"/>
      <c r="F145" s="8"/>
      <c r="G145" s="8"/>
      <c r="H145" s="8"/>
      <c r="I145" s="8"/>
    </row>
    <row r="146" spans="1:9" x14ac:dyDescent="0.25">
      <c r="A146" s="6">
        <v>354848093985665</v>
      </c>
      <c r="B146" s="7" t="s">
        <v>104</v>
      </c>
      <c r="C146" s="8" t="s">
        <v>23</v>
      </c>
      <c r="D146" s="8" t="s">
        <v>21</v>
      </c>
      <c r="E146" s="8"/>
      <c r="F146" s="8"/>
      <c r="G146" s="8"/>
      <c r="H146" s="8"/>
      <c r="I146" s="8"/>
    </row>
    <row r="147" spans="1:9" x14ac:dyDescent="0.25">
      <c r="A147" s="6">
        <v>354842094364145</v>
      </c>
      <c r="B147" s="7" t="s">
        <v>105</v>
      </c>
      <c r="C147" s="8" t="s">
        <v>23</v>
      </c>
      <c r="D147" s="8" t="s">
        <v>21</v>
      </c>
      <c r="E147" s="8"/>
      <c r="F147" s="8"/>
      <c r="G147" s="8"/>
      <c r="H147" s="8"/>
      <c r="I147" s="8"/>
    </row>
    <row r="148" spans="1:9" x14ac:dyDescent="0.25">
      <c r="A148" s="6">
        <v>353058098071054</v>
      </c>
      <c r="B148" s="7" t="s">
        <v>29</v>
      </c>
      <c r="C148" s="8" t="s">
        <v>23</v>
      </c>
      <c r="D148" s="8" t="s">
        <v>21</v>
      </c>
      <c r="E148" s="8"/>
      <c r="F148" s="8"/>
      <c r="G148" s="8"/>
      <c r="H148" s="8"/>
      <c r="I148" s="8"/>
    </row>
    <row r="149" spans="1:9" x14ac:dyDescent="0.25">
      <c r="A149" s="6">
        <v>356727080285107</v>
      </c>
      <c r="B149" s="7" t="s">
        <v>106</v>
      </c>
      <c r="C149" s="8" t="s">
        <v>23</v>
      </c>
      <c r="D149" s="8" t="s">
        <v>21</v>
      </c>
      <c r="E149" s="8"/>
      <c r="F149" s="8"/>
      <c r="G149" s="8"/>
      <c r="H149" s="8"/>
      <c r="I149" s="8"/>
    </row>
    <row r="150" spans="1:9" x14ac:dyDescent="0.25">
      <c r="A150" s="6">
        <v>353058097775051</v>
      </c>
      <c r="B150" s="7" t="s">
        <v>107</v>
      </c>
      <c r="C150" s="8" t="s">
        <v>23</v>
      </c>
      <c r="D150" s="8" t="s">
        <v>21</v>
      </c>
      <c r="E150" s="8"/>
      <c r="F150" s="8"/>
      <c r="G150" s="8"/>
      <c r="H150" s="8"/>
      <c r="I150" s="8"/>
    </row>
    <row r="151" spans="1:9" x14ac:dyDescent="0.25">
      <c r="A151" s="6">
        <v>354844095875715</v>
      </c>
      <c r="B151" s="7" t="s">
        <v>108</v>
      </c>
      <c r="C151" s="8" t="s">
        <v>23</v>
      </c>
      <c r="D151" s="8" t="s">
        <v>21</v>
      </c>
      <c r="E151" s="8"/>
      <c r="F151" s="8"/>
      <c r="G151" s="8"/>
      <c r="H151" s="8"/>
      <c r="I151" s="8"/>
    </row>
    <row r="152" spans="1:9" x14ac:dyDescent="0.25">
      <c r="A152" s="6">
        <v>354845091761122</v>
      </c>
      <c r="B152" s="7" t="s">
        <v>29</v>
      </c>
      <c r="C152" s="8" t="s">
        <v>23</v>
      </c>
      <c r="D152" s="8" t="s">
        <v>21</v>
      </c>
      <c r="E152" s="8"/>
      <c r="F152" s="8"/>
      <c r="G152" s="8"/>
      <c r="H152" s="8"/>
      <c r="I152" s="8"/>
    </row>
    <row r="153" spans="1:9" x14ac:dyDescent="0.25">
      <c r="A153" s="6">
        <v>356721082900110</v>
      </c>
      <c r="B153" s="7" t="s">
        <v>29</v>
      </c>
      <c r="C153" s="8" t="s">
        <v>23</v>
      </c>
      <c r="D153" s="8" t="s">
        <v>21</v>
      </c>
      <c r="E153" s="8"/>
      <c r="F153" s="8"/>
      <c r="G153" s="8"/>
      <c r="H153" s="8"/>
      <c r="I153" s="8"/>
    </row>
    <row r="154" spans="1:9" x14ac:dyDescent="0.25">
      <c r="A154" s="6">
        <v>353057099100623</v>
      </c>
      <c r="B154" s="7" t="s">
        <v>29</v>
      </c>
      <c r="C154" s="8" t="s">
        <v>23</v>
      </c>
      <c r="D154" s="8" t="s">
        <v>21</v>
      </c>
      <c r="E154" s="8"/>
      <c r="F154" s="8"/>
      <c r="G154" s="8"/>
      <c r="H154" s="8"/>
      <c r="I154" s="8"/>
    </row>
    <row r="155" spans="1:9" x14ac:dyDescent="0.25">
      <c r="A155" s="6">
        <v>354843090622726</v>
      </c>
      <c r="B155" s="7" t="s">
        <v>29</v>
      </c>
      <c r="C155" s="8" t="s">
        <v>23</v>
      </c>
      <c r="D155" s="8" t="s">
        <v>21</v>
      </c>
      <c r="E155" s="8"/>
      <c r="F155" s="8"/>
      <c r="G155" s="8"/>
      <c r="H155" s="8"/>
      <c r="I155" s="8"/>
    </row>
    <row r="156" spans="1:9" x14ac:dyDescent="0.25">
      <c r="A156" s="6">
        <v>356725083626434</v>
      </c>
      <c r="B156" s="7" t="s">
        <v>109</v>
      </c>
      <c r="C156" s="8" t="s">
        <v>23</v>
      </c>
      <c r="D156" s="8" t="s">
        <v>21</v>
      </c>
      <c r="E156" s="8"/>
      <c r="F156" s="8"/>
      <c r="G156" s="8"/>
      <c r="H156" s="8"/>
      <c r="I156" s="8"/>
    </row>
    <row r="157" spans="1:9" x14ac:dyDescent="0.25">
      <c r="A157" s="6">
        <v>356727082558238</v>
      </c>
      <c r="B157" s="7" t="s">
        <v>29</v>
      </c>
      <c r="C157" s="8" t="s">
        <v>23</v>
      </c>
      <c r="D157" s="8" t="s">
        <v>21</v>
      </c>
      <c r="E157" s="8"/>
      <c r="F157" s="8"/>
      <c r="G157" s="8"/>
      <c r="H157" s="8"/>
      <c r="I157" s="8"/>
    </row>
    <row r="158" spans="1:9" x14ac:dyDescent="0.25">
      <c r="A158" s="6">
        <v>356723083433034</v>
      </c>
      <c r="B158" s="7" t="s">
        <v>29</v>
      </c>
      <c r="C158" s="8" t="s">
        <v>23</v>
      </c>
      <c r="D158" s="8" t="s">
        <v>21</v>
      </c>
      <c r="E158" s="8"/>
      <c r="F158" s="8"/>
      <c r="G158" s="8"/>
      <c r="H158" s="8"/>
      <c r="I158" s="8"/>
    </row>
    <row r="159" spans="1:9" x14ac:dyDescent="0.25">
      <c r="A159" s="6">
        <v>353058093863562</v>
      </c>
      <c r="B159" s="7" t="s">
        <v>29</v>
      </c>
      <c r="C159" s="8" t="s">
        <v>23</v>
      </c>
      <c r="D159" s="8" t="s">
        <v>21</v>
      </c>
      <c r="E159" s="8"/>
      <c r="F159" s="8"/>
      <c r="G159" s="8"/>
      <c r="H159" s="8"/>
      <c r="I159" s="8"/>
    </row>
    <row r="160" spans="1:9" x14ac:dyDescent="0.25">
      <c r="A160" s="6">
        <v>356725087695971</v>
      </c>
      <c r="B160" s="7" t="s">
        <v>110</v>
      </c>
      <c r="C160" s="8" t="s">
        <v>23</v>
      </c>
      <c r="D160" s="8" t="s">
        <v>21</v>
      </c>
      <c r="E160" s="8"/>
      <c r="F160" s="8"/>
      <c r="G160" s="8"/>
      <c r="H160" s="8"/>
      <c r="I160" s="8"/>
    </row>
    <row r="161" spans="1:9" x14ac:dyDescent="0.25">
      <c r="A161" s="6">
        <v>356727080032731</v>
      </c>
      <c r="B161" s="7" t="s">
        <v>29</v>
      </c>
      <c r="C161" s="8" t="s">
        <v>23</v>
      </c>
      <c r="D161" s="8" t="s">
        <v>21</v>
      </c>
      <c r="E161" s="8"/>
      <c r="F161" s="8"/>
      <c r="G161" s="8"/>
      <c r="H161" s="8"/>
      <c r="I161" s="8"/>
    </row>
    <row r="162" spans="1:9" x14ac:dyDescent="0.25">
      <c r="A162" s="6">
        <v>353056099110269</v>
      </c>
      <c r="B162" s="7" t="s">
        <v>111</v>
      </c>
      <c r="C162" s="8" t="s">
        <v>23</v>
      </c>
      <c r="D162" s="8" t="s">
        <v>21</v>
      </c>
      <c r="E162" s="8"/>
      <c r="F162" s="8"/>
      <c r="G162" s="8"/>
      <c r="H162" s="8"/>
      <c r="I162" s="8"/>
    </row>
    <row r="163" spans="1:9" x14ac:dyDescent="0.25">
      <c r="A163" s="6">
        <v>356723088279077</v>
      </c>
      <c r="B163" s="7" t="s">
        <v>29</v>
      </c>
      <c r="C163" s="8" t="s">
        <v>23</v>
      </c>
      <c r="D163" s="8" t="s">
        <v>21</v>
      </c>
      <c r="E163" s="8"/>
      <c r="F163" s="8"/>
      <c r="G163" s="8"/>
      <c r="H163" s="8"/>
      <c r="I163" s="8"/>
    </row>
    <row r="164" spans="1:9" x14ac:dyDescent="0.25">
      <c r="A164" s="9">
        <v>354889090183938</v>
      </c>
      <c r="B164" s="14" t="s">
        <v>91</v>
      </c>
      <c r="C164" s="10" t="s">
        <v>23</v>
      </c>
      <c r="D164" s="10" t="s">
        <v>18</v>
      </c>
      <c r="E164" s="10"/>
      <c r="F164" s="10"/>
      <c r="G164" s="10"/>
      <c r="H164" s="10"/>
      <c r="I164" s="10"/>
    </row>
    <row r="165" spans="1:9" x14ac:dyDescent="0.25">
      <c r="A165" s="9">
        <v>354889090796283</v>
      </c>
      <c r="B165" s="14" t="s">
        <v>92</v>
      </c>
      <c r="C165" s="10" t="s">
        <v>23</v>
      </c>
      <c r="D165" s="10" t="s">
        <v>18</v>
      </c>
      <c r="E165" s="10"/>
      <c r="F165" s="10"/>
      <c r="G165" s="10"/>
      <c r="H165" s="10"/>
      <c r="I165" s="10"/>
    </row>
    <row r="166" spans="1:9" x14ac:dyDescent="0.25">
      <c r="A166" s="9">
        <v>354892093411157</v>
      </c>
      <c r="B166" s="14" t="s">
        <v>29</v>
      </c>
      <c r="C166" s="10" t="s">
        <v>23</v>
      </c>
      <c r="D166" s="10" t="s">
        <v>18</v>
      </c>
      <c r="E166" s="10"/>
      <c r="F166" s="10"/>
      <c r="G166" s="10"/>
      <c r="H166" s="10"/>
      <c r="I166" s="10"/>
    </row>
    <row r="167" spans="1:9" x14ac:dyDescent="0.25">
      <c r="A167" s="9">
        <v>354892091636045</v>
      </c>
      <c r="B167" s="14" t="s">
        <v>29</v>
      </c>
      <c r="C167" s="10" t="s">
        <v>23</v>
      </c>
      <c r="D167" s="10" t="s">
        <v>18</v>
      </c>
      <c r="E167" s="10"/>
      <c r="F167" s="10"/>
      <c r="G167" s="10"/>
      <c r="H167" s="10"/>
      <c r="I167" s="10"/>
    </row>
    <row r="168" spans="1:9" x14ac:dyDescent="0.25">
      <c r="A168" s="9">
        <v>354893091510206</v>
      </c>
      <c r="B168" s="14" t="s">
        <v>93</v>
      </c>
      <c r="C168" s="10" t="s">
        <v>23</v>
      </c>
      <c r="D168" s="10" t="s">
        <v>18</v>
      </c>
      <c r="E168" s="10"/>
      <c r="F168" s="10"/>
      <c r="G168" s="10"/>
      <c r="H168" s="10"/>
      <c r="I168" s="10"/>
    </row>
    <row r="169" spans="1:9" x14ac:dyDescent="0.25">
      <c r="A169" s="15">
        <v>353054098371917</v>
      </c>
      <c r="B169" s="16" t="s">
        <v>94</v>
      </c>
      <c r="C169" s="17" t="s">
        <v>23</v>
      </c>
      <c r="D169" s="17" t="s">
        <v>11</v>
      </c>
      <c r="E169" s="17"/>
      <c r="F169" s="17"/>
      <c r="G169" s="17"/>
      <c r="H169" s="17"/>
      <c r="I169" s="17"/>
    </row>
    <row r="170" spans="1:9" x14ac:dyDescent="0.25">
      <c r="A170" s="15">
        <v>356723089072075</v>
      </c>
      <c r="B170" s="16" t="s">
        <v>95</v>
      </c>
      <c r="C170" s="17" t="s">
        <v>23</v>
      </c>
      <c r="D170" s="17" t="s">
        <v>11</v>
      </c>
      <c r="E170" s="17"/>
      <c r="F170" s="17"/>
      <c r="G170" s="17"/>
      <c r="H170" s="17"/>
      <c r="I170" s="17"/>
    </row>
    <row r="171" spans="1:9" x14ac:dyDescent="0.25">
      <c r="A171" s="15">
        <v>354839095556513</v>
      </c>
      <c r="B171" s="16" t="s">
        <v>96</v>
      </c>
      <c r="C171" s="17" t="s">
        <v>23</v>
      </c>
      <c r="D171" s="17" t="s">
        <v>11</v>
      </c>
      <c r="E171" s="17"/>
      <c r="F171" s="17"/>
      <c r="G171" s="17"/>
      <c r="H171" s="17"/>
      <c r="I171" s="17"/>
    </row>
    <row r="172" spans="1:9" x14ac:dyDescent="0.25">
      <c r="A172" s="15">
        <v>356725084651068</v>
      </c>
      <c r="B172" s="16" t="s">
        <v>97</v>
      </c>
      <c r="C172" s="17" t="s">
        <v>23</v>
      </c>
      <c r="D172" s="17" t="s">
        <v>11</v>
      </c>
      <c r="E172" s="17"/>
      <c r="F172" s="17"/>
      <c r="G172" s="17"/>
      <c r="H172" s="17"/>
      <c r="I172" s="17"/>
    </row>
    <row r="173" spans="1:9" x14ac:dyDescent="0.25">
      <c r="A173" s="15">
        <v>354841093144383</v>
      </c>
      <c r="B173" s="16" t="s">
        <v>98</v>
      </c>
      <c r="C173" s="17" t="s">
        <v>23</v>
      </c>
      <c r="D173" s="17" t="s">
        <v>11</v>
      </c>
      <c r="E173" s="17"/>
      <c r="F173" s="17"/>
      <c r="G173" s="17"/>
      <c r="H173" s="17"/>
      <c r="I173" s="17"/>
    </row>
    <row r="174" spans="1:9" x14ac:dyDescent="0.25">
      <c r="A174" s="24"/>
      <c r="B174" s="2"/>
      <c r="C174" s="2" t="s">
        <v>24</v>
      </c>
      <c r="D174" s="2" t="s">
        <v>9</v>
      </c>
      <c r="E174" s="2"/>
      <c r="F174" s="2"/>
      <c r="G174" s="2"/>
      <c r="H174" s="2"/>
      <c r="I174" s="2"/>
    </row>
    <row r="175" spans="1:9" x14ac:dyDescent="0.25">
      <c r="A175" s="24"/>
      <c r="B175" s="2"/>
      <c r="C175" s="2" t="s">
        <v>24</v>
      </c>
      <c r="D175" s="2" t="s">
        <v>21</v>
      </c>
      <c r="E175" s="2"/>
      <c r="F175" s="2"/>
      <c r="G175" s="2"/>
      <c r="H175" s="2"/>
      <c r="I175" s="2"/>
    </row>
    <row r="176" spans="1:9" x14ac:dyDescent="0.25">
      <c r="A176" s="24"/>
      <c r="B176" s="2"/>
      <c r="C176" s="2" t="s">
        <v>24</v>
      </c>
      <c r="D176" s="2" t="s">
        <v>11</v>
      </c>
      <c r="E176" s="2"/>
      <c r="F176" s="2"/>
      <c r="G176" s="2"/>
      <c r="H176" s="2"/>
      <c r="I176" s="2"/>
    </row>
    <row r="177" spans="1:9" x14ac:dyDescent="0.25">
      <c r="A177" s="24"/>
      <c r="B177" s="2"/>
      <c r="C177" s="2" t="s">
        <v>25</v>
      </c>
      <c r="D177" s="2" t="s">
        <v>13</v>
      </c>
      <c r="E177" s="2"/>
      <c r="F177" s="2"/>
      <c r="G177" s="2"/>
      <c r="H177" s="2"/>
      <c r="I177" s="2"/>
    </row>
    <row r="178" spans="1:9" x14ac:dyDescent="0.25">
      <c r="A178" s="24"/>
      <c r="B178" s="2"/>
      <c r="C178" s="2" t="s">
        <v>25</v>
      </c>
      <c r="D178" s="2" t="s">
        <v>11</v>
      </c>
      <c r="E178" s="2"/>
      <c r="F178" s="2"/>
      <c r="G178" s="2"/>
      <c r="H178" s="2"/>
      <c r="I178" s="2"/>
    </row>
    <row r="179" spans="1:9" x14ac:dyDescent="0.25">
      <c r="A179" s="24"/>
      <c r="B179" s="2"/>
      <c r="C179" s="2" t="s">
        <v>25</v>
      </c>
      <c r="D179" s="2" t="s">
        <v>21</v>
      </c>
      <c r="E179" s="2"/>
      <c r="F179" s="2"/>
      <c r="G179" s="2"/>
      <c r="H179" s="2"/>
      <c r="I179" s="2"/>
    </row>
    <row r="180" spans="1:9" x14ac:dyDescent="0.25">
      <c r="A180" s="25">
        <f>COUNTA(A2:A179)</f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60A4E-7EE3-4256-9DE9-843D1B79F986}">
  <dimension ref="A1:I479"/>
  <sheetViews>
    <sheetView topLeftCell="A37" workbookViewId="0">
      <selection activeCell="A54" sqref="A54"/>
    </sheetView>
  </sheetViews>
  <sheetFormatPr defaultColWidth="9.140625" defaultRowHeight="15" x14ac:dyDescent="0.25"/>
  <cols>
    <col min="1" max="1" width="21.5703125" style="32" customWidth="1"/>
    <col min="2" max="2" width="18.28515625" style="19" bestFit="1" customWidth="1"/>
    <col min="3" max="3" width="16.5703125" style="19" bestFit="1" customWidth="1"/>
    <col min="4" max="4" width="19.42578125" style="19" bestFit="1" customWidth="1"/>
    <col min="5" max="5" width="15" style="19" bestFit="1" customWidth="1"/>
    <col min="6" max="16384" width="9.140625" style="19"/>
  </cols>
  <sheetData>
    <row r="1" spans="1:5" x14ac:dyDescent="0.25">
      <c r="A1" s="28" t="s">
        <v>133</v>
      </c>
      <c r="B1" s="18" t="s">
        <v>134</v>
      </c>
      <c r="C1" s="18" t="s">
        <v>135</v>
      </c>
      <c r="D1" s="18" t="s">
        <v>2</v>
      </c>
      <c r="E1" s="18" t="s">
        <v>136</v>
      </c>
    </row>
    <row r="2" spans="1:5" x14ac:dyDescent="0.25">
      <c r="A2" s="29">
        <v>352019078907395</v>
      </c>
      <c r="B2" s="20" t="s">
        <v>137</v>
      </c>
      <c r="C2" s="20" t="s">
        <v>138</v>
      </c>
      <c r="D2" s="20" t="str">
        <f>IFERROR(VLOOKUP(A2,[1]Results!F:H,3,0),"")</f>
        <v/>
      </c>
      <c r="E2" s="20" t="s">
        <v>139</v>
      </c>
    </row>
    <row r="3" spans="1:5" x14ac:dyDescent="0.25">
      <c r="A3" s="29">
        <v>352022074591809</v>
      </c>
      <c r="B3" s="20" t="s">
        <v>140</v>
      </c>
      <c r="C3" s="20" t="s">
        <v>138</v>
      </c>
      <c r="D3" s="20" t="str">
        <f>IFERROR(VLOOKUP(A3,[1]Results!F:H,3,0),"")</f>
        <v/>
      </c>
      <c r="E3" s="20" t="s">
        <v>139</v>
      </c>
    </row>
    <row r="4" spans="1:5" x14ac:dyDescent="0.25">
      <c r="A4" s="29">
        <v>359235063227648</v>
      </c>
      <c r="B4" s="20" t="s">
        <v>148</v>
      </c>
      <c r="C4" s="20" t="s">
        <v>138</v>
      </c>
      <c r="D4" s="20" t="str">
        <f>IFERROR(VLOOKUP(A4,[1]Results!F:H,3,0),"")</f>
        <v/>
      </c>
      <c r="E4" s="20" t="s">
        <v>149</v>
      </c>
    </row>
    <row r="5" spans="1:5" x14ac:dyDescent="0.25">
      <c r="A5" s="29">
        <v>359297064565053</v>
      </c>
      <c r="B5" s="20" t="s">
        <v>148</v>
      </c>
      <c r="C5" s="20" t="s">
        <v>138</v>
      </c>
      <c r="D5" s="20" t="str">
        <f>IFERROR(VLOOKUP(A5,[1]Results!F:H,3,0),"")</f>
        <v/>
      </c>
      <c r="E5" s="20" t="s">
        <v>143</v>
      </c>
    </row>
    <row r="6" spans="1:5" x14ac:dyDescent="0.25">
      <c r="A6" s="29">
        <v>354407065245010</v>
      </c>
      <c r="B6" s="20" t="s">
        <v>148</v>
      </c>
      <c r="C6" s="20" t="s">
        <v>138</v>
      </c>
      <c r="D6" s="20" t="str">
        <f>IFERROR(VLOOKUP(A6,[1]Results!F:H,3,0),"")</f>
        <v/>
      </c>
      <c r="E6" s="20" t="s">
        <v>143</v>
      </c>
    </row>
    <row r="7" spans="1:5" x14ac:dyDescent="0.25">
      <c r="A7" s="29">
        <v>354408063803115</v>
      </c>
      <c r="B7" s="20" t="s">
        <v>196</v>
      </c>
      <c r="C7" s="20" t="s">
        <v>138</v>
      </c>
      <c r="D7" s="20" t="str">
        <f>IFERROR(VLOOKUP(A7,[1]Results!F:H,3,0),"")</f>
        <v/>
      </c>
      <c r="E7" s="20" t="s">
        <v>147</v>
      </c>
    </row>
    <row r="8" spans="1:5" x14ac:dyDescent="0.25">
      <c r="A8" s="29">
        <v>354450066247775</v>
      </c>
      <c r="B8" s="21" t="s">
        <v>196</v>
      </c>
      <c r="C8" s="21" t="s">
        <v>138</v>
      </c>
      <c r="D8" s="20" t="str">
        <f>IFERROR(VLOOKUP(A8,[1]Results!F:H,3,0),"")</f>
        <v/>
      </c>
      <c r="E8" s="20" t="s">
        <v>147</v>
      </c>
    </row>
    <row r="9" spans="1:5" x14ac:dyDescent="0.25">
      <c r="A9" s="29">
        <v>355792073444989</v>
      </c>
      <c r="B9" s="20" t="s">
        <v>137</v>
      </c>
      <c r="C9" s="20" t="s">
        <v>138</v>
      </c>
      <c r="D9" s="20" t="str">
        <f>IFERROR(VLOOKUP(A9,[1]Results!F:H,3,0),"")</f>
        <v/>
      </c>
      <c r="E9" s="20" t="s">
        <v>147</v>
      </c>
    </row>
    <row r="10" spans="1:5" x14ac:dyDescent="0.25">
      <c r="A10" s="29">
        <v>356987062098932</v>
      </c>
      <c r="B10" s="20" t="s">
        <v>236</v>
      </c>
      <c r="C10" s="20" t="s">
        <v>138</v>
      </c>
      <c r="D10" s="20" t="str">
        <f>IFERROR(VLOOKUP(A10,[1]Results!F:H,3,0),"")</f>
        <v/>
      </c>
      <c r="E10" s="20" t="s">
        <v>147</v>
      </c>
    </row>
    <row r="11" spans="1:5" x14ac:dyDescent="0.25">
      <c r="A11" s="29">
        <v>356988066263068</v>
      </c>
      <c r="B11" s="20" t="s">
        <v>140</v>
      </c>
      <c r="C11" s="20" t="s">
        <v>138</v>
      </c>
      <c r="D11" s="20" t="str">
        <f>IFERROR(VLOOKUP(A11,[1]Results!F:H,3,0),"")</f>
        <v/>
      </c>
      <c r="E11" s="20" t="s">
        <v>139</v>
      </c>
    </row>
    <row r="12" spans="1:5" x14ac:dyDescent="0.25">
      <c r="A12" s="29">
        <v>358372067604414</v>
      </c>
      <c r="B12" s="20" t="s">
        <v>140</v>
      </c>
      <c r="C12" s="20" t="s">
        <v>138</v>
      </c>
      <c r="D12" s="20" t="str">
        <f>IFERROR(VLOOKUP(A12,[1]Results!F:H,3,0),"")</f>
        <v/>
      </c>
      <c r="E12" s="20" t="s">
        <v>139</v>
      </c>
    </row>
    <row r="13" spans="1:5" x14ac:dyDescent="0.25">
      <c r="A13" s="29">
        <v>359230064417744</v>
      </c>
      <c r="B13" s="20" t="s">
        <v>140</v>
      </c>
      <c r="C13" s="20" t="s">
        <v>138</v>
      </c>
      <c r="D13" s="20" t="str">
        <f>IFERROR(VLOOKUP(A13,[1]Results!F:H,3,0),"")</f>
        <v/>
      </c>
      <c r="E13" s="20" t="s">
        <v>139</v>
      </c>
    </row>
    <row r="14" spans="1:5" x14ac:dyDescent="0.25">
      <c r="A14" s="29">
        <v>359232062337205</v>
      </c>
      <c r="B14" s="20" t="s">
        <v>196</v>
      </c>
      <c r="C14" s="20" t="s">
        <v>138</v>
      </c>
      <c r="D14" s="20" t="str">
        <f>IFERROR(VLOOKUP(A14,[1]Results!F:H,3,0),"")</f>
        <v/>
      </c>
      <c r="E14" s="20" t="s">
        <v>147</v>
      </c>
    </row>
    <row r="15" spans="1:5" x14ac:dyDescent="0.25">
      <c r="A15" s="29">
        <v>359234061789832</v>
      </c>
      <c r="B15" s="20" t="s">
        <v>148</v>
      </c>
      <c r="C15" s="20" t="s">
        <v>138</v>
      </c>
      <c r="D15" s="20" t="str">
        <f>IFERROR(VLOOKUP(A15,[1]Results!F:H,3,0),"")</f>
        <v/>
      </c>
      <c r="E15" s="20" t="s">
        <v>143</v>
      </c>
    </row>
    <row r="16" spans="1:5" x14ac:dyDescent="0.25">
      <c r="A16" s="29">
        <v>359238067023583</v>
      </c>
      <c r="B16" s="20" t="s">
        <v>140</v>
      </c>
      <c r="C16" s="20" t="s">
        <v>138</v>
      </c>
      <c r="D16" s="20" t="str">
        <f>IFERROR(VLOOKUP(A16,[1]Results!F:H,3,0),"")</f>
        <v/>
      </c>
      <c r="E16" s="20" t="s">
        <v>145</v>
      </c>
    </row>
    <row r="17" spans="1:5" x14ac:dyDescent="0.25">
      <c r="A17" s="29">
        <v>359239061029410</v>
      </c>
      <c r="B17" s="20"/>
      <c r="C17" s="20" t="s">
        <v>138</v>
      </c>
      <c r="D17" s="20" t="str">
        <f>IFERROR(VLOOKUP(A17,[1]Results!F:H,3,0),"")</f>
        <v/>
      </c>
      <c r="E17" s="20" t="s">
        <v>147</v>
      </c>
    </row>
    <row r="18" spans="1:5" x14ac:dyDescent="0.25">
      <c r="A18" s="29">
        <v>359297065057704</v>
      </c>
      <c r="B18" s="20" t="s">
        <v>148</v>
      </c>
      <c r="C18" s="20" t="s">
        <v>138</v>
      </c>
      <c r="D18" s="20" t="str">
        <f>IFERROR(VLOOKUP(A18,[1]Results!F:H,3,0),"")</f>
        <v/>
      </c>
      <c r="E18" s="20" t="s">
        <v>145</v>
      </c>
    </row>
    <row r="19" spans="1:5" x14ac:dyDescent="0.25">
      <c r="A19" s="29">
        <v>359302069034046</v>
      </c>
      <c r="B19" s="20" t="s">
        <v>140</v>
      </c>
      <c r="C19" s="20" t="s">
        <v>138</v>
      </c>
      <c r="D19" s="20" t="str">
        <f>IFERROR(VLOOKUP(A19,[1]Results!F:H,3,0),"")</f>
        <v/>
      </c>
      <c r="E19" s="33" t="s">
        <v>139</v>
      </c>
    </row>
    <row r="20" spans="1:5" x14ac:dyDescent="0.25">
      <c r="A20" s="29">
        <v>359305064831076</v>
      </c>
      <c r="B20" s="20" t="s">
        <v>140</v>
      </c>
      <c r="C20" s="20" t="s">
        <v>138</v>
      </c>
      <c r="D20" s="20" t="str">
        <f>IFERROR(VLOOKUP(A20,[1]Results!F:H,3,0),"")</f>
        <v/>
      </c>
      <c r="E20" s="20" t="s">
        <v>139</v>
      </c>
    </row>
    <row r="21" spans="1:5" x14ac:dyDescent="0.25">
      <c r="A21" s="29">
        <v>359306060451877</v>
      </c>
      <c r="B21" s="20" t="s">
        <v>140</v>
      </c>
      <c r="C21" s="20" t="s">
        <v>138</v>
      </c>
      <c r="D21" s="20" t="str">
        <f>IFERROR(VLOOKUP(A21,[1]Results!F:H,3,0),"")</f>
        <v/>
      </c>
      <c r="E21" s="20" t="s">
        <v>145</v>
      </c>
    </row>
    <row r="22" spans="1:5" x14ac:dyDescent="0.25">
      <c r="A22" s="29">
        <v>354390060380059</v>
      </c>
      <c r="B22" s="20" t="s">
        <v>175</v>
      </c>
      <c r="C22" s="20" t="s">
        <v>176</v>
      </c>
      <c r="D22" s="20" t="str">
        <f>IFERROR(VLOOKUP(A22,[1]Results!F:H,3,0),"")</f>
        <v/>
      </c>
      <c r="E22" s="20" t="s">
        <v>139</v>
      </c>
    </row>
    <row r="23" spans="1:5" x14ac:dyDescent="0.25">
      <c r="A23" s="29">
        <v>355876066333265</v>
      </c>
      <c r="B23" s="20" t="s">
        <v>175</v>
      </c>
      <c r="C23" s="20" t="s">
        <v>176</v>
      </c>
      <c r="D23" s="20" t="str">
        <f>IFERROR(VLOOKUP(A23,[1]Results!F:H,3,0),"")</f>
        <v/>
      </c>
      <c r="E23" s="20" t="s">
        <v>139</v>
      </c>
    </row>
    <row r="24" spans="1:5" x14ac:dyDescent="0.25">
      <c r="A24" s="29">
        <v>354390060773204</v>
      </c>
      <c r="B24" s="20" t="s">
        <v>175</v>
      </c>
      <c r="C24" s="20" t="s">
        <v>176</v>
      </c>
      <c r="D24" s="20" t="str">
        <f>IFERROR(VLOOKUP(A24,[1]Results!F:H,3,0),"")</f>
        <v/>
      </c>
      <c r="E24" s="20" t="s">
        <v>139</v>
      </c>
    </row>
    <row r="25" spans="1:5" x14ac:dyDescent="0.25">
      <c r="A25" s="29">
        <v>355877063997755</v>
      </c>
      <c r="B25" s="20" t="s">
        <v>220</v>
      </c>
      <c r="C25" s="20" t="s">
        <v>176</v>
      </c>
      <c r="D25" s="20" t="str">
        <f>IFERROR(VLOOKUP(A25,[1]Results!F:H,3,0),"")</f>
        <v/>
      </c>
      <c r="E25" s="20" t="s">
        <v>147</v>
      </c>
    </row>
    <row r="26" spans="1:5" x14ac:dyDescent="0.25">
      <c r="A26" s="29">
        <v>359320061440565</v>
      </c>
      <c r="B26" s="20" t="s">
        <v>175</v>
      </c>
      <c r="C26" s="20" t="s">
        <v>176</v>
      </c>
      <c r="D26" s="20" t="str">
        <f>IFERROR(VLOOKUP(A26,[1]Results!F:H,3,0),"")</f>
        <v/>
      </c>
      <c r="E26" s="20" t="s">
        <v>139</v>
      </c>
    </row>
    <row r="27" spans="1:5" x14ac:dyDescent="0.25">
      <c r="A27" s="29">
        <v>353309078839246</v>
      </c>
      <c r="B27" s="20" t="s">
        <v>157</v>
      </c>
      <c r="C27" s="20" t="s">
        <v>158</v>
      </c>
      <c r="D27" s="20" t="str">
        <f>IFERROR(VLOOKUP(A27,[1]Results!F:H,3,0),"")</f>
        <v/>
      </c>
      <c r="E27" s="20" t="s">
        <v>149</v>
      </c>
    </row>
    <row r="28" spans="1:5" x14ac:dyDescent="0.25">
      <c r="A28" s="29">
        <v>358566077421210</v>
      </c>
      <c r="B28" s="20" t="s">
        <v>159</v>
      </c>
      <c r="C28" s="20" t="s">
        <v>158</v>
      </c>
      <c r="D28" s="20" t="str">
        <f>IFERROR(VLOOKUP(A28,[1]Results!F:H,3,0),"")</f>
        <v/>
      </c>
      <c r="E28" s="20" t="s">
        <v>149</v>
      </c>
    </row>
    <row r="29" spans="1:5" x14ac:dyDescent="0.25">
      <c r="A29" s="29">
        <v>353266070204656</v>
      </c>
      <c r="B29" s="20" t="s">
        <v>161</v>
      </c>
      <c r="C29" s="20" t="s">
        <v>158</v>
      </c>
      <c r="D29" s="20" t="str">
        <f>IFERROR(VLOOKUP(A29,[1]Results!F:H,3,0),"")</f>
        <v/>
      </c>
      <c r="E29" s="20" t="s">
        <v>143</v>
      </c>
    </row>
    <row r="30" spans="1:5" x14ac:dyDescent="0.25">
      <c r="A30" s="29">
        <v>355690071305014</v>
      </c>
      <c r="B30" s="20" t="s">
        <v>161</v>
      </c>
      <c r="C30" s="20" t="s">
        <v>158</v>
      </c>
      <c r="D30" s="20" t="str">
        <f>IFERROR(VLOOKUP(A30,[1]Results!F:H,3,0),"")</f>
        <v/>
      </c>
      <c r="E30" s="20" t="s">
        <v>149</v>
      </c>
    </row>
    <row r="31" spans="1:5" x14ac:dyDescent="0.25">
      <c r="A31" s="29">
        <v>355696077102115</v>
      </c>
      <c r="B31" s="20" t="s">
        <v>165</v>
      </c>
      <c r="C31" s="20" t="s">
        <v>158</v>
      </c>
      <c r="D31" s="20" t="str">
        <f>IFERROR(VLOOKUP(A31,[1]Results!F:H,3,0),"")</f>
        <v/>
      </c>
      <c r="E31" s="20" t="s">
        <v>139</v>
      </c>
    </row>
    <row r="32" spans="1:5" x14ac:dyDescent="0.25">
      <c r="A32" s="29">
        <v>353266079842738</v>
      </c>
      <c r="B32" s="20" t="s">
        <v>165</v>
      </c>
      <c r="C32" s="20" t="s">
        <v>158</v>
      </c>
      <c r="D32" s="20" t="str">
        <f>IFERROR(VLOOKUP(A32,[1]Results!F:H,3,0),"")</f>
        <v/>
      </c>
      <c r="E32" s="20" t="s">
        <v>145</v>
      </c>
    </row>
    <row r="33" spans="1:5" x14ac:dyDescent="0.25">
      <c r="A33" s="29">
        <v>355690077622735</v>
      </c>
      <c r="B33" s="20" t="s">
        <v>161</v>
      </c>
      <c r="C33" s="20" t="s">
        <v>158</v>
      </c>
      <c r="D33" s="20" t="str">
        <f>IFERROR(VLOOKUP(A33,[1]Results!F:H,3,0),"")</f>
        <v/>
      </c>
      <c r="E33" s="34" t="s">
        <v>139</v>
      </c>
    </row>
    <row r="34" spans="1:5" x14ac:dyDescent="0.25">
      <c r="A34" s="29">
        <v>353260072918595</v>
      </c>
      <c r="B34" s="20" t="s">
        <v>173</v>
      </c>
      <c r="C34" s="20" t="s">
        <v>158</v>
      </c>
      <c r="D34" s="20" t="str">
        <f>IFERROR(VLOOKUP(A34,[1]Results!F:H,3,0),"")</f>
        <v/>
      </c>
      <c r="E34" s="33" t="s">
        <v>145</v>
      </c>
    </row>
    <row r="35" spans="1:5" x14ac:dyDescent="0.25">
      <c r="A35" s="29">
        <v>353268076754452</v>
      </c>
      <c r="B35" s="20" t="s">
        <v>177</v>
      </c>
      <c r="C35" s="20" t="s">
        <v>158</v>
      </c>
      <c r="D35" s="20" t="str">
        <f>IFERROR(VLOOKUP(A35,[1]Results!F:H,3,0),"")</f>
        <v/>
      </c>
      <c r="E35" s="20" t="s">
        <v>147</v>
      </c>
    </row>
    <row r="36" spans="1:5" x14ac:dyDescent="0.25">
      <c r="A36" s="29">
        <v>353272072812884</v>
      </c>
      <c r="B36" s="20" t="s">
        <v>178</v>
      </c>
      <c r="C36" s="20" t="s">
        <v>158</v>
      </c>
      <c r="D36" s="20" t="str">
        <f>IFERROR(VLOOKUP(A36,[1]Results!F:H,3,0),"")</f>
        <v/>
      </c>
      <c r="E36" s="20" t="s">
        <v>143</v>
      </c>
    </row>
    <row r="37" spans="1:5" x14ac:dyDescent="0.25">
      <c r="A37" s="29">
        <v>353272079929822</v>
      </c>
      <c r="B37" s="20" t="s">
        <v>161</v>
      </c>
      <c r="C37" s="20" t="s">
        <v>158</v>
      </c>
      <c r="D37" s="20" t="str">
        <f>IFERROR(VLOOKUP(A37,[1]Results!F:H,3,0),"")</f>
        <v/>
      </c>
      <c r="E37" s="20" t="s">
        <v>139</v>
      </c>
    </row>
    <row r="38" spans="1:5" x14ac:dyDescent="0.25">
      <c r="A38" s="30">
        <v>353338072640342</v>
      </c>
      <c r="B38" s="21" t="s">
        <v>183</v>
      </c>
      <c r="C38" s="21" t="s">
        <v>158</v>
      </c>
      <c r="D38" s="20" t="str">
        <f>IFERROR(VLOOKUP(A38,[1]Results!F:H,3,0),"")</f>
        <v/>
      </c>
      <c r="E38" s="20" t="s">
        <v>139</v>
      </c>
    </row>
    <row r="39" spans="1:5" x14ac:dyDescent="0.25">
      <c r="A39" s="29">
        <v>353798080463435</v>
      </c>
      <c r="B39" s="20" t="s">
        <v>184</v>
      </c>
      <c r="C39" s="20" t="s">
        <v>158</v>
      </c>
      <c r="D39" s="20" t="str">
        <f>IFERROR(VLOOKUP(A39,[1]Results!F:H,3,0),"")</f>
        <v/>
      </c>
      <c r="E39" s="20" t="s">
        <v>146</v>
      </c>
    </row>
    <row r="40" spans="1:5" x14ac:dyDescent="0.25">
      <c r="A40" s="29">
        <v>353798083597767</v>
      </c>
      <c r="B40" s="20" t="s">
        <v>183</v>
      </c>
      <c r="C40" s="20" t="s">
        <v>158</v>
      </c>
      <c r="D40" s="20" t="str">
        <f>IFERROR(VLOOKUP(A40,[1]Results!F:H,3,0),"")</f>
        <v/>
      </c>
      <c r="E40" s="33" t="s">
        <v>145</v>
      </c>
    </row>
    <row r="41" spans="1:5" x14ac:dyDescent="0.25">
      <c r="A41" s="30">
        <v>353800084637277</v>
      </c>
      <c r="B41" s="21" t="s">
        <v>183</v>
      </c>
      <c r="C41" s="21" t="s">
        <v>158</v>
      </c>
      <c r="D41" s="20" t="str">
        <f>IFERROR(VLOOKUP(A41,[1]Results!F:H,3,0),"")</f>
        <v/>
      </c>
      <c r="E41" s="20" t="s">
        <v>145</v>
      </c>
    </row>
    <row r="42" spans="1:5" x14ac:dyDescent="0.25">
      <c r="A42" s="29">
        <v>355396088147007</v>
      </c>
      <c r="B42" s="20" t="s">
        <v>183</v>
      </c>
      <c r="C42" s="20" t="s">
        <v>158</v>
      </c>
      <c r="D42" s="20" t="str">
        <f>IFERROR(VLOOKUP(A42,[1]Results!F:H,3,0),"")</f>
        <v/>
      </c>
      <c r="E42" s="33" t="s">
        <v>149</v>
      </c>
    </row>
    <row r="43" spans="1:5" x14ac:dyDescent="0.25">
      <c r="A43" s="29">
        <v>355397088412391</v>
      </c>
      <c r="B43" s="20" t="s">
        <v>213</v>
      </c>
      <c r="C43" s="20" t="s">
        <v>158</v>
      </c>
      <c r="D43" s="20" t="str">
        <f>IFERROR(VLOOKUP(A43,[1]Results!F:H,3,0),"")</f>
        <v/>
      </c>
      <c r="E43" s="20" t="s">
        <v>147</v>
      </c>
    </row>
    <row r="44" spans="1:5" x14ac:dyDescent="0.25">
      <c r="A44" s="29">
        <v>355400088348613</v>
      </c>
      <c r="B44" s="20" t="s">
        <v>213</v>
      </c>
      <c r="C44" s="20" t="s">
        <v>158</v>
      </c>
      <c r="D44" s="20" t="str">
        <f>IFERROR(VLOOKUP(A44,[1]Results!F:H,3,0),"")</f>
        <v/>
      </c>
      <c r="E44" s="20" t="s">
        <v>147</v>
      </c>
    </row>
    <row r="45" spans="1:5" x14ac:dyDescent="0.25">
      <c r="A45" s="29">
        <v>355413072637768</v>
      </c>
      <c r="B45" s="20" t="s">
        <v>173</v>
      </c>
      <c r="C45" s="20" t="s">
        <v>158</v>
      </c>
      <c r="D45" s="20" t="str">
        <f>IFERROR(VLOOKUP(A45,[1]Results!F:H,3,0),"")</f>
        <v/>
      </c>
      <c r="E45" s="20" t="s">
        <v>143</v>
      </c>
    </row>
    <row r="46" spans="1:5" x14ac:dyDescent="0.25">
      <c r="A46" s="29">
        <v>355415071270392</v>
      </c>
      <c r="B46" s="20" t="s">
        <v>161</v>
      </c>
      <c r="C46" s="20" t="s">
        <v>158</v>
      </c>
      <c r="D46" s="20" t="str">
        <f>IFERROR(VLOOKUP(A46,[1]Results!F:H,3,0),"")</f>
        <v/>
      </c>
      <c r="E46" s="20" t="s">
        <v>139</v>
      </c>
    </row>
    <row r="47" spans="1:5" x14ac:dyDescent="0.25">
      <c r="A47" s="29">
        <v>355415072604433</v>
      </c>
      <c r="B47" s="20" t="s">
        <v>177</v>
      </c>
      <c r="C47" s="20" t="s">
        <v>158</v>
      </c>
      <c r="D47" s="20" t="str">
        <f>IFERROR(VLOOKUP(A47,[1]Results!F:H,3,0),"")</f>
        <v/>
      </c>
      <c r="E47" s="20" t="s">
        <v>149</v>
      </c>
    </row>
    <row r="48" spans="1:5" x14ac:dyDescent="0.25">
      <c r="A48" s="29">
        <v>355417079896137</v>
      </c>
      <c r="B48" s="20"/>
      <c r="C48" s="20" t="s">
        <v>158</v>
      </c>
      <c r="D48" s="20" t="str">
        <f>IFERROR(VLOOKUP(A48,[1]Results!F:H,3,0),"")</f>
        <v/>
      </c>
      <c r="E48" s="20" t="s">
        <v>139</v>
      </c>
    </row>
    <row r="49" spans="1:9" x14ac:dyDescent="0.25">
      <c r="A49" s="29">
        <v>355419078334557</v>
      </c>
      <c r="B49" s="20" t="s">
        <v>178</v>
      </c>
      <c r="C49" s="20" t="s">
        <v>158</v>
      </c>
      <c r="D49" s="20" t="str">
        <f>IFERROR(VLOOKUP(A49,[1]Results!F:H,3,0),"")</f>
        <v/>
      </c>
      <c r="E49" s="20" t="s">
        <v>143</v>
      </c>
    </row>
    <row r="50" spans="1:9" x14ac:dyDescent="0.25">
      <c r="A50" s="29">
        <v>355425077891448</v>
      </c>
      <c r="B50" s="20"/>
      <c r="C50" s="20" t="s">
        <v>158</v>
      </c>
      <c r="D50" s="20" t="str">
        <f>IFERROR(VLOOKUP(A50,[1]Results!F:H,3,0),"")</f>
        <v/>
      </c>
      <c r="E50" s="33" t="s">
        <v>143</v>
      </c>
    </row>
    <row r="51" spans="1:9" x14ac:dyDescent="0.25">
      <c r="A51" s="29">
        <v>355430074347246</v>
      </c>
      <c r="B51" s="20" t="s">
        <v>177</v>
      </c>
      <c r="C51" s="20" t="s">
        <v>158</v>
      </c>
      <c r="D51" s="20" t="str">
        <f>IFERROR(VLOOKUP(A51,[1]Results!F:H,3,0),"")</f>
        <v/>
      </c>
      <c r="E51" s="20" t="s">
        <v>149</v>
      </c>
      <c r="I51" s="26"/>
    </row>
    <row r="52" spans="1:9" x14ac:dyDescent="0.25">
      <c r="A52" s="29">
        <v>355690078059028</v>
      </c>
      <c r="B52" s="20" t="s">
        <v>159</v>
      </c>
      <c r="C52" s="20" t="s">
        <v>158</v>
      </c>
      <c r="D52" s="20" t="str">
        <f>IFERROR(VLOOKUP(A52,[1]Results!F:H,3,0),"")</f>
        <v/>
      </c>
      <c r="E52" s="20" t="s">
        <v>149</v>
      </c>
    </row>
    <row r="53" spans="1:9" x14ac:dyDescent="0.25">
      <c r="A53" s="29">
        <v>355691078340251</v>
      </c>
      <c r="B53" s="20" t="s">
        <v>157</v>
      </c>
      <c r="C53" s="20" t="s">
        <v>158</v>
      </c>
      <c r="D53" s="20" t="str">
        <f>IFERROR(VLOOKUP(A53,[1]Results!F:H,3,0),"")</f>
        <v/>
      </c>
      <c r="E53" s="20" t="s">
        <v>143</v>
      </c>
    </row>
    <row r="54" spans="1:9" x14ac:dyDescent="0.25">
      <c r="A54" s="29">
        <v>355694077250083</v>
      </c>
      <c r="B54" s="20" t="s">
        <v>173</v>
      </c>
      <c r="C54" s="20" t="s">
        <v>158</v>
      </c>
      <c r="D54" s="20" t="str">
        <f>IFERROR(VLOOKUP(A54,[1]Results!F:H,3,0),"")</f>
        <v/>
      </c>
      <c r="E54" s="20" t="s">
        <v>145</v>
      </c>
    </row>
    <row r="55" spans="1:9" x14ac:dyDescent="0.25">
      <c r="A55" s="29">
        <v>355696078757396</v>
      </c>
      <c r="B55" s="20" t="s">
        <v>157</v>
      </c>
      <c r="C55" s="20" t="s">
        <v>158</v>
      </c>
      <c r="D55" s="20" t="str">
        <f>IFERROR(VLOOKUP(A55,[1]Results!F:H,3,0),"")</f>
        <v/>
      </c>
      <c r="E55" s="33" t="s">
        <v>139</v>
      </c>
    </row>
    <row r="56" spans="1:9" x14ac:dyDescent="0.25">
      <c r="A56" s="29">
        <v>355696078972771</v>
      </c>
      <c r="B56" s="20" t="s">
        <v>173</v>
      </c>
      <c r="C56" s="20" t="s">
        <v>158</v>
      </c>
      <c r="D56" s="20" t="str">
        <f>IFERROR(VLOOKUP(A56,[1]Results!F:H,3,0),"")</f>
        <v/>
      </c>
      <c r="E56" s="20" t="s">
        <v>143</v>
      </c>
    </row>
    <row r="57" spans="1:9" x14ac:dyDescent="0.25">
      <c r="A57" s="29">
        <v>355767077178767</v>
      </c>
      <c r="B57" s="20" t="s">
        <v>178</v>
      </c>
      <c r="C57" s="20" t="s">
        <v>158</v>
      </c>
      <c r="D57" s="20" t="str">
        <f>IFERROR(VLOOKUP(A57,[1]Results!F:H,3,0),"")</f>
        <v/>
      </c>
      <c r="E57" s="20" t="s">
        <v>147</v>
      </c>
    </row>
    <row r="58" spans="1:9" x14ac:dyDescent="0.25">
      <c r="A58" s="29">
        <v>356650089479275</v>
      </c>
      <c r="B58" s="20" t="s">
        <v>213</v>
      </c>
      <c r="C58" s="20" t="s">
        <v>158</v>
      </c>
      <c r="D58" s="20" t="str">
        <f>IFERROR(VLOOKUP(A58,[1]Results!F:H,3,0),"")</f>
        <v/>
      </c>
      <c r="E58" s="20" t="s">
        <v>147</v>
      </c>
    </row>
    <row r="59" spans="1:9" x14ac:dyDescent="0.25">
      <c r="A59" s="29">
        <v>356676080625475</v>
      </c>
      <c r="B59" s="20" t="s">
        <v>231</v>
      </c>
      <c r="C59" s="20" t="s">
        <v>158</v>
      </c>
      <c r="D59" s="20" t="str">
        <f>IFERROR(VLOOKUP(A59,[1]Results!F:H,3,0),"")</f>
        <v/>
      </c>
      <c r="E59" s="20" t="s">
        <v>145</v>
      </c>
    </row>
    <row r="60" spans="1:9" x14ac:dyDescent="0.25">
      <c r="A60" s="29">
        <v>358563075071147</v>
      </c>
      <c r="B60" s="20" t="s">
        <v>247</v>
      </c>
      <c r="C60" s="20" t="s">
        <v>158</v>
      </c>
      <c r="D60" s="20" t="str">
        <f>IFERROR(VLOOKUP(A60,[1]Results!F:H,3,0),"")</f>
        <v/>
      </c>
      <c r="E60" s="20" t="s">
        <v>139</v>
      </c>
    </row>
    <row r="61" spans="1:9" x14ac:dyDescent="0.25">
      <c r="A61" s="29">
        <v>358565070587480</v>
      </c>
      <c r="B61" s="20" t="s">
        <v>248</v>
      </c>
      <c r="C61" s="20" t="s">
        <v>158</v>
      </c>
      <c r="D61" s="20" t="str">
        <f>IFERROR(VLOOKUP(A61,[1]Results!F:H,3,0),"")</f>
        <v/>
      </c>
      <c r="E61" s="20" t="s">
        <v>147</v>
      </c>
    </row>
    <row r="62" spans="1:9" x14ac:dyDescent="0.25">
      <c r="A62" s="29">
        <v>358566072702077</v>
      </c>
      <c r="B62" s="20" t="s">
        <v>161</v>
      </c>
      <c r="C62" s="20" t="s">
        <v>158</v>
      </c>
      <c r="D62" s="20" t="str">
        <f>IFERROR(VLOOKUP(A62,[1]Results!F:H,3,0),"")</f>
        <v/>
      </c>
      <c r="E62" s="20" t="s">
        <v>139</v>
      </c>
    </row>
    <row r="63" spans="1:9" x14ac:dyDescent="0.25">
      <c r="A63" s="29">
        <v>358567077220933</v>
      </c>
      <c r="B63" s="20"/>
      <c r="C63" s="20" t="s">
        <v>158</v>
      </c>
      <c r="D63" s="20" t="str">
        <f>IFERROR(VLOOKUP(A63,[1]Results!F:H,3,0),"")</f>
        <v/>
      </c>
      <c r="E63" s="33" t="s">
        <v>145</v>
      </c>
    </row>
    <row r="64" spans="1:9" x14ac:dyDescent="0.25">
      <c r="A64" s="29">
        <v>358571078417324</v>
      </c>
      <c r="B64" s="20" t="s">
        <v>161</v>
      </c>
      <c r="C64" s="20" t="s">
        <v>158</v>
      </c>
      <c r="D64" s="20" t="str">
        <f>IFERROR(VLOOKUP(A64,[1]Results!F:H,3,0),"")</f>
        <v/>
      </c>
      <c r="E64" s="20" t="s">
        <v>139</v>
      </c>
    </row>
    <row r="65" spans="1:5" x14ac:dyDescent="0.25">
      <c r="A65" s="29">
        <v>359156076503850</v>
      </c>
      <c r="B65" s="20" t="s">
        <v>183</v>
      </c>
      <c r="C65" s="20" t="s">
        <v>158</v>
      </c>
      <c r="D65" s="20" t="str">
        <f>IFERROR(VLOOKUP(A65,[1]Results!F:H,3,0),"")</f>
        <v/>
      </c>
      <c r="E65" s="33" t="s">
        <v>146</v>
      </c>
    </row>
    <row r="66" spans="1:5" x14ac:dyDescent="0.25">
      <c r="A66" s="29">
        <v>359484083673759</v>
      </c>
      <c r="B66" s="20" t="s">
        <v>161</v>
      </c>
      <c r="C66" s="20" t="s">
        <v>158</v>
      </c>
      <c r="D66" s="20" t="str">
        <f>IFERROR(VLOOKUP(A66,[1]Results!F:H,3,0),"")</f>
        <v/>
      </c>
      <c r="E66" s="20" t="s">
        <v>139</v>
      </c>
    </row>
    <row r="67" spans="1:5" x14ac:dyDescent="0.25">
      <c r="A67" s="29">
        <v>353337073493115</v>
      </c>
      <c r="B67" s="20" t="s">
        <v>167</v>
      </c>
      <c r="C67" s="20" t="s">
        <v>168</v>
      </c>
      <c r="D67" s="20" t="str">
        <f>IFERROR(VLOOKUP(A67,[1]Results!F:H,3,0),"")</f>
        <v/>
      </c>
      <c r="E67" s="33" t="s">
        <v>143</v>
      </c>
    </row>
    <row r="68" spans="1:5" x14ac:dyDescent="0.25">
      <c r="A68" s="29">
        <v>353284077138124</v>
      </c>
      <c r="B68" s="20" t="s">
        <v>167</v>
      </c>
      <c r="C68" s="20" t="s">
        <v>168</v>
      </c>
      <c r="D68" s="20" t="str">
        <f>IFERROR(VLOOKUP(A68,[1]Results!F:H,3,0),"")</f>
        <v/>
      </c>
      <c r="E68" s="33" t="s">
        <v>145</v>
      </c>
    </row>
    <row r="69" spans="1:5" x14ac:dyDescent="0.25">
      <c r="A69" s="29">
        <v>355732074590083</v>
      </c>
      <c r="B69" s="20" t="s">
        <v>174</v>
      </c>
      <c r="C69" s="20" t="s">
        <v>168</v>
      </c>
      <c r="D69" s="20" t="str">
        <f>IFERROR(VLOOKUP(A69,[1]Results!F:H,3,0),"")</f>
        <v/>
      </c>
      <c r="E69" s="20" t="s">
        <v>149</v>
      </c>
    </row>
    <row r="70" spans="1:5" x14ac:dyDescent="0.25">
      <c r="A70" s="29">
        <v>353300070688368</v>
      </c>
      <c r="B70" s="20" t="s">
        <v>179</v>
      </c>
      <c r="C70" s="20" t="s">
        <v>168</v>
      </c>
      <c r="D70" s="20" t="str">
        <f>IFERROR(VLOOKUP(A70,[1]Results!F:H,3,0),"")</f>
        <v/>
      </c>
      <c r="E70" s="20" t="s">
        <v>146</v>
      </c>
    </row>
    <row r="71" spans="1:5" x14ac:dyDescent="0.25">
      <c r="A71" s="29">
        <v>353286072635020</v>
      </c>
      <c r="B71" s="20" t="s">
        <v>180</v>
      </c>
      <c r="C71" s="20" t="s">
        <v>168</v>
      </c>
      <c r="D71" s="20" t="str">
        <f>IFERROR(VLOOKUP(A71,[1]Results!F:H,3,0),"")</f>
        <v/>
      </c>
      <c r="E71" s="20" t="s">
        <v>145</v>
      </c>
    </row>
    <row r="72" spans="1:5" x14ac:dyDescent="0.25">
      <c r="A72" s="29">
        <v>353288073529806</v>
      </c>
      <c r="B72" s="20" t="s">
        <v>181</v>
      </c>
      <c r="C72" s="20" t="s">
        <v>168</v>
      </c>
      <c r="D72" s="20" t="str">
        <f>IFERROR(VLOOKUP(A72,[1]Results!F:H,3,0),"")</f>
        <v/>
      </c>
      <c r="E72" s="20" t="s">
        <v>147</v>
      </c>
    </row>
    <row r="73" spans="1:5" x14ac:dyDescent="0.25">
      <c r="A73" s="29">
        <v>355737070437254</v>
      </c>
      <c r="B73" s="20" t="s">
        <v>180</v>
      </c>
      <c r="C73" s="20" t="s">
        <v>168</v>
      </c>
      <c r="D73" s="20" t="str">
        <f>IFERROR(VLOOKUP(A73,[1]Results!F:H,3,0),"")</f>
        <v/>
      </c>
      <c r="E73" s="20" t="s">
        <v>145</v>
      </c>
    </row>
    <row r="74" spans="1:5" x14ac:dyDescent="0.25">
      <c r="A74" s="29">
        <v>353328077771572</v>
      </c>
      <c r="B74" s="20" t="s">
        <v>179</v>
      </c>
      <c r="C74" s="20" t="s">
        <v>168</v>
      </c>
      <c r="D74" s="20" t="str">
        <f>IFERROR(VLOOKUP(A74,[1]Results!F:H,3,0),"")</f>
        <v/>
      </c>
      <c r="E74" s="20" t="s">
        <v>149</v>
      </c>
    </row>
    <row r="75" spans="1:5" x14ac:dyDescent="0.25">
      <c r="A75" s="30">
        <v>353329071551762</v>
      </c>
      <c r="B75" s="22" t="s">
        <v>179</v>
      </c>
      <c r="C75" s="21" t="s">
        <v>168</v>
      </c>
      <c r="D75" s="20" t="str">
        <f>IFERROR(VLOOKUP(A75,[1]Results!F:H,3,0),"")</f>
        <v/>
      </c>
      <c r="E75" s="20" t="s">
        <v>139</v>
      </c>
    </row>
    <row r="76" spans="1:5" x14ac:dyDescent="0.25">
      <c r="A76" s="30">
        <v>353330070235712</v>
      </c>
      <c r="B76" s="21" t="s">
        <v>182</v>
      </c>
      <c r="C76" s="21" t="s">
        <v>168</v>
      </c>
      <c r="D76" s="20" t="str">
        <f>IFERROR(VLOOKUP(A76,[1]Results!F:H,3,0),"")</f>
        <v/>
      </c>
      <c r="E76" s="20" t="s">
        <v>143</v>
      </c>
    </row>
    <row r="77" spans="1:5" x14ac:dyDescent="0.25">
      <c r="A77" s="29">
        <v>353332077518751</v>
      </c>
      <c r="B77" s="20"/>
      <c r="C77" s="21" t="s">
        <v>168</v>
      </c>
      <c r="D77" s="20" t="str">
        <f>IFERROR(VLOOKUP(A77,[1]Results!F:H,3,0),"")</f>
        <v/>
      </c>
      <c r="E77" s="20" t="s">
        <v>143</v>
      </c>
    </row>
    <row r="78" spans="1:5" x14ac:dyDescent="0.25">
      <c r="A78" s="29">
        <v>358603070342364</v>
      </c>
      <c r="B78" s="20" t="s">
        <v>167</v>
      </c>
      <c r="C78" s="20" t="s">
        <v>168</v>
      </c>
      <c r="D78" s="20" t="str">
        <f>IFERROR(VLOOKUP(A78,[1]Results!F:H,3,0),"")</f>
        <v/>
      </c>
      <c r="E78" s="33" t="s">
        <v>143</v>
      </c>
    </row>
    <row r="79" spans="1:5" x14ac:dyDescent="0.25">
      <c r="A79" s="29">
        <v>353336073772023</v>
      </c>
      <c r="B79" s="20" t="s">
        <v>167</v>
      </c>
      <c r="C79" s="20" t="s">
        <v>168</v>
      </c>
      <c r="D79" s="20" t="str">
        <f>IFERROR(VLOOKUP(A79,[1]Results!F:H,3,0),"")</f>
        <v/>
      </c>
      <c r="E79" s="20" t="s">
        <v>143</v>
      </c>
    </row>
    <row r="80" spans="1:5" x14ac:dyDescent="0.25">
      <c r="A80" s="29">
        <v>353333077866521</v>
      </c>
      <c r="B80" s="20"/>
      <c r="C80" s="21" t="s">
        <v>168</v>
      </c>
      <c r="D80" s="20" t="str">
        <f>IFERROR(VLOOKUP(A80,[1]Results!F:H,3,0),"")</f>
        <v/>
      </c>
      <c r="E80" s="20" t="s">
        <v>145</v>
      </c>
    </row>
    <row r="81" spans="1:5" x14ac:dyDescent="0.25">
      <c r="A81" s="30">
        <v>353337079445192</v>
      </c>
      <c r="B81" s="21" t="s">
        <v>174</v>
      </c>
      <c r="C81" s="21" t="s">
        <v>168</v>
      </c>
      <c r="D81" s="20" t="str">
        <f>IFERROR(VLOOKUP(A81,[1]Results!F:H,3,0),"")</f>
        <v/>
      </c>
      <c r="E81" s="33" t="s">
        <v>145</v>
      </c>
    </row>
    <row r="82" spans="1:5" x14ac:dyDescent="0.25">
      <c r="A82" s="29">
        <v>355728070556672</v>
      </c>
      <c r="B82" s="20" t="s">
        <v>182</v>
      </c>
      <c r="C82" s="20" t="s">
        <v>168</v>
      </c>
      <c r="D82" s="20" t="str">
        <f>IFERROR(VLOOKUP(A82,[1]Results!F:H,3,0),"")</f>
        <v/>
      </c>
      <c r="E82" s="33" t="s">
        <v>145</v>
      </c>
    </row>
    <row r="83" spans="1:5" x14ac:dyDescent="0.25">
      <c r="A83" s="29">
        <v>355729073506037</v>
      </c>
      <c r="B83" s="20" t="s">
        <v>181</v>
      </c>
      <c r="C83" s="20" t="s">
        <v>168</v>
      </c>
      <c r="D83" s="20" t="str">
        <f>IFERROR(VLOOKUP(A83,[1]Results!F:H,3,0),"")</f>
        <v/>
      </c>
      <c r="E83" s="20" t="s">
        <v>147</v>
      </c>
    </row>
    <row r="84" spans="1:5" x14ac:dyDescent="0.25">
      <c r="A84" s="29">
        <v>355731071417886</v>
      </c>
      <c r="B84" s="20" t="s">
        <v>180</v>
      </c>
      <c r="C84" s="20" t="s">
        <v>168</v>
      </c>
      <c r="D84" s="20" t="str">
        <f>IFERROR(VLOOKUP(A84,[1]Results!F:H,3,0),"")</f>
        <v/>
      </c>
      <c r="E84" s="33" t="s">
        <v>139</v>
      </c>
    </row>
    <row r="85" spans="1:5" x14ac:dyDescent="0.25">
      <c r="A85" s="29">
        <v>355732072168650</v>
      </c>
      <c r="B85" s="20" t="s">
        <v>214</v>
      </c>
      <c r="C85" s="20" t="s">
        <v>168</v>
      </c>
      <c r="D85" s="20" t="str">
        <f>IFERROR(VLOOKUP(A85,[1]Results!F:H,3,0),"")</f>
        <v/>
      </c>
      <c r="E85" s="20" t="s">
        <v>147</v>
      </c>
    </row>
    <row r="86" spans="1:5" x14ac:dyDescent="0.25">
      <c r="A86" s="29">
        <v>355733071210493</v>
      </c>
      <c r="B86" s="20" t="s">
        <v>181</v>
      </c>
      <c r="C86" s="20" t="s">
        <v>168</v>
      </c>
      <c r="D86" s="20" t="str">
        <f>IFERROR(VLOOKUP(A86,[1]Results!F:H,3,0),"")</f>
        <v/>
      </c>
      <c r="E86" s="20" t="s">
        <v>147</v>
      </c>
    </row>
    <row r="87" spans="1:5" x14ac:dyDescent="0.25">
      <c r="A87" s="29">
        <v>355733076749776</v>
      </c>
      <c r="B87" s="20"/>
      <c r="C87" s="20" t="s">
        <v>168</v>
      </c>
      <c r="D87" s="20" t="str">
        <f>IFERROR(VLOOKUP(A87,[1]Results!F:H,3,0),"")</f>
        <v/>
      </c>
      <c r="E87" s="20" t="s">
        <v>145</v>
      </c>
    </row>
    <row r="88" spans="1:5" x14ac:dyDescent="0.25">
      <c r="A88" s="29">
        <v>355735074576309</v>
      </c>
      <c r="B88" s="20" t="s">
        <v>215</v>
      </c>
      <c r="C88" s="20" t="s">
        <v>168</v>
      </c>
      <c r="D88" s="20" t="str">
        <f>IFERROR(VLOOKUP(A88,[1]Results!F:H,3,0),"")</f>
        <v/>
      </c>
      <c r="E88" s="20" t="s">
        <v>147</v>
      </c>
    </row>
    <row r="89" spans="1:5" x14ac:dyDescent="0.25">
      <c r="A89" s="30">
        <v>355736075414862</v>
      </c>
      <c r="B89" s="21" t="s">
        <v>174</v>
      </c>
      <c r="C89" s="21" t="s">
        <v>168</v>
      </c>
      <c r="D89" s="20" t="str">
        <f>IFERROR(VLOOKUP(A89,[1]Results!F:H,3,0),"")</f>
        <v/>
      </c>
      <c r="E89" s="20" t="s">
        <v>143</v>
      </c>
    </row>
    <row r="90" spans="1:5" x14ac:dyDescent="0.25">
      <c r="A90" s="29">
        <v>355737072615519</v>
      </c>
      <c r="B90" s="20" t="s">
        <v>216</v>
      </c>
      <c r="C90" s="20" t="s">
        <v>168</v>
      </c>
      <c r="D90" s="20" t="str">
        <f>IFERROR(VLOOKUP(A90,[1]Results!F:H,3,0),"")</f>
        <v/>
      </c>
      <c r="E90" s="20" t="s">
        <v>143</v>
      </c>
    </row>
    <row r="91" spans="1:5" x14ac:dyDescent="0.25">
      <c r="A91" s="29">
        <v>358603071536758</v>
      </c>
      <c r="B91" s="20" t="s">
        <v>174</v>
      </c>
      <c r="C91" s="20" t="s">
        <v>168</v>
      </c>
      <c r="D91" s="20" t="str">
        <f>IFERROR(VLOOKUP(A91,[1]Results!F:H,3,0),"")</f>
        <v/>
      </c>
      <c r="E91" s="20" t="s">
        <v>143</v>
      </c>
    </row>
    <row r="92" spans="1:5" x14ac:dyDescent="0.25">
      <c r="A92" s="29">
        <v>358607070642319</v>
      </c>
      <c r="B92" s="20" t="s">
        <v>181</v>
      </c>
      <c r="C92" s="20" t="s">
        <v>168</v>
      </c>
      <c r="D92" s="20" t="s">
        <v>249</v>
      </c>
      <c r="E92" s="20" t="s">
        <v>147</v>
      </c>
    </row>
    <row r="93" spans="1:5" x14ac:dyDescent="0.25">
      <c r="A93" s="29">
        <v>358607070748900</v>
      </c>
      <c r="B93" s="20" t="s">
        <v>181</v>
      </c>
      <c r="C93" s="20" t="s">
        <v>168</v>
      </c>
      <c r="D93" s="20" t="str">
        <f>IFERROR(VLOOKUP(A93,[1]Results!F:H,3,0),"")</f>
        <v/>
      </c>
      <c r="E93" s="20" t="s">
        <v>147</v>
      </c>
    </row>
    <row r="94" spans="1:5" x14ac:dyDescent="0.25">
      <c r="A94" s="29">
        <v>355311082019490</v>
      </c>
      <c r="B94" s="20" t="s">
        <v>188</v>
      </c>
      <c r="C94" s="20" t="s">
        <v>189</v>
      </c>
      <c r="D94" s="20" t="str">
        <f>IFERROR(VLOOKUP(A94,[1]Results!F:H,3,0),"")</f>
        <v/>
      </c>
      <c r="E94" s="33" t="s">
        <v>145</v>
      </c>
    </row>
    <row r="95" spans="1:5" x14ac:dyDescent="0.25">
      <c r="A95" s="29">
        <v>355311082069354</v>
      </c>
      <c r="B95" s="20" t="s">
        <v>188</v>
      </c>
      <c r="C95" s="20" t="s">
        <v>189</v>
      </c>
      <c r="D95" s="20" t="str">
        <f>IFERROR(VLOOKUP(A95,[1]Results!F:H,3,0),"")</f>
        <v/>
      </c>
      <c r="E95" s="20" t="s">
        <v>145</v>
      </c>
    </row>
    <row r="96" spans="1:5" x14ac:dyDescent="0.25">
      <c r="A96" s="29">
        <v>355828087563818</v>
      </c>
      <c r="B96" s="20" t="s">
        <v>188</v>
      </c>
      <c r="C96" s="20" t="s">
        <v>189</v>
      </c>
      <c r="D96" s="20" t="str">
        <f>IFERROR(VLOOKUP(A96,[1]Results!F:H,3,0),"")</f>
        <v/>
      </c>
      <c r="E96" s="20" t="s">
        <v>149</v>
      </c>
    </row>
    <row r="97" spans="1:5" x14ac:dyDescent="0.25">
      <c r="A97" s="29">
        <v>353823081437442</v>
      </c>
      <c r="B97" s="20" t="s">
        <v>188</v>
      </c>
      <c r="C97" s="20" t="s">
        <v>189</v>
      </c>
      <c r="D97" s="20" t="str">
        <f>IFERROR(VLOOKUP(A97,[1]Results!F:H,3,0),"")</f>
        <v/>
      </c>
      <c r="E97" s="20" t="s">
        <v>139</v>
      </c>
    </row>
    <row r="98" spans="1:5" x14ac:dyDescent="0.25">
      <c r="A98" s="29">
        <v>353825081869201</v>
      </c>
      <c r="B98" s="20" t="s">
        <v>188</v>
      </c>
      <c r="C98" s="20" t="s">
        <v>189</v>
      </c>
      <c r="D98" s="20" t="str">
        <f>IFERROR(VLOOKUP(A98,[1]Results!F:H,3,0),"")</f>
        <v/>
      </c>
      <c r="E98" s="20" t="s">
        <v>139</v>
      </c>
    </row>
    <row r="99" spans="1:5" x14ac:dyDescent="0.25">
      <c r="A99" s="29">
        <v>353826081962939</v>
      </c>
      <c r="B99" s="20" t="s">
        <v>193</v>
      </c>
      <c r="C99" s="20" t="s">
        <v>189</v>
      </c>
      <c r="D99" s="20" t="str">
        <f>IFERROR(VLOOKUP(A99,[1]Results!F:H,3,0),"")</f>
        <v/>
      </c>
      <c r="E99" s="33" t="s">
        <v>149</v>
      </c>
    </row>
    <row r="100" spans="1:5" x14ac:dyDescent="0.25">
      <c r="A100" s="29">
        <v>353822081436057</v>
      </c>
      <c r="B100" s="20" t="s">
        <v>194</v>
      </c>
      <c r="C100" s="20" t="s">
        <v>189</v>
      </c>
      <c r="D100" s="20" t="str">
        <f>IFERROR(VLOOKUP(A100,[1]Results!F:H,3,0),"")</f>
        <v/>
      </c>
      <c r="E100" s="34" t="s">
        <v>139</v>
      </c>
    </row>
    <row r="101" spans="1:5" x14ac:dyDescent="0.25">
      <c r="A101" s="29">
        <v>355312084476373</v>
      </c>
      <c r="B101" s="20" t="s">
        <v>195</v>
      </c>
      <c r="C101" s="20" t="s">
        <v>189</v>
      </c>
      <c r="D101" s="20" t="str">
        <f>IFERROR(VLOOKUP(A101,[1]Results!F:H,3,0),"")</f>
        <v/>
      </c>
      <c r="E101" s="20" t="s">
        <v>149</v>
      </c>
    </row>
    <row r="102" spans="1:5" x14ac:dyDescent="0.25">
      <c r="A102" s="29">
        <v>355824086389735</v>
      </c>
      <c r="B102" s="20" t="s">
        <v>198</v>
      </c>
      <c r="C102" s="20" t="s">
        <v>189</v>
      </c>
      <c r="D102" s="20" t="str">
        <f>IFERROR(VLOOKUP(A102,[1]Results!F:H,3,0),"")</f>
        <v/>
      </c>
      <c r="E102" s="20" t="s">
        <v>149</v>
      </c>
    </row>
    <row r="103" spans="1:5" x14ac:dyDescent="0.25">
      <c r="A103" s="29">
        <v>359164073700214</v>
      </c>
      <c r="B103" s="20" t="s">
        <v>198</v>
      </c>
      <c r="C103" s="20" t="s">
        <v>189</v>
      </c>
      <c r="D103" s="20" t="str">
        <f>IFERROR(VLOOKUP(A103,[1]Results!F:H,3,0),"")</f>
        <v/>
      </c>
      <c r="E103" s="20" t="s">
        <v>149</v>
      </c>
    </row>
    <row r="104" spans="1:5" x14ac:dyDescent="0.25">
      <c r="A104" s="29">
        <v>359463082247948</v>
      </c>
      <c r="B104" s="20" t="s">
        <v>195</v>
      </c>
      <c r="C104" s="20" t="s">
        <v>189</v>
      </c>
      <c r="D104" s="20" t="str">
        <f>IFERROR(VLOOKUP(A104,[1]Results!F:H,3,0),"")</f>
        <v/>
      </c>
      <c r="E104" s="33" t="s">
        <v>149</v>
      </c>
    </row>
    <row r="105" spans="1:5" x14ac:dyDescent="0.25">
      <c r="A105" s="30">
        <v>355825083442955</v>
      </c>
      <c r="B105" s="21" t="s">
        <v>205</v>
      </c>
      <c r="C105" s="21" t="s">
        <v>189</v>
      </c>
      <c r="D105" s="20" t="str">
        <f>IFERROR(VLOOKUP(A105,[1]Results!F:H,3,0),"")</f>
        <v/>
      </c>
      <c r="E105" s="20" t="s">
        <v>149</v>
      </c>
    </row>
    <row r="106" spans="1:5" x14ac:dyDescent="0.25">
      <c r="A106" s="29">
        <v>354914091137665</v>
      </c>
      <c r="B106" s="20" t="s">
        <v>198</v>
      </c>
      <c r="C106" s="20" t="s">
        <v>189</v>
      </c>
      <c r="D106" s="20" t="s">
        <v>206</v>
      </c>
      <c r="E106" s="20" t="s">
        <v>147</v>
      </c>
    </row>
    <row r="107" spans="1:5" x14ac:dyDescent="0.25">
      <c r="A107" s="29">
        <v>355308081948299</v>
      </c>
      <c r="B107" s="20" t="s">
        <v>195</v>
      </c>
      <c r="C107" s="20" t="s">
        <v>189</v>
      </c>
      <c r="D107" s="20" t="str">
        <f>IFERROR(VLOOKUP(A107,[1]Results!F:H,3,0),"")</f>
        <v/>
      </c>
      <c r="E107" s="20" t="s">
        <v>145</v>
      </c>
    </row>
    <row r="108" spans="1:5" x14ac:dyDescent="0.25">
      <c r="A108" s="29">
        <v>355309080469154</v>
      </c>
      <c r="B108" s="20" t="s">
        <v>188</v>
      </c>
      <c r="C108" s="20" t="s">
        <v>189</v>
      </c>
      <c r="D108" s="20" t="str">
        <f>IFERROR(VLOOKUP(A108,[1]Results!F:H,3,0),"")</f>
        <v/>
      </c>
      <c r="E108" s="20" t="s">
        <v>143</v>
      </c>
    </row>
    <row r="109" spans="1:5" x14ac:dyDescent="0.25">
      <c r="A109" s="29">
        <v>355309088925017</v>
      </c>
      <c r="B109" s="20" t="s">
        <v>207</v>
      </c>
      <c r="C109" s="20" t="s">
        <v>189</v>
      </c>
      <c r="D109" s="20" t="str">
        <f>IFERROR(VLOOKUP(A109,[1]Results!F:H,3,0),"")</f>
        <v/>
      </c>
      <c r="E109" s="20" t="s">
        <v>143</v>
      </c>
    </row>
    <row r="110" spans="1:5" x14ac:dyDescent="0.25">
      <c r="A110" s="29">
        <v>355310080708690</v>
      </c>
      <c r="B110" s="20" t="s">
        <v>198</v>
      </c>
      <c r="C110" s="20" t="s">
        <v>189</v>
      </c>
      <c r="D110" s="20" t="s">
        <v>206</v>
      </c>
      <c r="E110" s="20" t="s">
        <v>147</v>
      </c>
    </row>
    <row r="111" spans="1:5" x14ac:dyDescent="0.25">
      <c r="A111" s="29">
        <v>355310087994780</v>
      </c>
      <c r="B111" s="20" t="s">
        <v>193</v>
      </c>
      <c r="C111" s="20" t="s">
        <v>189</v>
      </c>
      <c r="D111" s="20" t="str">
        <f>IFERROR(VLOOKUP(A111,[1]Results!F:H,3,0),"")</f>
        <v/>
      </c>
      <c r="E111" s="33" t="s">
        <v>139</v>
      </c>
    </row>
    <row r="112" spans="1:5" x14ac:dyDescent="0.25">
      <c r="A112" s="29">
        <v>353826082472581</v>
      </c>
      <c r="B112" s="20" t="s">
        <v>208</v>
      </c>
      <c r="C112" s="20" t="s">
        <v>189</v>
      </c>
      <c r="D112" s="20" t="str">
        <f>IFERROR(VLOOKUP(A112,[1]Results!F:H,3,0),"")</f>
        <v/>
      </c>
      <c r="E112" s="20" t="s">
        <v>143</v>
      </c>
    </row>
    <row r="113" spans="1:5" x14ac:dyDescent="0.25">
      <c r="A113" s="29">
        <v>355311087967677</v>
      </c>
      <c r="B113" s="20" t="s">
        <v>193</v>
      </c>
      <c r="C113" s="20" t="s">
        <v>189</v>
      </c>
      <c r="D113" s="20" t="str">
        <f>IFERROR(VLOOKUP(A113,[1]Results!F:H,3,0),"")</f>
        <v/>
      </c>
      <c r="E113" s="20" t="s">
        <v>143</v>
      </c>
    </row>
    <row r="114" spans="1:5" x14ac:dyDescent="0.25">
      <c r="A114" s="29">
        <v>355340087581584</v>
      </c>
      <c r="B114" s="20" t="s">
        <v>193</v>
      </c>
      <c r="C114" s="20" t="s">
        <v>189</v>
      </c>
      <c r="D114" s="20" t="str">
        <f>IFERROR(VLOOKUP(A114,[1]Results!F:H,3,0),"")</f>
        <v/>
      </c>
      <c r="E114" s="20" t="s">
        <v>143</v>
      </c>
    </row>
    <row r="115" spans="1:5" x14ac:dyDescent="0.25">
      <c r="A115" s="29">
        <v>355312081767147</v>
      </c>
      <c r="B115" s="20" t="s">
        <v>198</v>
      </c>
      <c r="C115" s="20" t="s">
        <v>189</v>
      </c>
      <c r="D115" s="20" t="s">
        <v>206</v>
      </c>
      <c r="E115" s="20" t="s">
        <v>147</v>
      </c>
    </row>
    <row r="116" spans="1:5" x14ac:dyDescent="0.25">
      <c r="A116" s="29">
        <v>355833087267451</v>
      </c>
      <c r="B116" s="20" t="s">
        <v>193</v>
      </c>
      <c r="C116" s="20" t="s">
        <v>189</v>
      </c>
      <c r="D116" s="20" t="str">
        <f>IFERROR(VLOOKUP(A116,[1]Results!F:H,3,0),"")</f>
        <v/>
      </c>
      <c r="E116" s="33" t="s">
        <v>143</v>
      </c>
    </row>
    <row r="117" spans="1:5" x14ac:dyDescent="0.25">
      <c r="A117" s="29">
        <v>355312086702883</v>
      </c>
      <c r="B117" s="20" t="s">
        <v>209</v>
      </c>
      <c r="C117" s="20" t="s">
        <v>189</v>
      </c>
      <c r="D117" s="20" t="str">
        <f>IFERROR(VLOOKUP(A117,[1]Results!F:H,3,0),"")</f>
        <v/>
      </c>
      <c r="E117" s="20" t="s">
        <v>143</v>
      </c>
    </row>
    <row r="118" spans="1:5" x14ac:dyDescent="0.25">
      <c r="A118" s="29">
        <v>355312088838065</v>
      </c>
      <c r="B118" s="20" t="s">
        <v>207</v>
      </c>
      <c r="C118" s="20" t="s">
        <v>189</v>
      </c>
      <c r="D118" s="20" t="str">
        <f>IFERROR(VLOOKUP(A118,[1]Results!F:H,3,0),"")</f>
        <v/>
      </c>
      <c r="E118" s="20" t="s">
        <v>143</v>
      </c>
    </row>
    <row r="119" spans="1:5" x14ac:dyDescent="0.25">
      <c r="A119" s="29">
        <v>355328089438481</v>
      </c>
      <c r="B119" s="20" t="s">
        <v>210</v>
      </c>
      <c r="C119" s="20" t="s">
        <v>189</v>
      </c>
      <c r="D119" s="20" t="str">
        <f>IFERROR(VLOOKUP(A119,[1]Results!F:H,3,0),"")</f>
        <v/>
      </c>
      <c r="E119" s="20" t="s">
        <v>147</v>
      </c>
    </row>
    <row r="120" spans="1:5" x14ac:dyDescent="0.25">
      <c r="A120" s="29">
        <v>355340086189926</v>
      </c>
      <c r="B120" s="20" t="s">
        <v>195</v>
      </c>
      <c r="C120" s="20" t="s">
        <v>189</v>
      </c>
      <c r="D120" s="20" t="str">
        <f>IFERROR(VLOOKUP(A120,[1]Results!F:H,3,0),"")</f>
        <v/>
      </c>
      <c r="E120" s="20" t="s">
        <v>145</v>
      </c>
    </row>
    <row r="121" spans="1:5" x14ac:dyDescent="0.25">
      <c r="A121" s="29">
        <v>359127078736442</v>
      </c>
      <c r="B121" s="20" t="s">
        <v>208</v>
      </c>
      <c r="C121" s="20" t="s">
        <v>189</v>
      </c>
      <c r="D121" s="20" t="str">
        <f>IFERROR(VLOOKUP(A121,[1]Results!F:H,3,0),"")</f>
        <v/>
      </c>
      <c r="E121" s="20" t="s">
        <v>145</v>
      </c>
    </row>
    <row r="122" spans="1:5" x14ac:dyDescent="0.25">
      <c r="A122" s="29">
        <v>355341084216422</v>
      </c>
      <c r="B122" s="20" t="s">
        <v>198</v>
      </c>
      <c r="C122" s="20" t="s">
        <v>189</v>
      </c>
      <c r="D122" s="20" t="str">
        <f>IFERROR(VLOOKUP(A122,[1]Results!F:H,3,0),"")</f>
        <v/>
      </c>
      <c r="E122" s="20" t="s">
        <v>147</v>
      </c>
    </row>
    <row r="123" spans="1:5" x14ac:dyDescent="0.25">
      <c r="A123" s="29">
        <v>355341087331046</v>
      </c>
      <c r="B123" s="20" t="s">
        <v>188</v>
      </c>
      <c r="C123" s="20" t="s">
        <v>189</v>
      </c>
      <c r="D123" s="20" t="str">
        <f>IFERROR(VLOOKUP(A123,[1]Results!F:H,3,0),"")</f>
        <v/>
      </c>
      <c r="E123" s="20" t="s">
        <v>139</v>
      </c>
    </row>
    <row r="124" spans="1:5" x14ac:dyDescent="0.25">
      <c r="A124" s="29">
        <v>355341087961057</v>
      </c>
      <c r="B124" s="20" t="s">
        <v>193</v>
      </c>
      <c r="C124" s="20" t="s">
        <v>189</v>
      </c>
      <c r="D124" s="20" t="str">
        <f>IFERROR(VLOOKUP(A124,[1]Results!F:H,3,0),"")</f>
        <v/>
      </c>
      <c r="E124" s="20" t="s">
        <v>143</v>
      </c>
    </row>
    <row r="125" spans="1:5" x14ac:dyDescent="0.25">
      <c r="A125" s="29">
        <v>355342080131011</v>
      </c>
      <c r="B125" s="20" t="s">
        <v>198</v>
      </c>
      <c r="C125" s="20" t="s">
        <v>189</v>
      </c>
      <c r="D125" s="20" t="s">
        <v>206</v>
      </c>
      <c r="E125" s="20" t="s">
        <v>147</v>
      </c>
    </row>
    <row r="126" spans="1:5" x14ac:dyDescent="0.25">
      <c r="A126" s="29">
        <v>355342080857227</v>
      </c>
      <c r="B126" s="20" t="s">
        <v>211</v>
      </c>
      <c r="C126" s="20" t="s">
        <v>189</v>
      </c>
      <c r="D126" s="20" t="str">
        <f>IFERROR(VLOOKUP(A126,[1]Results!F:H,3,0),"")</f>
        <v/>
      </c>
      <c r="E126" s="20" t="s">
        <v>149</v>
      </c>
    </row>
    <row r="127" spans="1:5" x14ac:dyDescent="0.25">
      <c r="A127" s="29">
        <v>355343085034697</v>
      </c>
      <c r="B127" s="20" t="s">
        <v>198</v>
      </c>
      <c r="C127" s="20" t="s">
        <v>189</v>
      </c>
      <c r="D127" s="20" t="str">
        <f>IFERROR(VLOOKUP(A127,[1]Results!F:H,3,0),"")</f>
        <v/>
      </c>
      <c r="E127" s="20" t="s">
        <v>147</v>
      </c>
    </row>
    <row r="128" spans="1:5" x14ac:dyDescent="0.25">
      <c r="A128" s="29">
        <v>355343087147067</v>
      </c>
      <c r="B128" s="20" t="s">
        <v>193</v>
      </c>
      <c r="C128" s="20" t="s">
        <v>189</v>
      </c>
      <c r="D128" s="20" t="str">
        <f>IFERROR(VLOOKUP(A128,[1]Results!F:H,3,0),"")</f>
        <v/>
      </c>
      <c r="E128" s="20" t="s">
        <v>143</v>
      </c>
    </row>
    <row r="129" spans="1:5" x14ac:dyDescent="0.25">
      <c r="A129" s="29">
        <v>355344087157692</v>
      </c>
      <c r="B129" s="20" t="s">
        <v>188</v>
      </c>
      <c r="C129" s="20" t="s">
        <v>189</v>
      </c>
      <c r="D129" s="20" t="str">
        <f>IFERROR(VLOOKUP(A129,[1]Results!F:H,3,0),"")</f>
        <v/>
      </c>
      <c r="E129" s="20" t="s">
        <v>139</v>
      </c>
    </row>
    <row r="130" spans="1:5" x14ac:dyDescent="0.25">
      <c r="A130" s="29">
        <v>359162078130080</v>
      </c>
      <c r="B130" s="20" t="s">
        <v>208</v>
      </c>
      <c r="C130" s="20" t="s">
        <v>189</v>
      </c>
      <c r="D130" s="20" t="str">
        <f>IFERROR(VLOOKUP(A130,[1]Results!F:H,3,0),"")</f>
        <v/>
      </c>
      <c r="E130" s="20" t="s">
        <v>145</v>
      </c>
    </row>
    <row r="131" spans="1:5" x14ac:dyDescent="0.25">
      <c r="A131" s="29">
        <v>359127073767335</v>
      </c>
      <c r="B131" s="20" t="s">
        <v>208</v>
      </c>
      <c r="C131" s="20" t="s">
        <v>189</v>
      </c>
      <c r="D131" s="20" t="str">
        <f>IFERROR(VLOOKUP(A131,[1]Results!F:H,3,0),"")</f>
        <v/>
      </c>
      <c r="E131" s="20" t="s">
        <v>143</v>
      </c>
    </row>
    <row r="132" spans="1:5" x14ac:dyDescent="0.25">
      <c r="A132" s="29">
        <v>359462080633059</v>
      </c>
      <c r="B132" s="20" t="s">
        <v>205</v>
      </c>
      <c r="C132" s="20" t="s">
        <v>189</v>
      </c>
      <c r="D132" s="20" t="str">
        <f>IFERROR(VLOOKUP(A132,[1]Results!F:H,3,0),"")</f>
        <v/>
      </c>
      <c r="E132" s="33" t="s">
        <v>149</v>
      </c>
    </row>
    <row r="133" spans="1:5" x14ac:dyDescent="0.25">
      <c r="A133" s="29">
        <v>355824080076502</v>
      </c>
      <c r="B133" s="20" t="s">
        <v>188</v>
      </c>
      <c r="C133" s="20" t="s">
        <v>189</v>
      </c>
      <c r="D133" s="20" t="str">
        <f>IFERROR(VLOOKUP(A133,[1]Results!F:H,3,0),"")</f>
        <v/>
      </c>
      <c r="E133" s="20" t="s">
        <v>139</v>
      </c>
    </row>
    <row r="134" spans="1:5" x14ac:dyDescent="0.25">
      <c r="A134" s="29">
        <v>355825080579825</v>
      </c>
      <c r="B134" s="20" t="s">
        <v>207</v>
      </c>
      <c r="C134" s="20" t="s">
        <v>189</v>
      </c>
      <c r="D134" s="20" t="str">
        <f>IFERROR(VLOOKUP(A134,[1]Results!F:H,3,0),"")</f>
        <v/>
      </c>
      <c r="E134" s="20" t="s">
        <v>149</v>
      </c>
    </row>
    <row r="135" spans="1:5" x14ac:dyDescent="0.25">
      <c r="A135" s="29">
        <v>355825083382730</v>
      </c>
      <c r="B135" s="20" t="s">
        <v>205</v>
      </c>
      <c r="C135" s="20" t="s">
        <v>189</v>
      </c>
      <c r="D135" s="20" t="str">
        <f>IFERROR(VLOOKUP(A135,[1]Results!F:H,3,0),"")</f>
        <v/>
      </c>
      <c r="E135" s="20" t="s">
        <v>139</v>
      </c>
    </row>
    <row r="136" spans="1:5" x14ac:dyDescent="0.25">
      <c r="A136" s="29">
        <v>355825083556614</v>
      </c>
      <c r="B136" s="20" t="s">
        <v>205</v>
      </c>
      <c r="C136" s="20" t="s">
        <v>189</v>
      </c>
      <c r="D136" s="20" t="str">
        <f>IFERROR(VLOOKUP(A136,[1]Results!F:H,3,0),"")</f>
        <v/>
      </c>
      <c r="E136" s="20" t="s">
        <v>147</v>
      </c>
    </row>
    <row r="137" spans="1:5" x14ac:dyDescent="0.25">
      <c r="A137" s="29">
        <v>355825083890351</v>
      </c>
      <c r="B137" s="20" t="s">
        <v>193</v>
      </c>
      <c r="C137" s="20" t="s">
        <v>189</v>
      </c>
      <c r="D137" s="20" t="str">
        <f>IFERROR(VLOOKUP(A137,[1]Results!F:H,3,0),"")</f>
        <v/>
      </c>
      <c r="E137" s="20" t="s">
        <v>143</v>
      </c>
    </row>
    <row r="138" spans="1:5" x14ac:dyDescent="0.25">
      <c r="A138" s="29">
        <v>355825085545151</v>
      </c>
      <c r="B138" s="20" t="s">
        <v>198</v>
      </c>
      <c r="C138" s="20" t="s">
        <v>189</v>
      </c>
      <c r="D138" s="20" t="str">
        <f>IFERROR(VLOOKUP(A138,[1]Results!F:H,3,0),"")</f>
        <v/>
      </c>
      <c r="E138" s="20" t="s">
        <v>145</v>
      </c>
    </row>
    <row r="139" spans="1:5" x14ac:dyDescent="0.25">
      <c r="A139" s="29">
        <v>355826081046947</v>
      </c>
      <c r="B139" s="20" t="s">
        <v>208</v>
      </c>
      <c r="C139" s="20" t="s">
        <v>189</v>
      </c>
      <c r="D139" s="20" t="str">
        <f>IFERROR(VLOOKUP(A139,[1]Results!F:H,3,0),"")</f>
        <v/>
      </c>
      <c r="E139" s="20" t="s">
        <v>145</v>
      </c>
    </row>
    <row r="140" spans="1:5" x14ac:dyDescent="0.25">
      <c r="A140" s="29">
        <v>355826081453077</v>
      </c>
      <c r="B140" s="20" t="s">
        <v>207</v>
      </c>
      <c r="C140" s="20" t="s">
        <v>189</v>
      </c>
      <c r="D140" s="20" t="str">
        <f>IFERROR(VLOOKUP(A140,[1]Results!F:H,3,0),"")</f>
        <v/>
      </c>
      <c r="E140" s="20" t="s">
        <v>143</v>
      </c>
    </row>
    <row r="141" spans="1:5" x14ac:dyDescent="0.25">
      <c r="A141" s="29">
        <v>355827088919524</v>
      </c>
      <c r="B141" s="20" t="s">
        <v>198</v>
      </c>
      <c r="C141" s="20" t="s">
        <v>189</v>
      </c>
      <c r="D141" s="20" t="str">
        <f>IFERROR(VLOOKUP(A141,[1]Results!F:H,3,0),"")</f>
        <v/>
      </c>
      <c r="E141" s="20" t="s">
        <v>147</v>
      </c>
    </row>
    <row r="142" spans="1:5" x14ac:dyDescent="0.25">
      <c r="A142" s="29">
        <v>355828080992014</v>
      </c>
      <c r="B142" s="20" t="s">
        <v>193</v>
      </c>
      <c r="C142" s="20" t="s">
        <v>189</v>
      </c>
      <c r="D142" s="20" t="str">
        <f>IFERROR(VLOOKUP(A142,[1]Results!F:H,3,0),"")</f>
        <v/>
      </c>
      <c r="E142" s="20" t="s">
        <v>145</v>
      </c>
    </row>
    <row r="143" spans="1:5" x14ac:dyDescent="0.25">
      <c r="A143" s="29">
        <v>355828085146210</v>
      </c>
      <c r="B143" s="20" t="s">
        <v>188</v>
      </c>
      <c r="C143" s="20" t="s">
        <v>189</v>
      </c>
      <c r="D143" s="20" t="str">
        <f>IFERROR(VLOOKUP(A143,[1]Results!F:H,3,0),"")</f>
        <v/>
      </c>
      <c r="E143" s="20" t="s">
        <v>145</v>
      </c>
    </row>
    <row r="144" spans="1:5" x14ac:dyDescent="0.25">
      <c r="A144" s="29">
        <v>355828088056465</v>
      </c>
      <c r="B144" s="20" t="s">
        <v>208</v>
      </c>
      <c r="C144" s="20" t="s">
        <v>189</v>
      </c>
      <c r="D144" s="20" t="str">
        <f>IFERROR(VLOOKUP(A144,[1]Results!F:H,3,0),"")</f>
        <v/>
      </c>
      <c r="E144" s="20" t="s">
        <v>145</v>
      </c>
    </row>
    <row r="145" spans="1:5" x14ac:dyDescent="0.25">
      <c r="A145" s="29">
        <v>355829082731889</v>
      </c>
      <c r="B145" s="20" t="s">
        <v>205</v>
      </c>
      <c r="C145" s="20" t="s">
        <v>189</v>
      </c>
      <c r="D145" s="20" t="str">
        <f>IFERROR(VLOOKUP(A145,[1]Results!F:H,3,0),"")</f>
        <v/>
      </c>
      <c r="E145" s="20" t="s">
        <v>139</v>
      </c>
    </row>
    <row r="146" spans="1:5" x14ac:dyDescent="0.25">
      <c r="A146" s="29">
        <v>355829084355059</v>
      </c>
      <c r="B146" s="20" t="s">
        <v>208</v>
      </c>
      <c r="C146" s="20" t="s">
        <v>189</v>
      </c>
      <c r="D146" s="20" t="str">
        <f>IFERROR(VLOOKUP(A146,[1]Results!F:H,3,0),"")</f>
        <v/>
      </c>
      <c r="E146" s="20" t="s">
        <v>145</v>
      </c>
    </row>
    <row r="147" spans="1:5" x14ac:dyDescent="0.25">
      <c r="A147" s="29">
        <v>355829087518950</v>
      </c>
      <c r="B147" s="20" t="s">
        <v>205</v>
      </c>
      <c r="C147" s="20" t="s">
        <v>189</v>
      </c>
      <c r="D147" s="20" t="str">
        <f>IFERROR(VLOOKUP(A147,[1]Results!F:H,3,0),"")</f>
        <v/>
      </c>
      <c r="E147" s="20" t="s">
        <v>147</v>
      </c>
    </row>
    <row r="148" spans="1:5" x14ac:dyDescent="0.25">
      <c r="A148" s="29">
        <v>355830083267436</v>
      </c>
      <c r="B148" s="20" t="s">
        <v>205</v>
      </c>
      <c r="C148" s="20" t="s">
        <v>189</v>
      </c>
      <c r="D148" s="20" t="str">
        <f>IFERROR(VLOOKUP(A148,[1]Results!F:H,3,0),"")</f>
        <v/>
      </c>
      <c r="E148" s="20" t="s">
        <v>149</v>
      </c>
    </row>
    <row r="149" spans="1:5" x14ac:dyDescent="0.25">
      <c r="A149" s="29">
        <v>355830084763581</v>
      </c>
      <c r="B149" s="20" t="s">
        <v>193</v>
      </c>
      <c r="C149" s="20" t="s">
        <v>189</v>
      </c>
      <c r="D149" s="20" t="str">
        <f>IFERROR(VLOOKUP(A149,[1]Results!F:H,3,0),"")</f>
        <v/>
      </c>
      <c r="E149" s="33" t="s">
        <v>139</v>
      </c>
    </row>
    <row r="150" spans="1:5" x14ac:dyDescent="0.25">
      <c r="A150" s="29">
        <v>355830085811678</v>
      </c>
      <c r="B150" s="20" t="s">
        <v>205</v>
      </c>
      <c r="C150" s="20" t="s">
        <v>189</v>
      </c>
      <c r="D150" s="20" t="str">
        <f>IFERROR(VLOOKUP(A150,[1]Results!F:H,3,0),"")</f>
        <v/>
      </c>
      <c r="E150" s="20" t="s">
        <v>147</v>
      </c>
    </row>
    <row r="151" spans="1:5" x14ac:dyDescent="0.25">
      <c r="A151" s="29">
        <v>355830086248722</v>
      </c>
      <c r="B151" s="20" t="s">
        <v>208</v>
      </c>
      <c r="C151" s="20" t="s">
        <v>189</v>
      </c>
      <c r="D151" s="20" t="str">
        <f>IFERROR(VLOOKUP(A151,[1]Results!F:H,3,0),"")</f>
        <v/>
      </c>
      <c r="E151" s="33" t="s">
        <v>147</v>
      </c>
    </row>
    <row r="152" spans="1:5" x14ac:dyDescent="0.25">
      <c r="A152" s="29">
        <v>355830087481314</v>
      </c>
      <c r="B152" s="20" t="s">
        <v>208</v>
      </c>
      <c r="C152" s="20" t="s">
        <v>189</v>
      </c>
      <c r="D152" s="20" t="str">
        <f>IFERROR(VLOOKUP(A152,[1]Results!F:H,3,0),"")</f>
        <v/>
      </c>
      <c r="E152" s="33" t="s">
        <v>145</v>
      </c>
    </row>
    <row r="153" spans="1:5" x14ac:dyDescent="0.25">
      <c r="A153" s="29">
        <v>355831083812205</v>
      </c>
      <c r="B153" s="20" t="s">
        <v>193</v>
      </c>
      <c r="C153" s="20" t="s">
        <v>189</v>
      </c>
      <c r="D153" s="20" t="str">
        <f>IFERROR(VLOOKUP(A153,[1]Results!F:H,3,0),"")</f>
        <v/>
      </c>
      <c r="E153" s="20" t="s">
        <v>143</v>
      </c>
    </row>
    <row r="154" spans="1:5" x14ac:dyDescent="0.25">
      <c r="A154" s="29">
        <v>355831087484324</v>
      </c>
      <c r="B154" s="20" t="s">
        <v>205</v>
      </c>
      <c r="C154" s="20" t="s">
        <v>189</v>
      </c>
      <c r="D154" s="20" t="str">
        <f>IFERROR(VLOOKUP(A154,[1]Results!F:H,3,0),"")</f>
        <v/>
      </c>
      <c r="E154" s="20" t="s">
        <v>147</v>
      </c>
    </row>
    <row r="155" spans="1:5" x14ac:dyDescent="0.25">
      <c r="A155" s="29">
        <v>355832080803882</v>
      </c>
      <c r="B155" s="20" t="s">
        <v>198</v>
      </c>
      <c r="C155" s="20" t="s">
        <v>189</v>
      </c>
      <c r="D155" s="20" t="str">
        <f>IFERROR(VLOOKUP(A155,[1]Results!F:H,3,0),"")</f>
        <v/>
      </c>
      <c r="E155" s="20" t="s">
        <v>147</v>
      </c>
    </row>
    <row r="156" spans="1:5" x14ac:dyDescent="0.25">
      <c r="A156" s="29">
        <v>355832081502475</v>
      </c>
      <c r="B156" s="20" t="s">
        <v>208</v>
      </c>
      <c r="C156" s="20" t="s">
        <v>189</v>
      </c>
      <c r="D156" s="20" t="str">
        <f>IFERROR(VLOOKUP(A156,[1]Results!F:H,3,0),"")</f>
        <v/>
      </c>
      <c r="E156" s="20" t="s">
        <v>139</v>
      </c>
    </row>
    <row r="157" spans="1:5" x14ac:dyDescent="0.25">
      <c r="A157" s="29">
        <v>355832083871563</v>
      </c>
      <c r="B157" s="20" t="s">
        <v>198</v>
      </c>
      <c r="C157" s="20" t="s">
        <v>189</v>
      </c>
      <c r="D157" s="20" t="str">
        <f>IFERROR(VLOOKUP(A157,[1]Results!F:H,3,0),"")</f>
        <v/>
      </c>
      <c r="E157" s="20" t="s">
        <v>147</v>
      </c>
    </row>
    <row r="158" spans="1:5" x14ac:dyDescent="0.25">
      <c r="A158" s="29">
        <v>359161075161544</v>
      </c>
      <c r="B158" s="20" t="s">
        <v>250</v>
      </c>
      <c r="C158" s="20" t="s">
        <v>189</v>
      </c>
      <c r="D158" s="20" t="str">
        <f>IFERROR(VLOOKUP(A158,[1]Results!F:H,3,0),"")</f>
        <v/>
      </c>
      <c r="E158" s="20" t="s">
        <v>147</v>
      </c>
    </row>
    <row r="159" spans="1:5" x14ac:dyDescent="0.25">
      <c r="A159" s="29">
        <v>359163072183042</v>
      </c>
      <c r="B159" s="20" t="s">
        <v>198</v>
      </c>
      <c r="C159" s="20" t="s">
        <v>189</v>
      </c>
      <c r="D159" s="20" t="str">
        <f>IFERROR(VLOOKUP(A159,[1]Results!F:H,3,0),"")</f>
        <v/>
      </c>
      <c r="E159" s="20" t="s">
        <v>147</v>
      </c>
    </row>
    <row r="160" spans="1:5" x14ac:dyDescent="0.25">
      <c r="A160" s="29">
        <v>359165079932040</v>
      </c>
      <c r="B160" s="20" t="s">
        <v>198</v>
      </c>
      <c r="C160" s="20" t="s">
        <v>189</v>
      </c>
      <c r="D160" s="20" t="str">
        <f>IFERROR(VLOOKUP(A160,[1]Results!F:H,3,0),"")</f>
        <v/>
      </c>
      <c r="E160" s="20" t="s">
        <v>147</v>
      </c>
    </row>
    <row r="161" spans="1:5" x14ac:dyDescent="0.25">
      <c r="A161" s="29">
        <v>359166077029573</v>
      </c>
      <c r="B161" s="20"/>
      <c r="C161" s="20" t="s">
        <v>189</v>
      </c>
      <c r="D161" s="20" t="str">
        <f>IFERROR(VLOOKUP(A161,[1]Results!F:H,3,0),"")</f>
        <v/>
      </c>
      <c r="E161" s="20" t="s">
        <v>139</v>
      </c>
    </row>
    <row r="162" spans="1:5" x14ac:dyDescent="0.25">
      <c r="A162" s="29">
        <v>359167077398802</v>
      </c>
      <c r="B162" s="20" t="s">
        <v>198</v>
      </c>
      <c r="C162" s="20" t="s">
        <v>189</v>
      </c>
      <c r="D162" s="20" t="s">
        <v>206</v>
      </c>
      <c r="E162" s="20" t="s">
        <v>147</v>
      </c>
    </row>
    <row r="163" spans="1:5" x14ac:dyDescent="0.25">
      <c r="A163" s="29">
        <v>359168076956095</v>
      </c>
      <c r="B163" s="20" t="s">
        <v>188</v>
      </c>
      <c r="C163" s="20" t="s">
        <v>189</v>
      </c>
      <c r="D163" s="20" t="str">
        <f>IFERROR(VLOOKUP(A163,[1]Results!F:H,3,0),"")</f>
        <v/>
      </c>
      <c r="E163" s="20" t="s">
        <v>145</v>
      </c>
    </row>
    <row r="164" spans="1:5" x14ac:dyDescent="0.25">
      <c r="A164" s="29">
        <v>359169076291848</v>
      </c>
      <c r="B164" s="20" t="s">
        <v>207</v>
      </c>
      <c r="C164" s="20" t="s">
        <v>189</v>
      </c>
      <c r="D164" s="20" t="str">
        <f>IFERROR(VLOOKUP(A164,[1]Results!F:H,3,0),"")</f>
        <v/>
      </c>
      <c r="E164" s="33" t="s">
        <v>143</v>
      </c>
    </row>
    <row r="165" spans="1:5" x14ac:dyDescent="0.25">
      <c r="A165" s="29">
        <v>359170077260519</v>
      </c>
      <c r="B165" s="20" t="s">
        <v>211</v>
      </c>
      <c r="C165" s="20" t="s">
        <v>189</v>
      </c>
      <c r="D165" s="20" t="str">
        <f>IFERROR(VLOOKUP(A165,[1]Results!F:H,3,0),"")</f>
        <v/>
      </c>
      <c r="E165" s="20" t="s">
        <v>143</v>
      </c>
    </row>
    <row r="166" spans="1:5" x14ac:dyDescent="0.25">
      <c r="A166" s="29">
        <v>359170079302608</v>
      </c>
      <c r="B166" s="20" t="s">
        <v>188</v>
      </c>
      <c r="C166" s="20" t="s">
        <v>189</v>
      </c>
      <c r="D166" s="20" t="str">
        <f>IFERROR(VLOOKUP(A166,[1]Results!F:H,3,0),"")</f>
        <v/>
      </c>
      <c r="E166" s="34" t="s">
        <v>139</v>
      </c>
    </row>
    <row r="167" spans="1:5" x14ac:dyDescent="0.25">
      <c r="A167" s="29">
        <v>359204070250209</v>
      </c>
      <c r="B167" s="20" t="s">
        <v>251</v>
      </c>
      <c r="C167" s="20" t="s">
        <v>189</v>
      </c>
      <c r="D167" s="20" t="str">
        <f>IFERROR(VLOOKUP(A167,[1]Results!F:H,3,0),"")</f>
        <v/>
      </c>
      <c r="E167" s="20" t="s">
        <v>147</v>
      </c>
    </row>
    <row r="168" spans="1:5" x14ac:dyDescent="0.25">
      <c r="A168" s="29">
        <v>359458087378987</v>
      </c>
      <c r="B168" s="20" t="s">
        <v>205</v>
      </c>
      <c r="C168" s="20" t="s">
        <v>189</v>
      </c>
      <c r="D168" s="20" t="str">
        <f>IFERROR(VLOOKUP(A168,[1]Results!F:H,3,0),"")</f>
        <v/>
      </c>
      <c r="E168" s="20" t="s">
        <v>139</v>
      </c>
    </row>
    <row r="169" spans="1:5" x14ac:dyDescent="0.25">
      <c r="A169" s="29">
        <v>359459080306363</v>
      </c>
      <c r="B169" s="20" t="s">
        <v>198</v>
      </c>
      <c r="C169" s="20" t="s">
        <v>189</v>
      </c>
      <c r="D169" s="20" t="s">
        <v>206</v>
      </c>
      <c r="E169" s="20" t="s">
        <v>147</v>
      </c>
    </row>
    <row r="170" spans="1:5" x14ac:dyDescent="0.25">
      <c r="A170" s="29">
        <v>359459081895935</v>
      </c>
      <c r="B170" s="20" t="s">
        <v>208</v>
      </c>
      <c r="C170" s="20" t="s">
        <v>189</v>
      </c>
      <c r="D170" s="20" t="str">
        <f>IFERROR(VLOOKUP(A170,[1]Results!F:H,3,0),"")</f>
        <v/>
      </c>
      <c r="E170" s="20" t="s">
        <v>145</v>
      </c>
    </row>
    <row r="171" spans="1:5" x14ac:dyDescent="0.25">
      <c r="A171" s="29">
        <v>359462087484381</v>
      </c>
      <c r="B171" s="20" t="s">
        <v>188</v>
      </c>
      <c r="C171" s="20" t="s">
        <v>189</v>
      </c>
      <c r="D171" s="20" t="str">
        <f>IFERROR(VLOOKUP(A171,[1]Results!F:H,3,0),"")</f>
        <v/>
      </c>
      <c r="E171" s="20" t="s">
        <v>139</v>
      </c>
    </row>
    <row r="172" spans="1:5" x14ac:dyDescent="0.25">
      <c r="A172" s="29">
        <v>359463085144159</v>
      </c>
      <c r="B172" s="20" t="s">
        <v>198</v>
      </c>
      <c r="C172" s="20" t="s">
        <v>189</v>
      </c>
      <c r="D172" s="20" t="s">
        <v>206</v>
      </c>
      <c r="E172" s="20" t="s">
        <v>147</v>
      </c>
    </row>
    <row r="173" spans="1:5" x14ac:dyDescent="0.25">
      <c r="A173" s="29">
        <v>359463085291919</v>
      </c>
      <c r="B173" s="20" t="s">
        <v>198</v>
      </c>
      <c r="C173" s="20" t="s">
        <v>189</v>
      </c>
      <c r="D173" s="20" t="s">
        <v>206</v>
      </c>
      <c r="E173" s="20" t="s">
        <v>147</v>
      </c>
    </row>
    <row r="174" spans="1:5" x14ac:dyDescent="0.25">
      <c r="A174" s="29">
        <v>359464085240112</v>
      </c>
      <c r="B174" s="20" t="s">
        <v>195</v>
      </c>
      <c r="C174" s="20" t="s">
        <v>189</v>
      </c>
      <c r="D174" s="20" t="str">
        <f>IFERROR(VLOOKUP(A174,[1]Results!F:H,3,0),"")</f>
        <v/>
      </c>
      <c r="E174" s="20" t="s">
        <v>145</v>
      </c>
    </row>
    <row r="175" spans="1:5" x14ac:dyDescent="0.25">
      <c r="A175" s="29">
        <v>359465087817559</v>
      </c>
      <c r="B175" s="20" t="s">
        <v>205</v>
      </c>
      <c r="C175" s="20" t="s">
        <v>189</v>
      </c>
      <c r="D175" s="20" t="str">
        <f>IFERROR(VLOOKUP(A175,[1]Results!F:H,3,0),"")</f>
        <v/>
      </c>
      <c r="E175" s="20" t="s">
        <v>139</v>
      </c>
    </row>
    <row r="176" spans="1:5" x14ac:dyDescent="0.25">
      <c r="A176" s="29">
        <v>359465088601473</v>
      </c>
      <c r="B176" s="20" t="s">
        <v>209</v>
      </c>
      <c r="C176" s="20" t="s">
        <v>189</v>
      </c>
      <c r="D176" s="20" t="str">
        <f>IFERROR(VLOOKUP(A176,[1]Results!F:H,3,0),"")</f>
        <v/>
      </c>
      <c r="E176" s="33" t="s">
        <v>143</v>
      </c>
    </row>
    <row r="177" spans="1:5" x14ac:dyDescent="0.25">
      <c r="A177" s="29">
        <v>353817087022299</v>
      </c>
      <c r="B177" s="20" t="s">
        <v>185</v>
      </c>
      <c r="C177" s="20" t="s">
        <v>186</v>
      </c>
      <c r="D177" s="20" t="str">
        <f>IFERROR(VLOOKUP(A177,[1]Results!F:H,3,0),"")</f>
        <v/>
      </c>
      <c r="E177" s="20" t="s">
        <v>143</v>
      </c>
    </row>
    <row r="178" spans="1:5" x14ac:dyDescent="0.25">
      <c r="A178" s="29">
        <v>353818080727033</v>
      </c>
      <c r="B178" s="20" t="s">
        <v>187</v>
      </c>
      <c r="C178" s="20" t="s">
        <v>186</v>
      </c>
      <c r="D178" s="20" t="str">
        <f>IFERROR(VLOOKUP(A178,[1]Results!F:H,3,0),"")</f>
        <v/>
      </c>
      <c r="E178" s="20" t="s">
        <v>145</v>
      </c>
    </row>
    <row r="179" spans="1:5" x14ac:dyDescent="0.25">
      <c r="A179" s="29">
        <v>353818088397417</v>
      </c>
      <c r="B179" s="20" t="s">
        <v>185</v>
      </c>
      <c r="C179" s="20" t="s">
        <v>186</v>
      </c>
      <c r="D179" s="20" t="str">
        <f>IFERROR(VLOOKUP(A179,[1]Results!F:H,3,0),"")</f>
        <v/>
      </c>
      <c r="E179" s="20" t="s">
        <v>143</v>
      </c>
    </row>
    <row r="180" spans="1:5" x14ac:dyDescent="0.25">
      <c r="A180" s="29">
        <v>353818088556368</v>
      </c>
      <c r="B180" s="20" t="s">
        <v>190</v>
      </c>
      <c r="C180" s="20" t="s">
        <v>186</v>
      </c>
      <c r="D180" s="20" t="str">
        <f>IFERROR(VLOOKUP(A180,[1]Results!F:H,3,0),"")</f>
        <v/>
      </c>
      <c r="E180" s="20" t="s">
        <v>147</v>
      </c>
    </row>
    <row r="181" spans="1:5" x14ac:dyDescent="0.25">
      <c r="A181" s="30">
        <v>353820083289839</v>
      </c>
      <c r="B181" s="21" t="s">
        <v>191</v>
      </c>
      <c r="C181" s="21" t="s">
        <v>186</v>
      </c>
      <c r="D181" s="20" t="str">
        <f>IFERROR(VLOOKUP(A181,[1]Results!F:H,3,0),"")</f>
        <v/>
      </c>
      <c r="E181" s="20" t="s">
        <v>147</v>
      </c>
    </row>
    <row r="182" spans="1:5" x14ac:dyDescent="0.25">
      <c r="A182" s="29">
        <v>353821081188338</v>
      </c>
      <c r="B182" s="20" t="s">
        <v>192</v>
      </c>
      <c r="C182" s="20" t="s">
        <v>186</v>
      </c>
      <c r="D182" s="20" t="str">
        <f>IFERROR(VLOOKUP(A182,[1]Results!F:H,3,0),"")</f>
        <v/>
      </c>
      <c r="E182" s="20" t="s">
        <v>146</v>
      </c>
    </row>
    <row r="183" spans="1:5" x14ac:dyDescent="0.25">
      <c r="A183" s="29">
        <v>355372080471992</v>
      </c>
      <c r="B183" s="20" t="s">
        <v>191</v>
      </c>
      <c r="C183" s="20" t="s">
        <v>186</v>
      </c>
      <c r="D183" s="20" t="str">
        <f>IFERROR(VLOOKUP(A183,[1]Results!F:H,3,0),"")</f>
        <v/>
      </c>
      <c r="E183" s="20" t="s">
        <v>149</v>
      </c>
    </row>
    <row r="184" spans="1:5" x14ac:dyDescent="0.25">
      <c r="A184" s="29">
        <v>355374085040434</v>
      </c>
      <c r="B184" s="20" t="s">
        <v>190</v>
      </c>
      <c r="C184" s="20" t="s">
        <v>186</v>
      </c>
      <c r="D184" s="20" t="str">
        <f>IFERROR(VLOOKUP(A184,[1]Results!F:H,3,0),"")</f>
        <v/>
      </c>
      <c r="E184" s="20" t="s">
        <v>147</v>
      </c>
    </row>
    <row r="185" spans="1:5" x14ac:dyDescent="0.25">
      <c r="A185" s="29">
        <v>355375080967851</v>
      </c>
      <c r="B185" s="20" t="s">
        <v>212</v>
      </c>
      <c r="C185" s="20" t="s">
        <v>186</v>
      </c>
      <c r="D185" s="20" t="str">
        <f>IFERROR(VLOOKUP(A185,[1]Results!F:H,3,0),"")</f>
        <v/>
      </c>
      <c r="E185" s="20" t="s">
        <v>147</v>
      </c>
    </row>
    <row r="186" spans="1:5" x14ac:dyDescent="0.25">
      <c r="A186" s="29">
        <v>355375084827408</v>
      </c>
      <c r="B186" s="20" t="s">
        <v>190</v>
      </c>
      <c r="C186" s="20" t="s">
        <v>186</v>
      </c>
      <c r="D186" s="20" t="str">
        <f>IFERROR(VLOOKUP(A186,[1]Results!F:H,3,0),"")</f>
        <v/>
      </c>
      <c r="E186" s="33" t="s">
        <v>139</v>
      </c>
    </row>
    <row r="187" spans="1:5" x14ac:dyDescent="0.25">
      <c r="A187" s="29">
        <v>355834080890471</v>
      </c>
      <c r="B187" s="20" t="s">
        <v>191</v>
      </c>
      <c r="C187" s="20" t="s">
        <v>186</v>
      </c>
      <c r="D187" s="20" t="str">
        <f>IFERROR(VLOOKUP(A187,[1]Results!F:H,3,0),"")</f>
        <v/>
      </c>
      <c r="E187" s="20" t="s">
        <v>143</v>
      </c>
    </row>
    <row r="188" spans="1:5" x14ac:dyDescent="0.25">
      <c r="A188" s="29">
        <v>355836084128972</v>
      </c>
      <c r="B188" s="20" t="s">
        <v>191</v>
      </c>
      <c r="C188" s="20" t="s">
        <v>186</v>
      </c>
      <c r="D188" s="20" t="str">
        <f>IFERROR(VLOOKUP(A188,[1]Results!F:H,3,0),"")</f>
        <v/>
      </c>
      <c r="E188" s="33" t="s">
        <v>149</v>
      </c>
    </row>
    <row r="189" spans="1:5" x14ac:dyDescent="0.25">
      <c r="A189" s="30">
        <v>355840085958676</v>
      </c>
      <c r="B189" s="21" t="s">
        <v>185</v>
      </c>
      <c r="C189" s="21" t="s">
        <v>186</v>
      </c>
      <c r="D189" s="20" t="str">
        <f>IFERROR(VLOOKUP(A189,[1]Results!F:H,3,0),"")</f>
        <v/>
      </c>
      <c r="E189" s="34" t="s">
        <v>139</v>
      </c>
    </row>
    <row r="190" spans="1:5" x14ac:dyDescent="0.25">
      <c r="A190" s="29">
        <v>355842084496799</v>
      </c>
      <c r="B190" s="20" t="s">
        <v>190</v>
      </c>
      <c r="C190" s="20" t="s">
        <v>186</v>
      </c>
      <c r="D190" s="20" t="str">
        <f>IFERROR(VLOOKUP(A190,[1]Results!F:H,3,0),"")</f>
        <v/>
      </c>
      <c r="E190" s="20" t="s">
        <v>139</v>
      </c>
    </row>
    <row r="191" spans="1:5" x14ac:dyDescent="0.25">
      <c r="A191" s="29">
        <v>356695083811601</v>
      </c>
      <c r="B191" s="20" t="s">
        <v>190</v>
      </c>
      <c r="C191" s="20" t="s">
        <v>186</v>
      </c>
      <c r="D191" s="20" t="str">
        <f>IFERROR(VLOOKUP(A191,[1]Results!F:H,3,0),"")</f>
        <v/>
      </c>
      <c r="E191" s="20" t="s">
        <v>139</v>
      </c>
    </row>
    <row r="192" spans="1:5" x14ac:dyDescent="0.25">
      <c r="A192" s="29">
        <v>356696084420665</v>
      </c>
      <c r="B192" s="20" t="s">
        <v>190</v>
      </c>
      <c r="C192" s="20" t="s">
        <v>186</v>
      </c>
      <c r="D192" s="20" t="str">
        <f>IFERROR(VLOOKUP(A192,[1]Results!F:H,3,0),"")</f>
        <v/>
      </c>
      <c r="E192" s="20" t="s">
        <v>143</v>
      </c>
    </row>
    <row r="193" spans="1:5" x14ac:dyDescent="0.25">
      <c r="A193" s="29">
        <v>356694084168020</v>
      </c>
      <c r="B193" s="20" t="s">
        <v>190</v>
      </c>
      <c r="C193" s="20" t="s">
        <v>186</v>
      </c>
      <c r="D193" s="20" t="str">
        <f>IFERROR(VLOOKUP(A193,[1]Results!F:H,3,0),"")</f>
        <v/>
      </c>
      <c r="E193" s="20" t="s">
        <v>145</v>
      </c>
    </row>
    <row r="194" spans="1:5" x14ac:dyDescent="0.25">
      <c r="A194" s="29">
        <v>355836081409870</v>
      </c>
      <c r="B194" s="20" t="s">
        <v>190</v>
      </c>
      <c r="C194" s="20" t="s">
        <v>186</v>
      </c>
      <c r="D194" s="20" t="str">
        <f>IFERROR(VLOOKUP(A194,[1]Results!F:H,3,0),"")</f>
        <v/>
      </c>
      <c r="E194" s="20" t="s">
        <v>139</v>
      </c>
    </row>
    <row r="195" spans="1:5" x14ac:dyDescent="0.25">
      <c r="A195" s="29">
        <v>356697080389482</v>
      </c>
      <c r="B195" s="20" t="s">
        <v>190</v>
      </c>
      <c r="C195" s="20" t="s">
        <v>186</v>
      </c>
      <c r="D195" s="20" t="str">
        <f>IFERROR(VLOOKUP(A195,[1]Results!F:H,3,0),"")</f>
        <v/>
      </c>
      <c r="E195" s="20" t="s">
        <v>139</v>
      </c>
    </row>
    <row r="196" spans="1:5" x14ac:dyDescent="0.25">
      <c r="A196" s="30">
        <v>355836086280110</v>
      </c>
      <c r="B196" s="21" t="s">
        <v>217</v>
      </c>
      <c r="C196" s="21" t="s">
        <v>186</v>
      </c>
      <c r="D196" s="20" t="str">
        <f>IFERROR(VLOOKUP(A196,[1]Results!F:H,3,0),"")</f>
        <v/>
      </c>
      <c r="E196" s="33" t="s">
        <v>143</v>
      </c>
    </row>
    <row r="197" spans="1:5" x14ac:dyDescent="0.25">
      <c r="A197" s="30">
        <v>359476080876575</v>
      </c>
      <c r="B197" s="21" t="s">
        <v>185</v>
      </c>
      <c r="C197" s="21" t="s">
        <v>186</v>
      </c>
      <c r="D197" s="20" t="str">
        <f>IFERROR(VLOOKUP(A197,[1]Results!F:H,3,0),"")</f>
        <v/>
      </c>
      <c r="E197" s="20" t="s">
        <v>149</v>
      </c>
    </row>
    <row r="198" spans="1:5" x14ac:dyDescent="0.25">
      <c r="A198" s="29">
        <v>353818081060301</v>
      </c>
      <c r="B198" s="20" t="s">
        <v>218</v>
      </c>
      <c r="C198" s="20" t="s">
        <v>186</v>
      </c>
      <c r="D198" s="20" t="str">
        <f>IFERROR(VLOOKUP(A198,[1]Results!F:H,3,0),"")</f>
        <v/>
      </c>
      <c r="E198" s="20" t="s">
        <v>149</v>
      </c>
    </row>
    <row r="199" spans="1:5" x14ac:dyDescent="0.25">
      <c r="A199" s="29">
        <v>355837084989413</v>
      </c>
      <c r="B199" s="20" t="s">
        <v>217</v>
      </c>
      <c r="C199" s="20" t="s">
        <v>186</v>
      </c>
      <c r="D199" s="20" t="str">
        <f>IFERROR(VLOOKUP(A199,[1]Results!F:H,3,0),"")</f>
        <v/>
      </c>
      <c r="E199" s="33" t="s">
        <v>145</v>
      </c>
    </row>
    <row r="200" spans="1:5" x14ac:dyDescent="0.25">
      <c r="A200" s="29">
        <v>355838084941925</v>
      </c>
      <c r="B200" s="20" t="s">
        <v>190</v>
      </c>
      <c r="C200" s="20" t="s">
        <v>186</v>
      </c>
      <c r="D200" s="20" t="str">
        <f>IFERROR(VLOOKUP(A200,[1]Results!F:H,3,0),"")</f>
        <v/>
      </c>
      <c r="E200" s="20" t="s">
        <v>143</v>
      </c>
    </row>
    <row r="201" spans="1:5" x14ac:dyDescent="0.25">
      <c r="A201" s="30">
        <v>355838085703548</v>
      </c>
      <c r="B201" s="21" t="s">
        <v>191</v>
      </c>
      <c r="C201" s="21" t="s">
        <v>186</v>
      </c>
      <c r="D201" s="20" t="str">
        <f>IFERROR(VLOOKUP(A201,[1]Results!F:H,3,0),"")</f>
        <v/>
      </c>
      <c r="E201" s="20" t="s">
        <v>147</v>
      </c>
    </row>
    <row r="202" spans="1:5" x14ac:dyDescent="0.25">
      <c r="A202" s="29">
        <v>355839084429978</v>
      </c>
      <c r="B202" s="20" t="s">
        <v>219</v>
      </c>
      <c r="C202" s="20" t="s">
        <v>186</v>
      </c>
      <c r="D202" s="20" t="str">
        <f>IFERROR(VLOOKUP(A202,[1]Results!F:H,3,0),"")</f>
        <v/>
      </c>
      <c r="E202" s="20" t="s">
        <v>147</v>
      </c>
    </row>
    <row r="203" spans="1:5" x14ac:dyDescent="0.25">
      <c r="A203" s="30">
        <v>355839084748120</v>
      </c>
      <c r="B203" s="21" t="s">
        <v>185</v>
      </c>
      <c r="C203" s="21" t="s">
        <v>186</v>
      </c>
      <c r="D203" s="20" t="str">
        <f>IFERROR(VLOOKUP(A203,[1]Results!F:H,3,0),"")</f>
        <v/>
      </c>
      <c r="E203" s="33" t="s">
        <v>143</v>
      </c>
    </row>
    <row r="204" spans="1:5" x14ac:dyDescent="0.25">
      <c r="A204" s="29">
        <v>359180076066460</v>
      </c>
      <c r="B204" s="20" t="s">
        <v>212</v>
      </c>
      <c r="C204" s="20" t="s">
        <v>186</v>
      </c>
      <c r="D204" s="20" t="str">
        <f>IFERROR(VLOOKUP(A204,[1]Results!F:H,3,0),"")</f>
        <v/>
      </c>
      <c r="E204" s="20" t="s">
        <v>143</v>
      </c>
    </row>
    <row r="205" spans="1:5" x14ac:dyDescent="0.25">
      <c r="A205" s="29">
        <v>355840084914118</v>
      </c>
      <c r="B205" s="20" t="s">
        <v>190</v>
      </c>
      <c r="C205" s="20" t="s">
        <v>186</v>
      </c>
      <c r="D205" s="20" t="str">
        <f>IFERROR(VLOOKUP(A205,[1]Results!F:H,3,0),"")</f>
        <v/>
      </c>
      <c r="E205" s="20" t="s">
        <v>139</v>
      </c>
    </row>
    <row r="206" spans="1:5" x14ac:dyDescent="0.25">
      <c r="A206" s="29">
        <v>359469080041167</v>
      </c>
      <c r="B206" s="20" t="s">
        <v>218</v>
      </c>
      <c r="C206" s="20" t="s">
        <v>186</v>
      </c>
      <c r="D206" s="20" t="str">
        <f>IFERROR(VLOOKUP(A206,[1]Results!F:H,3,0),"")</f>
        <v/>
      </c>
      <c r="E206" s="20" t="s">
        <v>149</v>
      </c>
    </row>
    <row r="207" spans="1:5" x14ac:dyDescent="0.25">
      <c r="A207" s="29">
        <v>355841084632569</v>
      </c>
      <c r="B207" s="20" t="s">
        <v>190</v>
      </c>
      <c r="C207" s="20" t="s">
        <v>186</v>
      </c>
      <c r="D207" s="20" t="str">
        <f>IFERROR(VLOOKUP(A207,[1]Results!F:H,3,0),"")</f>
        <v/>
      </c>
      <c r="E207" s="20" t="s">
        <v>147</v>
      </c>
    </row>
    <row r="208" spans="1:5" x14ac:dyDescent="0.25">
      <c r="A208" s="29">
        <v>355841085408480</v>
      </c>
      <c r="B208" s="20" t="s">
        <v>185</v>
      </c>
      <c r="C208" s="20" t="s">
        <v>186</v>
      </c>
      <c r="D208" s="20" t="str">
        <f>IFERROR(VLOOKUP(A208,[1]Results!F:H,3,0),"")</f>
        <v/>
      </c>
      <c r="E208" s="20" t="s">
        <v>145</v>
      </c>
    </row>
    <row r="209" spans="1:5" x14ac:dyDescent="0.25">
      <c r="A209" s="30">
        <v>355841087393649</v>
      </c>
      <c r="B209" s="21" t="s">
        <v>217</v>
      </c>
      <c r="C209" s="21" t="s">
        <v>186</v>
      </c>
      <c r="D209" s="20" t="str">
        <f>IFERROR(VLOOKUP(A209,[1]Results!F:H,3,0),"")</f>
        <v/>
      </c>
      <c r="E209" s="33" t="s">
        <v>143</v>
      </c>
    </row>
    <row r="210" spans="1:5" x14ac:dyDescent="0.25">
      <c r="A210" s="29">
        <v>355841089111320</v>
      </c>
      <c r="B210" s="20" t="s">
        <v>191</v>
      </c>
      <c r="C210" s="20" t="s">
        <v>186</v>
      </c>
      <c r="D210" s="20" t="str">
        <f>IFERROR(VLOOKUP(A210,[1]Results!F:H,3,0),"")</f>
        <v/>
      </c>
      <c r="E210" s="20" t="s">
        <v>145</v>
      </c>
    </row>
    <row r="211" spans="1:5" x14ac:dyDescent="0.25">
      <c r="A211" s="30">
        <v>355836086323597</v>
      </c>
      <c r="B211" s="21" t="s">
        <v>217</v>
      </c>
      <c r="C211" s="21" t="s">
        <v>186</v>
      </c>
      <c r="D211" s="20" t="str">
        <f>IFERROR(VLOOKUP(A211,[1]Results!F:H,3,0),"")</f>
        <v/>
      </c>
      <c r="E211" s="20" t="s">
        <v>145</v>
      </c>
    </row>
    <row r="212" spans="1:5" x14ac:dyDescent="0.25">
      <c r="A212" s="30">
        <v>355836088173701</v>
      </c>
      <c r="B212" s="21" t="s">
        <v>217</v>
      </c>
      <c r="C212" s="21" t="s">
        <v>186</v>
      </c>
      <c r="D212" s="20" t="str">
        <f>IFERROR(VLOOKUP(A212,[1]Results!F:H,3,0),"")</f>
        <v/>
      </c>
      <c r="E212" s="20" t="s">
        <v>145</v>
      </c>
    </row>
    <row r="213" spans="1:5" x14ac:dyDescent="0.25">
      <c r="A213" s="30">
        <v>355842089867093</v>
      </c>
      <c r="B213" s="21" t="s">
        <v>217</v>
      </c>
      <c r="C213" s="21" t="s">
        <v>186</v>
      </c>
      <c r="D213" s="20" t="str">
        <f>IFERROR(VLOOKUP(A213,[1]Results!F:H,3,0),"")</f>
        <v/>
      </c>
      <c r="E213" s="33" t="s">
        <v>145</v>
      </c>
    </row>
    <row r="214" spans="1:5" x14ac:dyDescent="0.25">
      <c r="A214" s="29">
        <v>355843081766705</v>
      </c>
      <c r="B214" s="20" t="s">
        <v>219</v>
      </c>
      <c r="C214" s="20" t="s">
        <v>186</v>
      </c>
      <c r="D214" s="20" t="str">
        <f>IFERROR(VLOOKUP(A214,[1]Results!F:H,3,0),"")</f>
        <v/>
      </c>
      <c r="E214" s="20" t="s">
        <v>145</v>
      </c>
    </row>
    <row r="215" spans="1:5" x14ac:dyDescent="0.25">
      <c r="A215" s="30">
        <v>355841089177891</v>
      </c>
      <c r="B215" s="21" t="s">
        <v>217</v>
      </c>
      <c r="C215" s="21" t="s">
        <v>186</v>
      </c>
      <c r="D215" s="20" t="str">
        <f>IFERROR(VLOOKUP(A215,[1]Results!F:H,3,0),"")</f>
        <v/>
      </c>
      <c r="E215" s="20" t="s">
        <v>145</v>
      </c>
    </row>
    <row r="216" spans="1:5" x14ac:dyDescent="0.25">
      <c r="A216" s="29">
        <v>356077090006642</v>
      </c>
      <c r="B216" s="20" t="s">
        <v>191</v>
      </c>
      <c r="C216" s="20" t="s">
        <v>186</v>
      </c>
      <c r="D216" s="20" t="str">
        <f>IFERROR(VLOOKUP(A216,[1]Results!F:H,3,0),"")</f>
        <v/>
      </c>
      <c r="E216" s="20" t="s">
        <v>147</v>
      </c>
    </row>
    <row r="217" spans="1:5" x14ac:dyDescent="0.25">
      <c r="A217" s="29">
        <v>356693082263304</v>
      </c>
      <c r="B217" s="20" t="s">
        <v>217</v>
      </c>
      <c r="C217" s="20" t="s">
        <v>186</v>
      </c>
      <c r="D217" s="20" t="str">
        <f>IFERROR(VLOOKUP(A217,[1]Results!F:H,3,0),"")</f>
        <v/>
      </c>
      <c r="E217" s="20" t="s">
        <v>149</v>
      </c>
    </row>
    <row r="218" spans="1:5" x14ac:dyDescent="0.25">
      <c r="A218" s="30">
        <v>353818087888614</v>
      </c>
      <c r="B218" s="21" t="s">
        <v>185</v>
      </c>
      <c r="C218" s="21" t="s">
        <v>186</v>
      </c>
      <c r="D218" s="20" t="str">
        <f>IFERROR(VLOOKUP(A218,[1]Results!F:H,3,0),"")</f>
        <v/>
      </c>
      <c r="E218" s="20" t="s">
        <v>139</v>
      </c>
    </row>
    <row r="219" spans="1:5" x14ac:dyDescent="0.25">
      <c r="A219" s="29">
        <v>356693081039713</v>
      </c>
      <c r="B219" s="20" t="s">
        <v>219</v>
      </c>
      <c r="C219" s="20" t="s">
        <v>186</v>
      </c>
      <c r="D219" s="20" t="str">
        <f>IFERROR(VLOOKUP(A219,[1]Results!F:H,3,0),"")</f>
        <v/>
      </c>
      <c r="E219" s="20" t="s">
        <v>143</v>
      </c>
    </row>
    <row r="220" spans="1:5" x14ac:dyDescent="0.25">
      <c r="A220" s="29">
        <v>355839088972841</v>
      </c>
      <c r="B220" s="20" t="s">
        <v>185</v>
      </c>
      <c r="C220" s="20" t="s">
        <v>186</v>
      </c>
      <c r="D220" s="20" t="str">
        <f>IFERROR(VLOOKUP(A220,[1]Results!F:H,3,0),"")</f>
        <v/>
      </c>
      <c r="E220" s="20" t="s">
        <v>143</v>
      </c>
    </row>
    <row r="221" spans="1:5" x14ac:dyDescent="0.25">
      <c r="A221" s="29">
        <v>356694081722407</v>
      </c>
      <c r="B221" s="20" t="s">
        <v>219</v>
      </c>
      <c r="C221" s="20" t="s">
        <v>186</v>
      </c>
      <c r="D221" s="20" t="str">
        <f>IFERROR(VLOOKUP(A221,[1]Results!F:H,3,0),"")</f>
        <v/>
      </c>
      <c r="E221" s="33" t="s">
        <v>143</v>
      </c>
    </row>
    <row r="222" spans="1:5" x14ac:dyDescent="0.25">
      <c r="A222" s="30">
        <v>356694081976920</v>
      </c>
      <c r="B222" s="21" t="s">
        <v>217</v>
      </c>
      <c r="C222" s="21" t="s">
        <v>186</v>
      </c>
      <c r="D222" s="20" t="str">
        <f>IFERROR(VLOOKUP(A222,[1]Results!F:H,3,0),"")</f>
        <v/>
      </c>
      <c r="E222" s="20" t="s">
        <v>145</v>
      </c>
    </row>
    <row r="223" spans="1:5" x14ac:dyDescent="0.25">
      <c r="A223" s="29">
        <v>356694082263773</v>
      </c>
      <c r="B223" s="20" t="s">
        <v>219</v>
      </c>
      <c r="C223" s="20" t="s">
        <v>186</v>
      </c>
      <c r="D223" s="20" t="str">
        <f>IFERROR(VLOOKUP(A223,[1]Results!F:H,3,0),"")</f>
        <v/>
      </c>
      <c r="E223" s="20" t="s">
        <v>147</v>
      </c>
    </row>
    <row r="224" spans="1:5" x14ac:dyDescent="0.25">
      <c r="A224" s="29">
        <v>356694082347477</v>
      </c>
      <c r="B224" s="20" t="s">
        <v>190</v>
      </c>
      <c r="C224" s="20" t="s">
        <v>186</v>
      </c>
      <c r="D224" s="20" t="str">
        <f>IFERROR(VLOOKUP(A224,[1]Results!F:H,3,0),"")</f>
        <v/>
      </c>
      <c r="E224" s="20" t="s">
        <v>139</v>
      </c>
    </row>
    <row r="225" spans="1:5" x14ac:dyDescent="0.25">
      <c r="A225" s="30">
        <v>359178070862892</v>
      </c>
      <c r="B225" s="21" t="s">
        <v>185</v>
      </c>
      <c r="C225" s="21" t="s">
        <v>186</v>
      </c>
      <c r="D225" s="20" t="str">
        <f>IFERROR(VLOOKUP(A225,[1]Results!F:H,3,0),"")</f>
        <v/>
      </c>
      <c r="E225" s="20" t="s">
        <v>149</v>
      </c>
    </row>
    <row r="226" spans="1:5" x14ac:dyDescent="0.25">
      <c r="A226" s="29">
        <v>356694085829034</v>
      </c>
      <c r="B226" s="20" t="s">
        <v>190</v>
      </c>
      <c r="C226" s="20" t="s">
        <v>186</v>
      </c>
      <c r="D226" s="20" t="str">
        <f>IFERROR(VLOOKUP(A226,[1]Results!F:H,3,0),"")</f>
        <v/>
      </c>
      <c r="E226" s="20" t="s">
        <v>143</v>
      </c>
    </row>
    <row r="227" spans="1:5" x14ac:dyDescent="0.25">
      <c r="A227" s="29">
        <v>356695081985910</v>
      </c>
      <c r="B227" s="20" t="s">
        <v>212</v>
      </c>
      <c r="C227" s="20" t="s">
        <v>186</v>
      </c>
      <c r="D227" s="20" t="str">
        <f>IFERROR(VLOOKUP(A227,[1]Results!F:H,3,0),"")</f>
        <v/>
      </c>
      <c r="E227" s="20" t="s">
        <v>139</v>
      </c>
    </row>
    <row r="228" spans="1:5" x14ac:dyDescent="0.25">
      <c r="A228" s="29">
        <v>356695082828978</v>
      </c>
      <c r="B228" s="20" t="s">
        <v>191</v>
      </c>
      <c r="C228" s="20" t="s">
        <v>186</v>
      </c>
      <c r="D228" s="20" t="str">
        <f>IFERROR(VLOOKUP(A228,[1]Results!F:H,3,0),"")</f>
        <v/>
      </c>
      <c r="E228" s="20" t="s">
        <v>143</v>
      </c>
    </row>
    <row r="229" spans="1:5" x14ac:dyDescent="0.25">
      <c r="A229" s="30">
        <v>356695084083481</v>
      </c>
      <c r="B229" s="21" t="s">
        <v>191</v>
      </c>
      <c r="C229" s="21" t="s">
        <v>186</v>
      </c>
      <c r="D229" s="20" t="str">
        <f>IFERROR(VLOOKUP(A229,[1]Results!F:H,3,0),"")</f>
        <v/>
      </c>
      <c r="E229" s="20" t="s">
        <v>147</v>
      </c>
    </row>
    <row r="230" spans="1:5" x14ac:dyDescent="0.25">
      <c r="A230" s="29">
        <v>356696082215745</v>
      </c>
      <c r="B230" s="20" t="s">
        <v>212</v>
      </c>
      <c r="C230" s="20" t="s">
        <v>186</v>
      </c>
      <c r="D230" s="20" t="str">
        <f>IFERROR(VLOOKUP(A230,[1]Results!F:H,3,0),"")</f>
        <v/>
      </c>
      <c r="E230" s="20" t="s">
        <v>149</v>
      </c>
    </row>
    <row r="231" spans="1:5" x14ac:dyDescent="0.25">
      <c r="A231" s="30">
        <v>356696086957516</v>
      </c>
      <c r="B231" s="21" t="s">
        <v>185</v>
      </c>
      <c r="C231" s="21" t="s">
        <v>186</v>
      </c>
      <c r="D231" s="20" t="str">
        <f>IFERROR(VLOOKUP(A231,[1]Results!F:H,3,0),"")</f>
        <v/>
      </c>
      <c r="E231" s="20" t="s">
        <v>145</v>
      </c>
    </row>
    <row r="232" spans="1:5" x14ac:dyDescent="0.25">
      <c r="A232" s="29">
        <v>356696087129974</v>
      </c>
      <c r="B232" s="20" t="s">
        <v>185</v>
      </c>
      <c r="C232" s="20" t="s">
        <v>186</v>
      </c>
      <c r="D232" s="20" t="str">
        <f>IFERROR(VLOOKUP(A232,[1]Results!F:H,3,0),"")</f>
        <v/>
      </c>
      <c r="E232" s="20" t="s">
        <v>145</v>
      </c>
    </row>
    <row r="233" spans="1:5" x14ac:dyDescent="0.25">
      <c r="A233" s="30">
        <v>356697081814892</v>
      </c>
      <c r="B233" s="21" t="s">
        <v>185</v>
      </c>
      <c r="C233" s="21" t="s">
        <v>186</v>
      </c>
      <c r="D233" s="20" t="str">
        <f>IFERROR(VLOOKUP(A233,[1]Results!F:H,3,0),"")</f>
        <v/>
      </c>
      <c r="E233" s="20" t="s">
        <v>149</v>
      </c>
    </row>
    <row r="234" spans="1:5" x14ac:dyDescent="0.25">
      <c r="A234" s="30">
        <v>356697082622518</v>
      </c>
      <c r="B234" s="21" t="s">
        <v>185</v>
      </c>
      <c r="C234" s="21" t="s">
        <v>186</v>
      </c>
      <c r="D234" s="20" t="str">
        <f>IFERROR(VLOOKUP(A234,[1]Results!F:H,3,0),"")</f>
        <v/>
      </c>
      <c r="E234" s="20" t="s">
        <v>147</v>
      </c>
    </row>
    <row r="235" spans="1:5" x14ac:dyDescent="0.25">
      <c r="A235" s="29">
        <v>356697084163453</v>
      </c>
      <c r="B235" s="20" t="s">
        <v>219</v>
      </c>
      <c r="C235" s="20" t="s">
        <v>186</v>
      </c>
      <c r="D235" s="20" t="str">
        <f>IFERROR(VLOOKUP(A235,[1]Results!F:H,3,0),"")</f>
        <v/>
      </c>
      <c r="E235" s="20" t="s">
        <v>143</v>
      </c>
    </row>
    <row r="236" spans="1:5" x14ac:dyDescent="0.25">
      <c r="A236" s="30">
        <v>356697084658577</v>
      </c>
      <c r="B236" s="21" t="s">
        <v>217</v>
      </c>
      <c r="C236" s="21" t="s">
        <v>186</v>
      </c>
      <c r="D236" s="20" t="str">
        <f>IFERROR(VLOOKUP(A236,[1]Results!F:H,3,0),"")</f>
        <v/>
      </c>
      <c r="E236" s="20" t="s">
        <v>147</v>
      </c>
    </row>
    <row r="237" spans="1:5" x14ac:dyDescent="0.25">
      <c r="A237" s="29">
        <v>356697086711481</v>
      </c>
      <c r="B237" s="20" t="s">
        <v>232</v>
      </c>
      <c r="C237" s="20" t="s">
        <v>186</v>
      </c>
      <c r="D237" s="20" t="str">
        <f>IFERROR(VLOOKUP(A237,[1]Results!F:H,3,0),"")</f>
        <v/>
      </c>
      <c r="E237" s="33" t="s">
        <v>139</v>
      </c>
    </row>
    <row r="238" spans="1:5" x14ac:dyDescent="0.25">
      <c r="A238" s="29">
        <v>359175070072647</v>
      </c>
      <c r="B238" s="20" t="s">
        <v>212</v>
      </c>
      <c r="C238" s="20" t="s">
        <v>186</v>
      </c>
      <c r="D238" s="20" t="str">
        <f>IFERROR(VLOOKUP(A238,[1]Results!F:H,3,0),"")</f>
        <v/>
      </c>
      <c r="E238" s="20" t="s">
        <v>147</v>
      </c>
    </row>
    <row r="239" spans="1:5" x14ac:dyDescent="0.25">
      <c r="A239" s="29">
        <v>359176076552830</v>
      </c>
      <c r="B239" s="20" t="s">
        <v>190</v>
      </c>
      <c r="C239" s="20" t="s">
        <v>186</v>
      </c>
      <c r="D239" s="20" t="str">
        <f>IFERROR(VLOOKUP(A239,[1]Results!F:H,3,0),"")</f>
        <v/>
      </c>
      <c r="E239" s="20" t="s">
        <v>147</v>
      </c>
    </row>
    <row r="240" spans="1:5" x14ac:dyDescent="0.25">
      <c r="A240" s="29">
        <v>359176076650873</v>
      </c>
      <c r="B240" s="20" t="s">
        <v>190</v>
      </c>
      <c r="C240" s="20" t="s">
        <v>186</v>
      </c>
      <c r="D240" s="20" t="str">
        <f>IFERROR(VLOOKUP(A240,[1]Results!F:H,3,0),"")</f>
        <v/>
      </c>
      <c r="E240" s="20" t="s">
        <v>139</v>
      </c>
    </row>
    <row r="241" spans="1:5" x14ac:dyDescent="0.25">
      <c r="A241" s="30">
        <v>359176078562399</v>
      </c>
      <c r="B241" s="21" t="s">
        <v>191</v>
      </c>
      <c r="C241" s="21" t="s">
        <v>186</v>
      </c>
      <c r="D241" s="20" t="str">
        <f>IFERROR(VLOOKUP(A241,[1]Results!F:H,3,0),"")</f>
        <v/>
      </c>
      <c r="E241" s="20" t="s">
        <v>147</v>
      </c>
    </row>
    <row r="242" spans="1:5" x14ac:dyDescent="0.25">
      <c r="A242" s="29">
        <v>359177075879406</v>
      </c>
      <c r="B242" s="20" t="s">
        <v>185</v>
      </c>
      <c r="C242" s="20" t="s">
        <v>186</v>
      </c>
      <c r="D242" s="20" t="str">
        <f>IFERROR(VLOOKUP(A242,[1]Results!F:H,3,0),"")</f>
        <v/>
      </c>
      <c r="E242" s="20" t="s">
        <v>143</v>
      </c>
    </row>
    <row r="243" spans="1:5" x14ac:dyDescent="0.25">
      <c r="A243" s="29">
        <v>359177077914458</v>
      </c>
      <c r="B243" s="20" t="s">
        <v>190</v>
      </c>
      <c r="C243" s="20" t="s">
        <v>186</v>
      </c>
      <c r="D243" s="20" t="str">
        <f>IFERROR(VLOOKUP(A243,[1]Results!F:H,3,0),"")</f>
        <v/>
      </c>
      <c r="E243" s="20" t="s">
        <v>147</v>
      </c>
    </row>
    <row r="244" spans="1:5" x14ac:dyDescent="0.25">
      <c r="A244" s="29">
        <v>359178071139852</v>
      </c>
      <c r="B244" s="20" t="s">
        <v>185</v>
      </c>
      <c r="C244" s="20" t="s">
        <v>186</v>
      </c>
      <c r="D244" s="20" t="str">
        <f>IFERROR(VLOOKUP(A244,[1]Results!F:H,3,0),"")</f>
        <v/>
      </c>
      <c r="E244" s="20" t="s">
        <v>143</v>
      </c>
    </row>
    <row r="245" spans="1:5" x14ac:dyDescent="0.25">
      <c r="A245" s="29">
        <v>359180071099284</v>
      </c>
      <c r="B245" s="20" t="s">
        <v>212</v>
      </c>
      <c r="C245" s="20" t="s">
        <v>186</v>
      </c>
      <c r="D245" s="20" t="str">
        <f>IFERROR(VLOOKUP(A245,[1]Results!F:H,3,0),"")</f>
        <v/>
      </c>
      <c r="E245" s="20" t="s">
        <v>145</v>
      </c>
    </row>
    <row r="246" spans="1:5" x14ac:dyDescent="0.25">
      <c r="A246" s="30">
        <v>359469080155876</v>
      </c>
      <c r="B246" s="21" t="s">
        <v>191</v>
      </c>
      <c r="C246" s="21" t="s">
        <v>186</v>
      </c>
      <c r="D246" s="20" t="str">
        <f>IFERROR(VLOOKUP(A246,[1]Results!F:H,3,0),"")</f>
        <v/>
      </c>
      <c r="E246" s="20" t="s">
        <v>147</v>
      </c>
    </row>
    <row r="247" spans="1:5" x14ac:dyDescent="0.25">
      <c r="A247" s="29">
        <v>359470081399794</v>
      </c>
      <c r="B247" s="20" t="s">
        <v>190</v>
      </c>
      <c r="C247" s="20" t="s">
        <v>186</v>
      </c>
      <c r="D247" s="20" t="str">
        <f>IFERROR(VLOOKUP(A247,[1]Results!F:H,3,0),"")</f>
        <v/>
      </c>
      <c r="E247" s="20" t="s">
        <v>139</v>
      </c>
    </row>
    <row r="248" spans="1:5" x14ac:dyDescent="0.25">
      <c r="A248" s="29">
        <v>359470084654088</v>
      </c>
      <c r="B248" s="20" t="s">
        <v>190</v>
      </c>
      <c r="C248" s="20" t="s">
        <v>186</v>
      </c>
      <c r="D248" s="20" t="str">
        <f>IFERROR(VLOOKUP(A248,[1]Results!F:H,3,0),"")</f>
        <v/>
      </c>
      <c r="E248" s="20" t="s">
        <v>147</v>
      </c>
    </row>
    <row r="249" spans="1:5" x14ac:dyDescent="0.25">
      <c r="A249" s="29">
        <v>359471082512104</v>
      </c>
      <c r="B249" s="20" t="s">
        <v>190</v>
      </c>
      <c r="C249" s="20" t="s">
        <v>186</v>
      </c>
      <c r="D249" s="20" t="str">
        <f>IFERROR(VLOOKUP(A249,[1]Results!F:H,3,0),"")</f>
        <v/>
      </c>
      <c r="E249" s="20" t="s">
        <v>139</v>
      </c>
    </row>
    <row r="250" spans="1:5" x14ac:dyDescent="0.25">
      <c r="A250" s="29">
        <v>359472080043365</v>
      </c>
      <c r="B250" s="20" t="s">
        <v>190</v>
      </c>
      <c r="C250" s="20" t="s">
        <v>186</v>
      </c>
      <c r="D250" s="20" t="str">
        <f>IFERROR(VLOOKUP(A250,[1]Results!F:H,3,0),"")</f>
        <v/>
      </c>
      <c r="E250" s="20" t="s">
        <v>139</v>
      </c>
    </row>
    <row r="251" spans="1:5" x14ac:dyDescent="0.25">
      <c r="A251" s="29">
        <v>359472081170191</v>
      </c>
      <c r="B251" s="20" t="s">
        <v>190</v>
      </c>
      <c r="C251" s="20" t="s">
        <v>186</v>
      </c>
      <c r="D251" s="20" t="str">
        <f>IFERROR(VLOOKUP(A251,[1]Results!F:H,3,0),"")</f>
        <v/>
      </c>
      <c r="E251" s="20" t="s">
        <v>139</v>
      </c>
    </row>
    <row r="252" spans="1:5" x14ac:dyDescent="0.25">
      <c r="A252" s="29">
        <v>359476081160250</v>
      </c>
      <c r="B252" s="20" t="s">
        <v>217</v>
      </c>
      <c r="C252" s="20" t="s">
        <v>186</v>
      </c>
      <c r="D252" s="20" t="str">
        <f>IFERROR(VLOOKUP(A252,[1]Results!F:H,3,0),"")</f>
        <v/>
      </c>
      <c r="E252" s="33" t="s">
        <v>145</v>
      </c>
    </row>
    <row r="253" spans="1:5" x14ac:dyDescent="0.25">
      <c r="A253" s="29">
        <v>352993097678114</v>
      </c>
      <c r="B253" s="20" t="s">
        <v>151</v>
      </c>
      <c r="C253" s="20" t="s">
        <v>152</v>
      </c>
      <c r="D253" s="20" t="str">
        <f>IFERROR(VLOOKUP(A253,[1]Results!F:H,3,0),"")</f>
        <v/>
      </c>
      <c r="E253" s="33" t="s">
        <v>139</v>
      </c>
    </row>
    <row r="254" spans="1:5" x14ac:dyDescent="0.25">
      <c r="A254" s="29">
        <v>352999091084183</v>
      </c>
      <c r="B254" s="20" t="s">
        <v>153</v>
      </c>
      <c r="C254" s="20" t="s">
        <v>152</v>
      </c>
      <c r="D254" s="20" t="str">
        <f>IFERROR(VLOOKUP(A254,[1]Results!F:H,3,0),"")</f>
        <v/>
      </c>
      <c r="E254" s="20" t="s">
        <v>139</v>
      </c>
    </row>
    <row r="255" spans="1:5" x14ac:dyDescent="0.25">
      <c r="A255" s="29">
        <v>352999095016215</v>
      </c>
      <c r="B255" s="20" t="s">
        <v>153</v>
      </c>
      <c r="C255" s="20" t="s">
        <v>152</v>
      </c>
      <c r="D255" s="20" t="str">
        <f>IFERROR(VLOOKUP(A255,[1]Results!F:H,3,0),"")</f>
        <v/>
      </c>
      <c r="E255" s="20" t="s">
        <v>139</v>
      </c>
    </row>
    <row r="256" spans="1:5" x14ac:dyDescent="0.25">
      <c r="A256" s="29">
        <v>352999097739285</v>
      </c>
      <c r="B256" s="20" t="s">
        <v>154</v>
      </c>
      <c r="C256" s="20" t="s">
        <v>152</v>
      </c>
      <c r="D256" s="20" t="str">
        <f>IFERROR(VLOOKUP(A256,[1]Results!F:H,3,0),"")</f>
        <v/>
      </c>
      <c r="E256" s="20" t="s">
        <v>146</v>
      </c>
    </row>
    <row r="257" spans="1:5" x14ac:dyDescent="0.25">
      <c r="A257" s="29">
        <v>353000090678775</v>
      </c>
      <c r="B257" s="20" t="s">
        <v>155</v>
      </c>
      <c r="C257" s="20" t="s">
        <v>152</v>
      </c>
      <c r="D257" s="20" t="str">
        <f>IFERROR(VLOOKUP(A257,[1]Results!F:H,3,0),"")</f>
        <v/>
      </c>
      <c r="E257" s="20" t="s">
        <v>145</v>
      </c>
    </row>
    <row r="258" spans="1:5" x14ac:dyDescent="0.25">
      <c r="A258" s="29">
        <v>353000097436730</v>
      </c>
      <c r="B258" s="20" t="s">
        <v>156</v>
      </c>
      <c r="C258" s="20" t="s">
        <v>152</v>
      </c>
      <c r="D258" s="20" t="str">
        <f>IFERROR(VLOOKUP(A258,[1]Results!F:H,3,0),"")</f>
        <v/>
      </c>
      <c r="E258" s="20" t="s">
        <v>139</v>
      </c>
    </row>
    <row r="259" spans="1:5" x14ac:dyDescent="0.25">
      <c r="A259" s="29">
        <v>353001090447344</v>
      </c>
      <c r="B259" s="20" t="s">
        <v>155</v>
      </c>
      <c r="C259" s="20" t="s">
        <v>152</v>
      </c>
      <c r="D259" s="20" t="str">
        <f>IFERROR(VLOOKUP(A259,[1]Results!F:H,3,0),"")</f>
        <v/>
      </c>
      <c r="E259" s="20" t="s">
        <v>143</v>
      </c>
    </row>
    <row r="260" spans="1:5" x14ac:dyDescent="0.25">
      <c r="A260" s="29">
        <v>353002090444984</v>
      </c>
      <c r="B260" s="20" t="s">
        <v>154</v>
      </c>
      <c r="C260" s="20" t="s">
        <v>152</v>
      </c>
      <c r="D260" s="20" t="str">
        <f>IFERROR(VLOOKUP(A260,[1]Results!F:H,3,0),"")</f>
        <v/>
      </c>
      <c r="E260" s="20" t="s">
        <v>143</v>
      </c>
    </row>
    <row r="261" spans="1:5" x14ac:dyDescent="0.25">
      <c r="A261" s="30">
        <v>353002095725437</v>
      </c>
      <c r="B261" s="21" t="s">
        <v>153</v>
      </c>
      <c r="C261" s="21" t="s">
        <v>152</v>
      </c>
      <c r="D261" s="20" t="str">
        <f>IFERROR(VLOOKUP(A261,[1]Results!F:H,3,0),"")</f>
        <v/>
      </c>
      <c r="E261" s="20" t="s">
        <v>147</v>
      </c>
    </row>
    <row r="262" spans="1:5" x14ac:dyDescent="0.25">
      <c r="A262" s="29">
        <v>353002098115545</v>
      </c>
      <c r="B262" s="20" t="s">
        <v>154</v>
      </c>
      <c r="C262" s="20" t="s">
        <v>152</v>
      </c>
      <c r="D262" s="20" t="str">
        <f>IFERROR(VLOOKUP(A262,[1]Results!F:H,3,0),"")</f>
        <v/>
      </c>
      <c r="E262" s="20" t="s">
        <v>139</v>
      </c>
    </row>
    <row r="263" spans="1:5" x14ac:dyDescent="0.25">
      <c r="A263" s="29">
        <v>353002099046111</v>
      </c>
      <c r="B263" s="20" t="s">
        <v>153</v>
      </c>
      <c r="C263" s="20" t="s">
        <v>152</v>
      </c>
      <c r="D263" s="20" t="str">
        <f>IFERROR(VLOOKUP(A263,[1]Results!F:H,3,0),"")</f>
        <v/>
      </c>
      <c r="E263" s="20" t="s">
        <v>139</v>
      </c>
    </row>
    <row r="264" spans="1:5" x14ac:dyDescent="0.25">
      <c r="A264" s="29">
        <v>353002099986456</v>
      </c>
      <c r="B264" s="20" t="s">
        <v>153</v>
      </c>
      <c r="C264" s="20" t="s">
        <v>152</v>
      </c>
      <c r="D264" s="20" t="str">
        <f>IFERROR(VLOOKUP(A264,[1]Results!F:H,3,0),"")</f>
        <v/>
      </c>
      <c r="E264" s="20" t="s">
        <v>139</v>
      </c>
    </row>
    <row r="265" spans="1:5" x14ac:dyDescent="0.25">
      <c r="A265" s="29">
        <v>354889091694933</v>
      </c>
      <c r="B265" s="20" t="s">
        <v>201</v>
      </c>
      <c r="C265" s="20" t="s">
        <v>152</v>
      </c>
      <c r="D265" s="20" t="str">
        <f>IFERROR(VLOOKUP(A265,[1]Results!F:H,3,0),"")</f>
        <v/>
      </c>
      <c r="E265" s="20" t="s">
        <v>147</v>
      </c>
    </row>
    <row r="266" spans="1:5" x14ac:dyDescent="0.25">
      <c r="A266" s="29">
        <v>354890091091898</v>
      </c>
      <c r="B266" s="20" t="s">
        <v>156</v>
      </c>
      <c r="C266" s="20" t="s">
        <v>152</v>
      </c>
      <c r="D266" s="20" t="str">
        <f>IFERROR(VLOOKUP(A266,[1]Results!F:H,3,0),"")</f>
        <v/>
      </c>
      <c r="E266" s="20" t="s">
        <v>139</v>
      </c>
    </row>
    <row r="267" spans="1:5" x14ac:dyDescent="0.25">
      <c r="A267" s="29">
        <v>354890092596077</v>
      </c>
      <c r="B267" s="20" t="s">
        <v>154</v>
      </c>
      <c r="C267" s="20" t="s">
        <v>152</v>
      </c>
      <c r="D267" s="20" t="str">
        <f>IFERROR(VLOOKUP(A267,[1]Results!F:H,3,0),"")</f>
        <v/>
      </c>
      <c r="E267" s="20" t="s">
        <v>146</v>
      </c>
    </row>
    <row r="268" spans="1:5" x14ac:dyDescent="0.25">
      <c r="A268" s="29">
        <v>354891090610498</v>
      </c>
      <c r="B268" s="20" t="s">
        <v>202</v>
      </c>
      <c r="C268" s="20" t="s">
        <v>152</v>
      </c>
      <c r="D268" s="20" t="str">
        <f>IFERROR(VLOOKUP(A268,[1]Results!F:H,3,0),"")</f>
        <v/>
      </c>
      <c r="E268" s="20" t="s">
        <v>145</v>
      </c>
    </row>
    <row r="269" spans="1:5" x14ac:dyDescent="0.25">
      <c r="A269" s="29">
        <v>354891090876867</v>
      </c>
      <c r="B269" s="20" t="s">
        <v>153</v>
      </c>
      <c r="C269" s="20" t="s">
        <v>152</v>
      </c>
      <c r="D269" s="20" t="str">
        <f>IFERROR(VLOOKUP(A269,[1]Results!F:H,3,0),"")</f>
        <v/>
      </c>
      <c r="E269" s="20" t="s">
        <v>147</v>
      </c>
    </row>
    <row r="270" spans="1:5" x14ac:dyDescent="0.25">
      <c r="A270" s="29">
        <v>354891093389769</v>
      </c>
      <c r="B270" s="20" t="s">
        <v>201</v>
      </c>
      <c r="C270" s="20" t="s">
        <v>152</v>
      </c>
      <c r="D270" s="20" t="str">
        <f>IFERROR(VLOOKUP(A270,[1]Results!F:H,3,0),"")</f>
        <v/>
      </c>
      <c r="E270" s="34" t="s">
        <v>139</v>
      </c>
    </row>
    <row r="271" spans="1:5" x14ac:dyDescent="0.25">
      <c r="A271" s="29">
        <v>354893092003797</v>
      </c>
      <c r="B271" s="20" t="s">
        <v>153</v>
      </c>
      <c r="C271" s="20" t="s">
        <v>152</v>
      </c>
      <c r="D271" s="20" t="str">
        <f>IFERROR(VLOOKUP(A271,[1]Results!F:H,3,0),"")</f>
        <v/>
      </c>
      <c r="E271" s="20" t="s">
        <v>147</v>
      </c>
    </row>
    <row r="272" spans="1:5" x14ac:dyDescent="0.25">
      <c r="A272" s="29">
        <v>354893092553205</v>
      </c>
      <c r="B272" s="20" t="s">
        <v>154</v>
      </c>
      <c r="C272" s="20" t="s">
        <v>152</v>
      </c>
      <c r="D272" s="20" t="str">
        <f>IFERROR(VLOOKUP(A272,[1]Results!F:H,3,0),"")</f>
        <v/>
      </c>
      <c r="E272" s="20" t="s">
        <v>146</v>
      </c>
    </row>
    <row r="273" spans="1:5" x14ac:dyDescent="0.25">
      <c r="A273" s="29">
        <v>354893093209617</v>
      </c>
      <c r="B273" s="20" t="s">
        <v>155</v>
      </c>
      <c r="C273" s="20" t="s">
        <v>152</v>
      </c>
      <c r="D273" s="20" t="str">
        <f>IFERROR(VLOOKUP(A273,[1]Results!F:H,3,0),"")</f>
        <v/>
      </c>
      <c r="E273" s="20" t="s">
        <v>139</v>
      </c>
    </row>
    <row r="274" spans="1:5" x14ac:dyDescent="0.25">
      <c r="A274" s="29">
        <v>354894090177468</v>
      </c>
      <c r="B274" s="20" t="s">
        <v>203</v>
      </c>
      <c r="C274" s="20" t="s">
        <v>152</v>
      </c>
      <c r="D274" s="20" t="str">
        <f>IFERROR(VLOOKUP(A274,[1]Results!F:H,3,0),"")</f>
        <v/>
      </c>
      <c r="E274" s="20" t="s">
        <v>147</v>
      </c>
    </row>
    <row r="275" spans="1:5" x14ac:dyDescent="0.25">
      <c r="A275" s="29">
        <v>354895090608683</v>
      </c>
      <c r="B275" s="20"/>
      <c r="C275" s="20" t="s">
        <v>152</v>
      </c>
      <c r="D275" s="20" t="str">
        <f>IFERROR(VLOOKUP(A275,[1]Results!F:H,3,0),"")</f>
        <v/>
      </c>
      <c r="E275" s="20" t="s">
        <v>147</v>
      </c>
    </row>
    <row r="276" spans="1:5" x14ac:dyDescent="0.25">
      <c r="A276" s="29">
        <v>354895091086467</v>
      </c>
      <c r="B276" s="20" t="s">
        <v>153</v>
      </c>
      <c r="C276" s="20" t="s">
        <v>152</v>
      </c>
      <c r="D276" s="20" t="str">
        <f>IFERROR(VLOOKUP(A276,[1]Results!F:H,3,0),"")</f>
        <v/>
      </c>
      <c r="E276" s="20" t="s">
        <v>139</v>
      </c>
    </row>
    <row r="277" spans="1:5" x14ac:dyDescent="0.25">
      <c r="A277" s="29">
        <v>354895092987846</v>
      </c>
      <c r="B277" s="20" t="s">
        <v>153</v>
      </c>
      <c r="C277" s="20" t="s">
        <v>152</v>
      </c>
      <c r="D277" s="20" t="str">
        <f>IFERROR(VLOOKUP(A277,[1]Results!F:H,3,0),"")</f>
        <v/>
      </c>
      <c r="E277" s="20" t="s">
        <v>139</v>
      </c>
    </row>
    <row r="278" spans="1:5" x14ac:dyDescent="0.25">
      <c r="A278" s="29">
        <v>354895097504422</v>
      </c>
      <c r="B278" s="20" t="s">
        <v>153</v>
      </c>
      <c r="C278" s="20" t="s">
        <v>152</v>
      </c>
      <c r="D278" s="20" t="str">
        <f>IFERROR(VLOOKUP(A278,[1]Results!F:H,3,0),"")</f>
        <v/>
      </c>
      <c r="E278" s="20" t="s">
        <v>139</v>
      </c>
    </row>
    <row r="279" spans="1:5" x14ac:dyDescent="0.25">
      <c r="A279" s="30">
        <v>354896090125025</v>
      </c>
      <c r="B279" s="21" t="s">
        <v>153</v>
      </c>
      <c r="C279" s="21" t="s">
        <v>152</v>
      </c>
      <c r="D279" s="20" t="str">
        <f>IFERROR(VLOOKUP(A279,[1]Results!F:H,3,0),"")</f>
        <v/>
      </c>
      <c r="E279" s="20" t="s">
        <v>147</v>
      </c>
    </row>
    <row r="280" spans="1:5" x14ac:dyDescent="0.25">
      <c r="A280" s="29">
        <v>354896090125934</v>
      </c>
      <c r="B280" s="20" t="s">
        <v>153</v>
      </c>
      <c r="C280" s="20" t="s">
        <v>152</v>
      </c>
      <c r="D280" s="20" t="str">
        <f>IFERROR(VLOOKUP(A280,[1]Results!F:H,3,0),"")</f>
        <v/>
      </c>
      <c r="E280" s="20" t="s">
        <v>139</v>
      </c>
    </row>
    <row r="281" spans="1:5" x14ac:dyDescent="0.25">
      <c r="A281" s="29">
        <v>354896093461955</v>
      </c>
      <c r="B281" s="20" t="s">
        <v>153</v>
      </c>
      <c r="C281" s="20" t="s">
        <v>152</v>
      </c>
      <c r="D281" s="20" t="str">
        <f>IFERROR(VLOOKUP(A281,[1]Results!F:H,3,0),"")</f>
        <v/>
      </c>
      <c r="E281" s="20" t="s">
        <v>139</v>
      </c>
    </row>
    <row r="282" spans="1:5" x14ac:dyDescent="0.25">
      <c r="A282" s="29">
        <v>354897090501124</v>
      </c>
      <c r="B282" s="20" t="s">
        <v>204</v>
      </c>
      <c r="C282" s="20" t="s">
        <v>152</v>
      </c>
      <c r="D282" s="20" t="str">
        <f>IFERROR(VLOOKUP(A282,[1]Results!F:H,3,0),"")</f>
        <v/>
      </c>
      <c r="E282" s="20" t="s">
        <v>146</v>
      </c>
    </row>
    <row r="283" spans="1:5" x14ac:dyDescent="0.25">
      <c r="A283" s="29">
        <v>354897091304486</v>
      </c>
      <c r="B283" s="20" t="s">
        <v>153</v>
      </c>
      <c r="C283" s="20" t="s">
        <v>152</v>
      </c>
      <c r="D283" s="20" t="str">
        <f>IFERROR(VLOOKUP(A283,[1]Results!F:H,3,0),"")</f>
        <v/>
      </c>
      <c r="E283" s="20" t="s">
        <v>139</v>
      </c>
    </row>
    <row r="284" spans="1:5" x14ac:dyDescent="0.25">
      <c r="A284" s="29">
        <v>354897092272732</v>
      </c>
      <c r="B284" s="20" t="s">
        <v>154</v>
      </c>
      <c r="C284" s="20" t="s">
        <v>152</v>
      </c>
      <c r="D284" s="20" t="str">
        <f>IFERROR(VLOOKUP(A284,[1]Results!F:H,3,0),"")</f>
        <v/>
      </c>
      <c r="E284" s="20" t="s">
        <v>139</v>
      </c>
    </row>
    <row r="285" spans="1:5" x14ac:dyDescent="0.25">
      <c r="A285" s="29">
        <v>354897093090372</v>
      </c>
      <c r="B285" s="20"/>
      <c r="C285" s="20" t="s">
        <v>152</v>
      </c>
      <c r="D285" s="20" t="str">
        <f>IFERROR(VLOOKUP(A285,[1]Results!F:H,3,0),"")</f>
        <v/>
      </c>
      <c r="E285" s="20" t="s">
        <v>145</v>
      </c>
    </row>
    <row r="286" spans="1:5" x14ac:dyDescent="0.25">
      <c r="A286" s="29">
        <v>354897096329132</v>
      </c>
      <c r="B286" s="20" t="s">
        <v>154</v>
      </c>
      <c r="C286" s="20" t="s">
        <v>152</v>
      </c>
      <c r="D286" s="20" t="str">
        <f>IFERROR(VLOOKUP(A286,[1]Results!F:H,3,0),"")</f>
        <v/>
      </c>
      <c r="E286" s="20" t="s">
        <v>139</v>
      </c>
    </row>
    <row r="287" spans="1:5" x14ac:dyDescent="0.25">
      <c r="A287" s="30">
        <v>354898090316760</v>
      </c>
      <c r="B287" s="21" t="s">
        <v>153</v>
      </c>
      <c r="C287" s="21" t="s">
        <v>152</v>
      </c>
      <c r="D287" s="20" t="str">
        <f>IFERROR(VLOOKUP(A287,[1]Results!F:H,3,0),"")</f>
        <v/>
      </c>
      <c r="E287" s="20" t="s">
        <v>147</v>
      </c>
    </row>
    <row r="288" spans="1:5" x14ac:dyDescent="0.25">
      <c r="A288" s="29">
        <v>354898091169879</v>
      </c>
      <c r="B288" s="20" t="s">
        <v>153</v>
      </c>
      <c r="C288" s="20" t="s">
        <v>152</v>
      </c>
      <c r="D288" s="20" t="str">
        <f>IFERROR(VLOOKUP(A288,[1]Results!F:H,3,0),"")</f>
        <v/>
      </c>
      <c r="E288" s="20" t="s">
        <v>139</v>
      </c>
    </row>
    <row r="289" spans="1:5" x14ac:dyDescent="0.25">
      <c r="A289" s="29">
        <v>354898094932398</v>
      </c>
      <c r="B289" s="20" t="s">
        <v>155</v>
      </c>
      <c r="C289" s="20" t="s">
        <v>152</v>
      </c>
      <c r="D289" s="20" t="str">
        <f>IFERROR(VLOOKUP(A289,[1]Results!F:H,3,0),"")</f>
        <v/>
      </c>
      <c r="E289" s="20" t="s">
        <v>146</v>
      </c>
    </row>
    <row r="290" spans="1:5" x14ac:dyDescent="0.25">
      <c r="A290" s="30">
        <v>356083097110577</v>
      </c>
      <c r="B290" s="21" t="s">
        <v>151</v>
      </c>
      <c r="C290" s="21" t="s">
        <v>152</v>
      </c>
      <c r="D290" s="20" t="str">
        <f>IFERROR(VLOOKUP(A290,[1]Results!F:H,3,0),"")</f>
        <v/>
      </c>
      <c r="E290" s="20" t="s">
        <v>149</v>
      </c>
    </row>
    <row r="291" spans="1:5" x14ac:dyDescent="0.25">
      <c r="A291" s="29">
        <v>353003092801205</v>
      </c>
      <c r="B291" s="20" t="s">
        <v>155</v>
      </c>
      <c r="C291" s="20" t="s">
        <v>152</v>
      </c>
      <c r="D291" s="20" t="str">
        <f>IFERROR(VLOOKUP(A291,[1]Results!F:H,3,0),"")</f>
        <v/>
      </c>
      <c r="E291" s="20" t="s">
        <v>149</v>
      </c>
    </row>
    <row r="292" spans="1:5" x14ac:dyDescent="0.25">
      <c r="A292" s="29">
        <v>356699082781187</v>
      </c>
      <c r="B292" s="20"/>
      <c r="C292" s="20" t="s">
        <v>152</v>
      </c>
      <c r="D292" s="20" t="str">
        <f>IFERROR(VLOOKUP(A292,[1]Results!F:H,3,0),"")</f>
        <v/>
      </c>
      <c r="E292" s="20" t="s">
        <v>143</v>
      </c>
    </row>
    <row r="293" spans="1:5" x14ac:dyDescent="0.25">
      <c r="A293" s="29">
        <v>356701080833208</v>
      </c>
      <c r="B293" s="20" t="s">
        <v>204</v>
      </c>
      <c r="C293" s="20" t="s">
        <v>152</v>
      </c>
      <c r="D293" s="20" t="str">
        <f>IFERROR(VLOOKUP(A293,[1]Results!F:H,3,0),"")</f>
        <v/>
      </c>
      <c r="E293" s="33" t="s">
        <v>149</v>
      </c>
    </row>
    <row r="294" spans="1:5" x14ac:dyDescent="0.25">
      <c r="A294" s="29">
        <v>356698084295626</v>
      </c>
      <c r="B294" s="20" t="s">
        <v>154</v>
      </c>
      <c r="C294" s="20" t="s">
        <v>152</v>
      </c>
      <c r="D294" s="20" t="str">
        <f>IFERROR(VLOOKUP(A294,[1]Results!F:H,3,0),"")</f>
        <v/>
      </c>
      <c r="E294" s="20" t="s">
        <v>146</v>
      </c>
    </row>
    <row r="295" spans="1:5" x14ac:dyDescent="0.25">
      <c r="A295" s="30">
        <v>356698089690052</v>
      </c>
      <c r="B295" s="21" t="s">
        <v>153</v>
      </c>
      <c r="C295" s="21" t="s">
        <v>152</v>
      </c>
      <c r="D295" s="20" t="str">
        <f>IFERROR(VLOOKUP(A295,[1]Results!F:H,3,0),"")</f>
        <v/>
      </c>
      <c r="E295" s="20" t="s">
        <v>147</v>
      </c>
    </row>
    <row r="296" spans="1:5" x14ac:dyDescent="0.25">
      <c r="A296" s="29">
        <v>356699081961558</v>
      </c>
      <c r="B296" s="20" t="s">
        <v>154</v>
      </c>
      <c r="C296" s="20" t="s">
        <v>152</v>
      </c>
      <c r="D296" s="20" t="str">
        <f>IFERROR(VLOOKUP(A296,[1]Results!F:H,3,0),"")</f>
        <v/>
      </c>
      <c r="E296" s="33" t="s">
        <v>147</v>
      </c>
    </row>
    <row r="297" spans="1:5" x14ac:dyDescent="0.25">
      <c r="A297" s="29">
        <v>356761080467720</v>
      </c>
      <c r="B297" s="20" t="s">
        <v>202</v>
      </c>
      <c r="C297" s="20" t="s">
        <v>152</v>
      </c>
      <c r="D297" s="20" t="str">
        <f>IFERROR(VLOOKUP(A297,[1]Results!F:H,3,0),"")</f>
        <v/>
      </c>
      <c r="E297" s="20" t="s">
        <v>149</v>
      </c>
    </row>
    <row r="298" spans="1:5" x14ac:dyDescent="0.25">
      <c r="A298" s="30">
        <v>356699087294913</v>
      </c>
      <c r="B298" s="21" t="s">
        <v>153</v>
      </c>
      <c r="C298" s="21" t="s">
        <v>152</v>
      </c>
      <c r="D298" s="20" t="str">
        <f>IFERROR(VLOOKUP(A298,[1]Results!F:H,3,0),"")</f>
        <v/>
      </c>
      <c r="E298" s="20" t="s">
        <v>147</v>
      </c>
    </row>
    <row r="299" spans="1:5" x14ac:dyDescent="0.25">
      <c r="A299" s="29">
        <v>354897091099375</v>
      </c>
      <c r="B299" s="20" t="s">
        <v>156</v>
      </c>
      <c r="C299" s="20" t="s">
        <v>152</v>
      </c>
      <c r="D299" s="20" t="str">
        <f>IFERROR(VLOOKUP(A299,[1]Results!F:H,3,0),"")</f>
        <v/>
      </c>
      <c r="E299" s="20" t="s">
        <v>145</v>
      </c>
    </row>
    <row r="300" spans="1:5" x14ac:dyDescent="0.25">
      <c r="A300" s="29">
        <v>356701081005640</v>
      </c>
      <c r="B300" s="20" t="s">
        <v>153</v>
      </c>
      <c r="C300" s="20" t="s">
        <v>152</v>
      </c>
      <c r="D300" s="20" t="str">
        <f>IFERROR(VLOOKUP(A300,[1]Results!F:H,3,0),"")</f>
        <v/>
      </c>
      <c r="E300" s="33" t="s">
        <v>139</v>
      </c>
    </row>
    <row r="301" spans="1:5" x14ac:dyDescent="0.25">
      <c r="A301" s="29">
        <v>356701081379235</v>
      </c>
      <c r="B301" s="20" t="s">
        <v>153</v>
      </c>
      <c r="C301" s="20" t="s">
        <v>152</v>
      </c>
      <c r="D301" s="20" t="str">
        <f>IFERROR(VLOOKUP(A301,[1]Results!F:H,3,0),"")</f>
        <v/>
      </c>
      <c r="E301" s="20" t="s">
        <v>139</v>
      </c>
    </row>
    <row r="302" spans="1:5" x14ac:dyDescent="0.25">
      <c r="A302" s="29">
        <v>356701083346448</v>
      </c>
      <c r="B302" s="20"/>
      <c r="C302" s="20" t="s">
        <v>152</v>
      </c>
      <c r="D302" s="20" t="str">
        <f>IFERROR(VLOOKUP(A302,[1]Results!F:H,3,0),"")</f>
        <v/>
      </c>
      <c r="E302" s="20" t="s">
        <v>145</v>
      </c>
    </row>
    <row r="303" spans="1:5" x14ac:dyDescent="0.25">
      <c r="A303" s="29">
        <v>356701087602010</v>
      </c>
      <c r="B303" s="20" t="s">
        <v>154</v>
      </c>
      <c r="C303" s="20" t="s">
        <v>152</v>
      </c>
      <c r="D303" s="20" t="str">
        <f>IFERROR(VLOOKUP(A303,[1]Results!F:H,3,0),"")</f>
        <v/>
      </c>
      <c r="E303" s="33" t="s">
        <v>139</v>
      </c>
    </row>
    <row r="304" spans="1:5" x14ac:dyDescent="0.25">
      <c r="A304" s="30">
        <v>352992095702793</v>
      </c>
      <c r="B304" s="21" t="s">
        <v>151</v>
      </c>
      <c r="C304" s="21" t="s">
        <v>152</v>
      </c>
      <c r="D304" s="20" t="str">
        <f>IFERROR(VLOOKUP(A304,[1]Results!F:H,3,0),"")</f>
        <v/>
      </c>
      <c r="E304" s="20" t="s">
        <v>149</v>
      </c>
    </row>
    <row r="305" spans="1:5" x14ac:dyDescent="0.25">
      <c r="A305" s="29">
        <v>356701088057933</v>
      </c>
      <c r="B305" s="20" t="s">
        <v>154</v>
      </c>
      <c r="C305" s="20" t="s">
        <v>152</v>
      </c>
      <c r="D305" s="20" t="str">
        <f>IFERROR(VLOOKUP(A305,[1]Results!F:H,3,0),"")</f>
        <v/>
      </c>
      <c r="E305" s="34" t="s">
        <v>146</v>
      </c>
    </row>
    <row r="306" spans="1:5" x14ac:dyDescent="0.25">
      <c r="A306" s="29">
        <v>356704083128345</v>
      </c>
      <c r="B306" s="20" t="s">
        <v>155</v>
      </c>
      <c r="C306" s="20" t="s">
        <v>152</v>
      </c>
      <c r="D306" s="20" t="str">
        <f>IFERROR(VLOOKUP(A306,[1]Results!F:H,3,0),"")</f>
        <v/>
      </c>
      <c r="E306" s="20" t="s">
        <v>143</v>
      </c>
    </row>
    <row r="307" spans="1:5" x14ac:dyDescent="0.25">
      <c r="A307" s="30">
        <v>356704083749819</v>
      </c>
      <c r="B307" s="21" t="s">
        <v>153</v>
      </c>
      <c r="C307" s="21" t="s">
        <v>152</v>
      </c>
      <c r="D307" s="20" t="str">
        <f>IFERROR(VLOOKUP(A307,[1]Results!F:H,3,0),"")</f>
        <v/>
      </c>
      <c r="E307" s="20" t="s">
        <v>147</v>
      </c>
    </row>
    <row r="308" spans="1:5" x14ac:dyDescent="0.25">
      <c r="A308" s="30">
        <v>356704085086772</v>
      </c>
      <c r="B308" s="21" t="s">
        <v>153</v>
      </c>
      <c r="C308" s="21" t="s">
        <v>152</v>
      </c>
      <c r="D308" s="20" t="str">
        <f>IFERROR(VLOOKUP(A308,[1]Results!F:H,3,0),"")</f>
        <v/>
      </c>
      <c r="E308" s="20" t="s">
        <v>147</v>
      </c>
    </row>
    <row r="309" spans="1:5" x14ac:dyDescent="0.25">
      <c r="A309" s="30">
        <v>356704087003544</v>
      </c>
      <c r="B309" s="21" t="s">
        <v>153</v>
      </c>
      <c r="C309" s="21" t="s">
        <v>152</v>
      </c>
      <c r="D309" s="20" t="str">
        <f>IFERROR(VLOOKUP(A309,[1]Results!F:H,3,0),"")</f>
        <v/>
      </c>
      <c r="E309" s="20" t="s">
        <v>147</v>
      </c>
    </row>
    <row r="310" spans="1:5" x14ac:dyDescent="0.25">
      <c r="A310" s="29">
        <v>356705082425020</v>
      </c>
      <c r="B310" s="20" t="s">
        <v>154</v>
      </c>
      <c r="C310" s="20" t="s">
        <v>152</v>
      </c>
      <c r="D310" s="20" t="str">
        <f>IFERROR(VLOOKUP(A310,[1]Results!F:H,3,0),"")</f>
        <v/>
      </c>
      <c r="E310" s="20" t="s">
        <v>139</v>
      </c>
    </row>
    <row r="311" spans="1:5" x14ac:dyDescent="0.25">
      <c r="A311" s="29">
        <v>356705082966155</v>
      </c>
      <c r="B311" s="20" t="s">
        <v>153</v>
      </c>
      <c r="C311" s="20" t="s">
        <v>152</v>
      </c>
      <c r="D311" s="20" t="str">
        <f>IFERROR(VLOOKUP(A311,[1]Results!F:H,3,0),"")</f>
        <v/>
      </c>
      <c r="E311" s="20" t="s">
        <v>139</v>
      </c>
    </row>
    <row r="312" spans="1:5" x14ac:dyDescent="0.25">
      <c r="A312" s="29">
        <v>356706081409460</v>
      </c>
      <c r="B312" s="20"/>
      <c r="C312" s="20" t="s">
        <v>152</v>
      </c>
      <c r="D312" s="20" t="str">
        <f>IFERROR(VLOOKUP(A312,[1]Results!F:H,3,0),"")</f>
        <v/>
      </c>
      <c r="E312" s="33" t="s">
        <v>139</v>
      </c>
    </row>
    <row r="313" spans="1:5" x14ac:dyDescent="0.25">
      <c r="A313" s="29">
        <v>356706082156946</v>
      </c>
      <c r="B313" s="20" t="s">
        <v>153</v>
      </c>
      <c r="C313" s="20" t="s">
        <v>152</v>
      </c>
      <c r="D313" s="20" t="str">
        <f>IFERROR(VLOOKUP(A313,[1]Results!F:H,3,0),"")</f>
        <v/>
      </c>
      <c r="E313" s="20" t="s">
        <v>139</v>
      </c>
    </row>
    <row r="314" spans="1:5" x14ac:dyDescent="0.25">
      <c r="A314" s="29">
        <v>356706083486037</v>
      </c>
      <c r="B314" s="20" t="s">
        <v>155</v>
      </c>
      <c r="C314" s="20" t="s">
        <v>152</v>
      </c>
      <c r="D314" s="20" t="str">
        <f>IFERROR(VLOOKUP(A314,[1]Results!F:H,3,0),"")</f>
        <v/>
      </c>
      <c r="E314" s="20" t="s">
        <v>147</v>
      </c>
    </row>
    <row r="315" spans="1:5" x14ac:dyDescent="0.25">
      <c r="A315" s="29">
        <v>356706083856411</v>
      </c>
      <c r="B315" s="20" t="s">
        <v>154</v>
      </c>
      <c r="C315" s="20" t="s">
        <v>152</v>
      </c>
      <c r="D315" s="20" t="str">
        <f>IFERROR(VLOOKUP(A315,[1]Results!F:H,3,0),"")</f>
        <v/>
      </c>
      <c r="E315" s="20" t="s">
        <v>139</v>
      </c>
    </row>
    <row r="316" spans="1:5" x14ac:dyDescent="0.25">
      <c r="A316" s="29">
        <v>356706084438474</v>
      </c>
      <c r="B316" s="20" t="s">
        <v>154</v>
      </c>
      <c r="C316" s="20" t="s">
        <v>152</v>
      </c>
      <c r="D316" s="20" t="str">
        <f>IFERROR(VLOOKUP(A316,[1]Results!F:H,3,0),"")</f>
        <v/>
      </c>
      <c r="E316" s="20" t="s">
        <v>143</v>
      </c>
    </row>
    <row r="317" spans="1:5" x14ac:dyDescent="0.25">
      <c r="A317" s="29">
        <v>356706086035021</v>
      </c>
      <c r="B317" s="20" t="s">
        <v>155</v>
      </c>
      <c r="C317" s="20" t="s">
        <v>152</v>
      </c>
      <c r="D317" s="20" t="str">
        <f>IFERROR(VLOOKUP(A317,[1]Results!F:H,3,0),"")</f>
        <v/>
      </c>
      <c r="E317" s="20" t="s">
        <v>146</v>
      </c>
    </row>
    <row r="318" spans="1:5" x14ac:dyDescent="0.25">
      <c r="A318" s="29">
        <v>356707080907991</v>
      </c>
      <c r="B318" s="20" t="s">
        <v>154</v>
      </c>
      <c r="C318" s="20" t="s">
        <v>152</v>
      </c>
      <c r="D318" s="20" t="str">
        <f>IFERROR(VLOOKUP(A318,[1]Results!F:H,3,0),"")</f>
        <v/>
      </c>
      <c r="E318" s="20" t="s">
        <v>147</v>
      </c>
    </row>
    <row r="319" spans="1:5" x14ac:dyDescent="0.25">
      <c r="A319" s="30">
        <v>356701087615970</v>
      </c>
      <c r="B319" s="21" t="s">
        <v>151</v>
      </c>
      <c r="C319" s="21" t="s">
        <v>152</v>
      </c>
      <c r="D319" s="20" t="str">
        <f>IFERROR(VLOOKUP(A319,[1]Results!F:H,3,0),"")</f>
        <v/>
      </c>
      <c r="E319" s="20" t="s">
        <v>143</v>
      </c>
    </row>
    <row r="320" spans="1:5" x14ac:dyDescent="0.25">
      <c r="A320" s="30">
        <v>356762082275871</v>
      </c>
      <c r="B320" s="21" t="s">
        <v>151</v>
      </c>
      <c r="C320" s="21" t="s">
        <v>152</v>
      </c>
      <c r="D320" s="20" t="str">
        <f>IFERROR(VLOOKUP(A320,[1]Results!F:H,3,0),"")</f>
        <v/>
      </c>
      <c r="E320" s="20" t="s">
        <v>145</v>
      </c>
    </row>
    <row r="321" spans="1:5" x14ac:dyDescent="0.25">
      <c r="A321" s="29">
        <v>356759080058580</v>
      </c>
      <c r="B321" s="20" t="s">
        <v>202</v>
      </c>
      <c r="C321" s="20" t="s">
        <v>152</v>
      </c>
      <c r="D321" s="20" t="str">
        <f>IFERROR(VLOOKUP(A321,[1]Results!F:H,3,0),"")</f>
        <v/>
      </c>
      <c r="E321" s="20" t="s">
        <v>149</v>
      </c>
    </row>
    <row r="322" spans="1:5" x14ac:dyDescent="0.25">
      <c r="A322" s="30">
        <v>356763082182851</v>
      </c>
      <c r="B322" s="21" t="s">
        <v>151</v>
      </c>
      <c r="C322" s="21" t="s">
        <v>152</v>
      </c>
      <c r="D322" s="20" t="str">
        <f>IFERROR(VLOOKUP(A322,[1]Results!F:H,3,0),"")</f>
        <v/>
      </c>
      <c r="E322" s="20" t="s">
        <v>145</v>
      </c>
    </row>
    <row r="323" spans="1:5" x14ac:dyDescent="0.25">
      <c r="A323" s="30">
        <v>356764080847925</v>
      </c>
      <c r="B323" s="21" t="s">
        <v>151</v>
      </c>
      <c r="C323" s="21" t="s">
        <v>152</v>
      </c>
      <c r="D323" s="20" t="str">
        <f>IFERROR(VLOOKUP(A323,[1]Results!F:H,3,0),"")</f>
        <v/>
      </c>
      <c r="E323" s="20" t="s">
        <v>145</v>
      </c>
    </row>
    <row r="324" spans="1:5" x14ac:dyDescent="0.25">
      <c r="A324" s="30">
        <v>356763081150776</v>
      </c>
      <c r="B324" s="21" t="s">
        <v>202</v>
      </c>
      <c r="C324" s="21" t="s">
        <v>152</v>
      </c>
      <c r="D324" s="20" t="str">
        <f>IFERROR(VLOOKUP(A324,[1]Results!F:H,3,0),"")</f>
        <v/>
      </c>
      <c r="E324" s="20" t="s">
        <v>147</v>
      </c>
    </row>
    <row r="325" spans="1:5" x14ac:dyDescent="0.25">
      <c r="A325" s="30">
        <v>356766082394210</v>
      </c>
      <c r="B325" s="21" t="s">
        <v>151</v>
      </c>
      <c r="C325" s="21" t="s">
        <v>152</v>
      </c>
      <c r="D325" s="20" t="str">
        <f>IFERROR(VLOOKUP(A325,[1]Results!F:H,3,0),"")</f>
        <v/>
      </c>
      <c r="E325" s="20" t="s">
        <v>145</v>
      </c>
    </row>
    <row r="326" spans="1:5" x14ac:dyDescent="0.25">
      <c r="A326" s="29">
        <v>356765080866674</v>
      </c>
      <c r="B326" s="20" t="s">
        <v>202</v>
      </c>
      <c r="C326" s="20" t="s">
        <v>152</v>
      </c>
      <c r="D326" s="20" t="str">
        <f>IFERROR(VLOOKUP(A326,[1]Results!F:H,3,0),"")</f>
        <v/>
      </c>
      <c r="E326" s="34" t="s">
        <v>139</v>
      </c>
    </row>
    <row r="327" spans="1:5" x14ac:dyDescent="0.25">
      <c r="A327" s="30">
        <v>356766080561083</v>
      </c>
      <c r="B327" s="21" t="s">
        <v>202</v>
      </c>
      <c r="C327" s="21" t="s">
        <v>152</v>
      </c>
      <c r="D327" s="20" t="str">
        <f>IFERROR(VLOOKUP(A327,[1]Results!F:H,3,0),"")</f>
        <v/>
      </c>
      <c r="E327" s="20" t="s">
        <v>147</v>
      </c>
    </row>
    <row r="328" spans="1:5" x14ac:dyDescent="0.25">
      <c r="A328" s="30">
        <v>356766082180296</v>
      </c>
      <c r="B328" s="21" t="s">
        <v>151</v>
      </c>
      <c r="C328" s="21" t="s">
        <v>152</v>
      </c>
      <c r="D328" s="20" t="str">
        <f>IFERROR(VLOOKUP(A328,[1]Results!F:H,3,0),"")</f>
        <v/>
      </c>
      <c r="E328" s="20" t="s">
        <v>145</v>
      </c>
    </row>
    <row r="329" spans="1:5" x14ac:dyDescent="0.25">
      <c r="A329" s="30">
        <v>356766082414562</v>
      </c>
      <c r="B329" s="21" t="s">
        <v>151</v>
      </c>
      <c r="C329" s="21" t="s">
        <v>152</v>
      </c>
      <c r="D329" s="20" t="str">
        <f>IFERROR(VLOOKUP(A329,[1]Results!F:H,3,0),"")</f>
        <v/>
      </c>
      <c r="E329" s="20" t="s">
        <v>145</v>
      </c>
    </row>
    <row r="330" spans="1:5" x14ac:dyDescent="0.25">
      <c r="A330" s="30">
        <v>358708094193766</v>
      </c>
      <c r="B330" s="21" t="s">
        <v>151</v>
      </c>
      <c r="C330" s="21" t="s">
        <v>152</v>
      </c>
      <c r="D330" s="20" t="str">
        <f>IFERROR(VLOOKUP(A330,[1]Results!F:H,3,0),"")</f>
        <v/>
      </c>
      <c r="E330" s="20" t="s">
        <v>145</v>
      </c>
    </row>
    <row r="331" spans="1:5" x14ac:dyDescent="0.25">
      <c r="A331" s="30">
        <v>359496084055232</v>
      </c>
      <c r="B331" s="21" t="s">
        <v>202</v>
      </c>
      <c r="C331" s="21" t="s">
        <v>152</v>
      </c>
      <c r="D331" s="20" t="str">
        <f>IFERROR(VLOOKUP(A331,[1]Results!F:H,3,0),"")</f>
        <v/>
      </c>
      <c r="E331" s="20" t="s">
        <v>147</v>
      </c>
    </row>
    <row r="332" spans="1:5" x14ac:dyDescent="0.25">
      <c r="A332" s="29">
        <v>352978092535294</v>
      </c>
      <c r="B332" s="20" t="s">
        <v>141</v>
      </c>
      <c r="C332" s="20" t="s">
        <v>142</v>
      </c>
      <c r="D332" s="20" t="str">
        <f>IFERROR(VLOOKUP(A332,[1]Results!F:H,3,0),"")</f>
        <v/>
      </c>
      <c r="E332" s="33" t="s">
        <v>143</v>
      </c>
    </row>
    <row r="333" spans="1:5" x14ac:dyDescent="0.25">
      <c r="A333" s="29">
        <v>352979095995329</v>
      </c>
      <c r="B333" s="20" t="s">
        <v>144</v>
      </c>
      <c r="C333" s="20" t="s">
        <v>142</v>
      </c>
      <c r="D333" s="20" t="str">
        <f>IFERROR(VLOOKUP(A333,[1]Results!F:H,3,0),"")</f>
        <v/>
      </c>
      <c r="E333" s="20" t="s">
        <v>143</v>
      </c>
    </row>
    <row r="334" spans="1:5" x14ac:dyDescent="0.25">
      <c r="A334" s="29">
        <v>352979097375215</v>
      </c>
      <c r="B334" s="20" t="s">
        <v>144</v>
      </c>
      <c r="C334" s="20" t="s">
        <v>142</v>
      </c>
      <c r="D334" s="20" t="str">
        <f>IFERROR(VLOOKUP(A334,[1]Results!F:H,3,0),"")</f>
        <v/>
      </c>
      <c r="E334" s="33" t="s">
        <v>145</v>
      </c>
    </row>
    <row r="335" spans="1:5" x14ac:dyDescent="0.25">
      <c r="A335" s="29">
        <v>352979098279630</v>
      </c>
      <c r="B335" s="20" t="s">
        <v>144</v>
      </c>
      <c r="C335" s="20" t="s">
        <v>142</v>
      </c>
      <c r="D335" s="20" t="str">
        <f>IFERROR(VLOOKUP(A335,[1]Results!F:H,3,0),"")</f>
        <v/>
      </c>
      <c r="E335" s="33" t="s">
        <v>146</v>
      </c>
    </row>
    <row r="336" spans="1:5" x14ac:dyDescent="0.25">
      <c r="A336" s="29">
        <v>352981093959950</v>
      </c>
      <c r="B336" s="20" t="s">
        <v>144</v>
      </c>
      <c r="C336" s="20" t="s">
        <v>142</v>
      </c>
      <c r="D336" s="20" t="str">
        <f>IFERROR(VLOOKUP(A336,[1]Results!F:H,3,0),"")</f>
        <v/>
      </c>
      <c r="E336" s="20" t="s">
        <v>147</v>
      </c>
    </row>
    <row r="337" spans="1:5" x14ac:dyDescent="0.25">
      <c r="A337" s="29">
        <v>352981098883395</v>
      </c>
      <c r="B337" s="20" t="s">
        <v>150</v>
      </c>
      <c r="C337" s="20" t="s">
        <v>142</v>
      </c>
      <c r="D337" s="20" t="str">
        <f>IFERROR(VLOOKUP(A337,[1]Results!F:H,3,0),"")</f>
        <v/>
      </c>
      <c r="E337" s="20" t="s">
        <v>139</v>
      </c>
    </row>
    <row r="338" spans="1:5" x14ac:dyDescent="0.25">
      <c r="A338" s="29">
        <v>352982092700668</v>
      </c>
      <c r="B338" s="20" t="s">
        <v>144</v>
      </c>
      <c r="C338" s="20" t="s">
        <v>142</v>
      </c>
      <c r="D338" s="20" t="str">
        <f>IFERROR(VLOOKUP(A338,[1]Results!F:H,3,0),"")</f>
        <v/>
      </c>
      <c r="E338" s="20" t="s">
        <v>149</v>
      </c>
    </row>
    <row r="339" spans="1:5" x14ac:dyDescent="0.25">
      <c r="A339" s="29">
        <v>353009092726938</v>
      </c>
      <c r="B339" s="20" t="s">
        <v>160</v>
      </c>
      <c r="C339" s="20" t="s">
        <v>142</v>
      </c>
      <c r="D339" s="20" t="str">
        <f>IFERROR(VLOOKUP(A339,[1]Results!F:H,3,0),"")</f>
        <v/>
      </c>
      <c r="E339" s="33" t="s">
        <v>147</v>
      </c>
    </row>
    <row r="340" spans="1:5" x14ac:dyDescent="0.25">
      <c r="A340" s="30">
        <v>353010095598282</v>
      </c>
      <c r="B340" s="21" t="s">
        <v>150</v>
      </c>
      <c r="C340" s="21" t="s">
        <v>142</v>
      </c>
      <c r="D340" s="20" t="str">
        <f>IFERROR(VLOOKUP(A340,[1]Results!F:H,3,0),"")</f>
        <v/>
      </c>
      <c r="E340" s="20" t="s">
        <v>145</v>
      </c>
    </row>
    <row r="341" spans="1:5" x14ac:dyDescent="0.25">
      <c r="A341" s="29">
        <v>353011095876439</v>
      </c>
      <c r="B341" s="20" t="s">
        <v>162</v>
      </c>
      <c r="C341" s="20" t="s">
        <v>142</v>
      </c>
      <c r="D341" s="20" t="str">
        <f>IFERROR(VLOOKUP(A341,[1]Results!F:H,3,0),"")</f>
        <v/>
      </c>
      <c r="E341" s="33" t="s">
        <v>146</v>
      </c>
    </row>
    <row r="342" spans="1:5" x14ac:dyDescent="0.25">
      <c r="A342" s="29">
        <v>353011096280094</v>
      </c>
      <c r="B342" s="20" t="s">
        <v>150</v>
      </c>
      <c r="C342" s="20" t="s">
        <v>142</v>
      </c>
      <c r="D342" s="20" t="str">
        <f>IFERROR(VLOOKUP(A342,[1]Results!F:H,3,0),"")</f>
        <v/>
      </c>
      <c r="E342" s="20" t="s">
        <v>139</v>
      </c>
    </row>
    <row r="343" spans="1:5" x14ac:dyDescent="0.25">
      <c r="A343" s="29">
        <v>353012098847047</v>
      </c>
      <c r="B343" s="20" t="s">
        <v>144</v>
      </c>
      <c r="C343" s="20" t="s">
        <v>142</v>
      </c>
      <c r="D343" s="20" t="str">
        <f>IFERROR(VLOOKUP(A343,[1]Results!F:H,3,0),"")</f>
        <v/>
      </c>
      <c r="E343" s="20" t="s">
        <v>143</v>
      </c>
    </row>
    <row r="344" spans="1:5" x14ac:dyDescent="0.25">
      <c r="A344" s="29">
        <v>353013097473322</v>
      </c>
      <c r="B344" s="20" t="s">
        <v>150</v>
      </c>
      <c r="C344" s="20" t="s">
        <v>142</v>
      </c>
      <c r="D344" s="20" t="str">
        <f>IFERROR(VLOOKUP(A344,[1]Results!F:H,3,0),"")</f>
        <v/>
      </c>
      <c r="E344" s="20" t="s">
        <v>139</v>
      </c>
    </row>
    <row r="345" spans="1:5" x14ac:dyDescent="0.25">
      <c r="A345" s="29">
        <v>354831095617577</v>
      </c>
      <c r="B345" s="20" t="s">
        <v>197</v>
      </c>
      <c r="C345" s="20" t="s">
        <v>142</v>
      </c>
      <c r="D345" s="20" t="str">
        <f>IFERROR(VLOOKUP(A345,[1]Results!F:H,3,0),"")</f>
        <v/>
      </c>
      <c r="E345" s="20" t="s">
        <v>139</v>
      </c>
    </row>
    <row r="346" spans="1:5" x14ac:dyDescent="0.25">
      <c r="A346" s="30">
        <v>354833091195194</v>
      </c>
      <c r="B346" s="21" t="s">
        <v>141</v>
      </c>
      <c r="C346" s="21" t="s">
        <v>142</v>
      </c>
      <c r="D346" s="20" t="str">
        <f>IFERROR(VLOOKUP(A346,[1]Results!F:H,3,0),"")</f>
        <v/>
      </c>
      <c r="E346" s="20" t="s">
        <v>145</v>
      </c>
    </row>
    <row r="347" spans="1:5" x14ac:dyDescent="0.25">
      <c r="A347" s="29">
        <v>356109091014232</v>
      </c>
      <c r="B347" s="20" t="s">
        <v>162</v>
      </c>
      <c r="C347" s="20" t="s">
        <v>142</v>
      </c>
      <c r="D347" s="20" t="str">
        <f>IFERROR(VLOOKUP(A347,[1]Results!F:H,3,0),"")</f>
        <v/>
      </c>
      <c r="E347" s="20" t="s">
        <v>143</v>
      </c>
    </row>
    <row r="348" spans="1:5" x14ac:dyDescent="0.25">
      <c r="A348" s="29">
        <v>356111090008918</v>
      </c>
      <c r="B348" s="20" t="s">
        <v>150</v>
      </c>
      <c r="C348" s="20" t="s">
        <v>142</v>
      </c>
      <c r="D348" s="20" t="str">
        <f>IFERROR(VLOOKUP(A348,[1]Results!F:H,3,0),"")</f>
        <v/>
      </c>
      <c r="E348" s="20" t="s">
        <v>139</v>
      </c>
    </row>
    <row r="349" spans="1:5" x14ac:dyDescent="0.25">
      <c r="A349" s="29">
        <v>356111094081523</v>
      </c>
      <c r="B349" s="20" t="s">
        <v>160</v>
      </c>
      <c r="C349" s="20" t="s">
        <v>142</v>
      </c>
      <c r="D349" s="20" t="str">
        <f>IFERROR(VLOOKUP(A349,[1]Results!F:H,3,0),"")</f>
        <v/>
      </c>
      <c r="E349" s="20" t="s">
        <v>139</v>
      </c>
    </row>
    <row r="350" spans="1:5" x14ac:dyDescent="0.25">
      <c r="A350" s="29">
        <v>356111094192577</v>
      </c>
      <c r="B350" s="20" t="s">
        <v>221</v>
      </c>
      <c r="C350" s="20" t="s">
        <v>142</v>
      </c>
      <c r="D350" s="20" t="str">
        <f>IFERROR(VLOOKUP(A350,[1]Results!F:H,3,0),"")</f>
        <v/>
      </c>
      <c r="E350" s="20" t="s">
        <v>149</v>
      </c>
    </row>
    <row r="351" spans="1:5" x14ac:dyDescent="0.25">
      <c r="A351" s="29">
        <v>356111095015702</v>
      </c>
      <c r="B351" s="20" t="s">
        <v>150</v>
      </c>
      <c r="C351" s="20" t="s">
        <v>142</v>
      </c>
      <c r="D351" s="20" t="str">
        <f>IFERROR(VLOOKUP(A351,[1]Results!F:H,3,0),"")</f>
        <v/>
      </c>
      <c r="E351" s="20" t="s">
        <v>139</v>
      </c>
    </row>
    <row r="352" spans="1:5" x14ac:dyDescent="0.25">
      <c r="A352" s="29">
        <v>356112090638324</v>
      </c>
      <c r="B352" s="20" t="s">
        <v>222</v>
      </c>
      <c r="C352" s="20" t="s">
        <v>142</v>
      </c>
      <c r="D352" s="20" t="str">
        <f>IFERROR(VLOOKUP(A352,[1]Results!F:H,3,0),"")</f>
        <v/>
      </c>
      <c r="E352" s="33" t="s">
        <v>143</v>
      </c>
    </row>
    <row r="353" spans="1:5" x14ac:dyDescent="0.25">
      <c r="A353" s="29">
        <v>356112092300329</v>
      </c>
      <c r="B353" s="20" t="s">
        <v>223</v>
      </c>
      <c r="C353" s="20" t="s">
        <v>142</v>
      </c>
      <c r="D353" s="20" t="str">
        <f>IFERROR(VLOOKUP(A353,[1]Results!F:H,3,0),"")</f>
        <v/>
      </c>
      <c r="E353" s="33" t="s">
        <v>145</v>
      </c>
    </row>
    <row r="354" spans="1:5" x14ac:dyDescent="0.25">
      <c r="A354" s="30">
        <v>356114091470095</v>
      </c>
      <c r="B354" s="21" t="s">
        <v>160</v>
      </c>
      <c r="C354" s="21" t="s">
        <v>142</v>
      </c>
      <c r="D354" s="20" t="str">
        <f>IFERROR(VLOOKUP(A354,[1]Results!F:H,3,0),"")</f>
        <v/>
      </c>
      <c r="E354" s="33" t="s">
        <v>145</v>
      </c>
    </row>
    <row r="355" spans="1:5" x14ac:dyDescent="0.25">
      <c r="A355" s="29">
        <v>356115092995675</v>
      </c>
      <c r="B355" s="20" t="s">
        <v>150</v>
      </c>
      <c r="C355" s="20" t="s">
        <v>142</v>
      </c>
      <c r="D355" s="20" t="str">
        <f>IFERROR(VLOOKUP(A355,[1]Results!F:H,3,0),"")</f>
        <v/>
      </c>
      <c r="E355" s="20" t="s">
        <v>139</v>
      </c>
    </row>
    <row r="356" spans="1:5" x14ac:dyDescent="0.25">
      <c r="A356" s="29">
        <v>356116092600273</v>
      </c>
      <c r="B356" s="20" t="s">
        <v>160</v>
      </c>
      <c r="C356" s="20" t="s">
        <v>142</v>
      </c>
      <c r="D356" s="20" t="str">
        <f>IFERROR(VLOOKUP(A356,[1]Results!F:H,3,0),"")</f>
        <v/>
      </c>
      <c r="E356" s="20" t="s">
        <v>145</v>
      </c>
    </row>
    <row r="357" spans="1:5" x14ac:dyDescent="0.25">
      <c r="A357" s="29">
        <v>356117093420000</v>
      </c>
      <c r="B357" s="20" t="s">
        <v>224</v>
      </c>
      <c r="C357" s="20" t="s">
        <v>142</v>
      </c>
      <c r="D357" s="20" t="s">
        <v>225</v>
      </c>
      <c r="E357" s="20" t="s">
        <v>147</v>
      </c>
    </row>
    <row r="358" spans="1:5" x14ac:dyDescent="0.25">
      <c r="A358" s="29">
        <v>356708088801087</v>
      </c>
      <c r="B358" s="20" t="s">
        <v>150</v>
      </c>
      <c r="C358" s="20" t="s">
        <v>142</v>
      </c>
      <c r="D358" s="20" t="str">
        <f>IFERROR(VLOOKUP(A358,[1]Results!F:H,3,0),"")</f>
        <v/>
      </c>
      <c r="E358" s="20" t="s">
        <v>139</v>
      </c>
    </row>
    <row r="359" spans="1:5" x14ac:dyDescent="0.25">
      <c r="A359" s="29">
        <v>356709084930169</v>
      </c>
      <c r="B359" s="20" t="s">
        <v>150</v>
      </c>
      <c r="C359" s="20" t="s">
        <v>142</v>
      </c>
      <c r="D359" s="20" t="str">
        <f>IFERROR(VLOOKUP(A359,[1]Results!F:H,3,0),"")</f>
        <v/>
      </c>
      <c r="E359" s="20" t="s">
        <v>147</v>
      </c>
    </row>
    <row r="360" spans="1:5" x14ac:dyDescent="0.25">
      <c r="A360" s="29">
        <v>356709085054621</v>
      </c>
      <c r="B360" s="20" t="s">
        <v>150</v>
      </c>
      <c r="C360" s="20" t="s">
        <v>142</v>
      </c>
      <c r="D360" s="20" t="str">
        <f>IFERROR(VLOOKUP(A360,[1]Results!F:H,3,0),"")</f>
        <v/>
      </c>
      <c r="E360" s="20" t="s">
        <v>139</v>
      </c>
    </row>
    <row r="361" spans="1:5" x14ac:dyDescent="0.25">
      <c r="A361" s="29">
        <v>356710085807604</v>
      </c>
      <c r="B361" s="20" t="s">
        <v>221</v>
      </c>
      <c r="C361" s="20" t="s">
        <v>142</v>
      </c>
      <c r="D361" s="20" t="str">
        <f>IFERROR(VLOOKUP(A361,[1]Results!F:H,3,0),"")</f>
        <v/>
      </c>
      <c r="E361" s="20" t="s">
        <v>143</v>
      </c>
    </row>
    <row r="362" spans="1:5" x14ac:dyDescent="0.25">
      <c r="A362" s="29">
        <v>356710087769539</v>
      </c>
      <c r="B362" s="20" t="s">
        <v>150</v>
      </c>
      <c r="C362" s="20" t="s">
        <v>142</v>
      </c>
      <c r="D362" s="20" t="str">
        <f>IFERROR(VLOOKUP(A362,[1]Results!F:H,3,0),"")</f>
        <v/>
      </c>
      <c r="E362" s="20" t="s">
        <v>139</v>
      </c>
    </row>
    <row r="363" spans="1:5" x14ac:dyDescent="0.25">
      <c r="A363" s="29">
        <v>356711087644565</v>
      </c>
      <c r="B363" s="20" t="s">
        <v>221</v>
      </c>
      <c r="C363" s="20" t="s">
        <v>142</v>
      </c>
      <c r="D363" s="20" t="str">
        <f>IFERROR(VLOOKUP(A363,[1]Results!F:H,3,0),"")</f>
        <v/>
      </c>
      <c r="E363" s="33" t="s">
        <v>143</v>
      </c>
    </row>
    <row r="364" spans="1:5" x14ac:dyDescent="0.25">
      <c r="A364" s="30">
        <v>356712082666264</v>
      </c>
      <c r="B364" s="21" t="s">
        <v>233</v>
      </c>
      <c r="C364" s="21" t="s">
        <v>142</v>
      </c>
      <c r="D364" s="20" t="str">
        <f>IFERROR(VLOOKUP(A364,[1]Results!F:H,3,0),"")</f>
        <v/>
      </c>
      <c r="E364" s="20" t="s">
        <v>145</v>
      </c>
    </row>
    <row r="365" spans="1:5" x14ac:dyDescent="0.25">
      <c r="A365" s="29">
        <v>356713080528514</v>
      </c>
      <c r="B365" s="20" t="s">
        <v>234</v>
      </c>
      <c r="C365" s="20" t="s">
        <v>142</v>
      </c>
      <c r="D365" s="20" t="str">
        <f>IFERROR(VLOOKUP(A365,[1]Results!F:H,3,0),"")</f>
        <v/>
      </c>
      <c r="E365" s="33" t="s">
        <v>139</v>
      </c>
    </row>
    <row r="366" spans="1:5" x14ac:dyDescent="0.25">
      <c r="A366" s="29">
        <v>356713082686070</v>
      </c>
      <c r="B366" s="20" t="s">
        <v>150</v>
      </c>
      <c r="C366" s="20" t="s">
        <v>142</v>
      </c>
      <c r="D366" s="20" t="str">
        <f>IFERROR(VLOOKUP(A366,[1]Results!F:H,3,0),"")</f>
        <v/>
      </c>
      <c r="E366" s="20" t="s">
        <v>139</v>
      </c>
    </row>
    <row r="367" spans="1:5" x14ac:dyDescent="0.25">
      <c r="A367" s="29">
        <v>356715082251797</v>
      </c>
      <c r="B367" s="20" t="s">
        <v>160</v>
      </c>
      <c r="C367" s="20" t="s">
        <v>142</v>
      </c>
      <c r="D367" s="20" t="str">
        <f>IFERROR(VLOOKUP(A367,[1]Results!F:H,3,0),"")</f>
        <v/>
      </c>
      <c r="E367" s="20" t="s">
        <v>143</v>
      </c>
    </row>
    <row r="368" spans="1:5" x14ac:dyDescent="0.25">
      <c r="A368" s="29">
        <v>356109093581766</v>
      </c>
      <c r="B368" s="20" t="s">
        <v>162</v>
      </c>
      <c r="C368" s="20" t="s">
        <v>142</v>
      </c>
      <c r="D368" s="20" t="str">
        <f>IFERROR(VLOOKUP(A368,[1]Results!F:H,3,0),"")</f>
        <v/>
      </c>
      <c r="E368" s="20" t="s">
        <v>149</v>
      </c>
    </row>
    <row r="369" spans="1:5" x14ac:dyDescent="0.25">
      <c r="A369" s="29">
        <v>352981097856145</v>
      </c>
      <c r="B369" s="20" t="s">
        <v>150</v>
      </c>
      <c r="C369" s="20" t="s">
        <v>142</v>
      </c>
      <c r="D369" s="20" t="str">
        <f>IFERROR(VLOOKUP(A369,[1]Results!F:H,3,0),"")</f>
        <v/>
      </c>
      <c r="E369" s="33" t="s">
        <v>149</v>
      </c>
    </row>
    <row r="370" spans="1:5" x14ac:dyDescent="0.25">
      <c r="A370" s="30">
        <v>356768087994911</v>
      </c>
      <c r="B370" s="21" t="s">
        <v>141</v>
      </c>
      <c r="C370" s="21" t="s">
        <v>142</v>
      </c>
      <c r="D370" s="20" t="s">
        <v>235</v>
      </c>
      <c r="E370" s="20" t="s">
        <v>147</v>
      </c>
    </row>
    <row r="371" spans="1:5" x14ac:dyDescent="0.25">
      <c r="A371" s="30">
        <v>356769083714840</v>
      </c>
      <c r="B371" s="21" t="s">
        <v>141</v>
      </c>
      <c r="C371" s="21" t="s">
        <v>142</v>
      </c>
      <c r="D371" s="20" t="str">
        <f>IFERROR(VLOOKUP(A371,[1]Results!F:H,3,0),"")</f>
        <v/>
      </c>
      <c r="E371" s="20" t="s">
        <v>145</v>
      </c>
    </row>
    <row r="372" spans="1:5" x14ac:dyDescent="0.25">
      <c r="A372" s="30">
        <v>356774083349431</v>
      </c>
      <c r="B372" s="21" t="s">
        <v>141</v>
      </c>
      <c r="C372" s="21" t="s">
        <v>142</v>
      </c>
      <c r="D372" s="20" t="str">
        <f>IFERROR(VLOOKUP(A372,[1]Results!F:H,3,0),"")</f>
        <v/>
      </c>
      <c r="E372" s="20" t="s">
        <v>143</v>
      </c>
    </row>
    <row r="373" spans="1:5" x14ac:dyDescent="0.25">
      <c r="A373" s="29">
        <v>356775081340611</v>
      </c>
      <c r="B373" s="20" t="s">
        <v>141</v>
      </c>
      <c r="C373" s="20" t="s">
        <v>142</v>
      </c>
      <c r="D373" s="20" t="str">
        <f>IFERROR(VLOOKUP(A373,[1]Results!F:H,3,0),"")</f>
        <v/>
      </c>
      <c r="E373" s="20" t="s">
        <v>147</v>
      </c>
    </row>
    <row r="374" spans="1:5" x14ac:dyDescent="0.25">
      <c r="A374" s="30">
        <v>353012095325468</v>
      </c>
      <c r="B374" s="21" t="s">
        <v>237</v>
      </c>
      <c r="C374" s="21" t="s">
        <v>142</v>
      </c>
      <c r="D374" s="20" t="str">
        <f>IFERROR(VLOOKUP(A374,[1]Results!F:H,3,0),"")</f>
        <v/>
      </c>
      <c r="E374" s="20" t="s">
        <v>149</v>
      </c>
    </row>
    <row r="375" spans="1:5" x14ac:dyDescent="0.25">
      <c r="A375" s="30">
        <v>353011095545422</v>
      </c>
      <c r="B375" s="21" t="s">
        <v>141</v>
      </c>
      <c r="C375" s="21" t="s">
        <v>142</v>
      </c>
      <c r="D375" s="20" t="str">
        <f>IFERROR(VLOOKUP(A375,[1]Results!F:H,3,0),"")</f>
        <v/>
      </c>
      <c r="E375" s="34" t="s">
        <v>147</v>
      </c>
    </row>
    <row r="376" spans="1:5" x14ac:dyDescent="0.25">
      <c r="A376" s="30">
        <v>359402084618144</v>
      </c>
      <c r="B376" s="21" t="s">
        <v>141</v>
      </c>
      <c r="C376" s="21" t="s">
        <v>142</v>
      </c>
      <c r="D376" s="20" t="str">
        <f>IFERROR(VLOOKUP(A376,[1]Results!F:H,3,0),"")</f>
        <v/>
      </c>
      <c r="E376" s="20" t="s">
        <v>145</v>
      </c>
    </row>
    <row r="377" spans="1:5" x14ac:dyDescent="0.25">
      <c r="A377" s="29">
        <v>356112092228736</v>
      </c>
      <c r="B377" s="20" t="s">
        <v>223</v>
      </c>
      <c r="C377" s="20" t="s">
        <v>142</v>
      </c>
      <c r="D377" s="20" t="str">
        <f>IFERROR(VLOOKUP(A377,[1]Results!F:H,3,0),"")</f>
        <v/>
      </c>
      <c r="E377" s="33" t="s">
        <v>145</v>
      </c>
    </row>
    <row r="378" spans="1:5" x14ac:dyDescent="0.25">
      <c r="A378" s="29">
        <v>353009090943311</v>
      </c>
      <c r="B378" s="20" t="s">
        <v>221</v>
      </c>
      <c r="C378" s="20" t="s">
        <v>142</v>
      </c>
      <c r="D378" s="20" t="str">
        <f>IFERROR(VLOOKUP(A378,[1]Results!F:H,3,0),"")</f>
        <v/>
      </c>
      <c r="E378" s="20" t="s">
        <v>139</v>
      </c>
    </row>
    <row r="379" spans="1:5" x14ac:dyDescent="0.25">
      <c r="A379" s="30">
        <v>353049090544594</v>
      </c>
      <c r="B379" s="21" t="s">
        <v>163</v>
      </c>
      <c r="C379" s="21" t="s">
        <v>164</v>
      </c>
      <c r="D379" s="20" t="str">
        <f>IFERROR(VLOOKUP(A379,[1]Results!F:H,3,0),"")</f>
        <v/>
      </c>
      <c r="E379" s="20" t="s">
        <v>145</v>
      </c>
    </row>
    <row r="380" spans="1:5" x14ac:dyDescent="0.25">
      <c r="A380" s="29">
        <v>353049096824792</v>
      </c>
      <c r="B380" s="20" t="s">
        <v>166</v>
      </c>
      <c r="C380" s="20" t="s">
        <v>164</v>
      </c>
      <c r="D380" s="20" t="str">
        <f>IFERROR(VLOOKUP(A380,[1]Results!F:H,3,0),"")</f>
        <v/>
      </c>
      <c r="E380" s="20" t="s">
        <v>139</v>
      </c>
    </row>
    <row r="381" spans="1:5" x14ac:dyDescent="0.25">
      <c r="A381" s="30">
        <v>353051094224504</v>
      </c>
      <c r="B381" s="21" t="s">
        <v>163</v>
      </c>
      <c r="C381" s="21" t="s">
        <v>164</v>
      </c>
      <c r="D381" s="20" t="str">
        <f>IFERROR(VLOOKUP(A381,[1]Results!F:H,3,0),"")</f>
        <v/>
      </c>
      <c r="E381" s="20" t="s">
        <v>149</v>
      </c>
    </row>
    <row r="382" spans="1:5" x14ac:dyDescent="0.25">
      <c r="A382" s="30">
        <v>353051098575836</v>
      </c>
      <c r="B382" s="21" t="s">
        <v>166</v>
      </c>
      <c r="C382" s="21" t="s">
        <v>164</v>
      </c>
      <c r="D382" s="20" t="str">
        <f>IFERROR(VLOOKUP(A382,[1]Results!F:H,3,0),"")</f>
        <v/>
      </c>
      <c r="E382" s="20" t="s">
        <v>139</v>
      </c>
    </row>
    <row r="383" spans="1:5" x14ac:dyDescent="0.25">
      <c r="A383" s="29">
        <v>353052090120159</v>
      </c>
      <c r="B383" s="20" t="s">
        <v>169</v>
      </c>
      <c r="C383" s="20" t="s">
        <v>164</v>
      </c>
      <c r="D383" s="20" t="str">
        <f>IFERROR(VLOOKUP(A383,[1]Results!F:H,3,0),"")</f>
        <v/>
      </c>
      <c r="E383" s="33" t="s">
        <v>149</v>
      </c>
    </row>
    <row r="384" spans="1:5" x14ac:dyDescent="0.25">
      <c r="A384" s="30">
        <v>353052098531795</v>
      </c>
      <c r="B384" s="21" t="s">
        <v>163</v>
      </c>
      <c r="C384" s="21" t="s">
        <v>164</v>
      </c>
      <c r="D384" s="20" t="str">
        <f>IFERROR(VLOOKUP(A384,[1]Results!F:H,3,0),"")</f>
        <v/>
      </c>
      <c r="E384" s="20" t="s">
        <v>145</v>
      </c>
    </row>
    <row r="385" spans="1:5" x14ac:dyDescent="0.25">
      <c r="A385" s="29">
        <v>353052099143210</v>
      </c>
      <c r="B385" s="20" t="s">
        <v>169</v>
      </c>
      <c r="C385" s="20" t="s">
        <v>164</v>
      </c>
      <c r="D385" s="20" t="str">
        <f>IFERROR(VLOOKUP(A385,[1]Results!F:H,3,0),"")</f>
        <v/>
      </c>
      <c r="E385" s="20" t="s">
        <v>139</v>
      </c>
    </row>
    <row r="386" spans="1:5" x14ac:dyDescent="0.25">
      <c r="A386" s="30">
        <v>353053098882550</v>
      </c>
      <c r="B386" s="21" t="s">
        <v>163</v>
      </c>
      <c r="C386" s="21" t="s">
        <v>164</v>
      </c>
      <c r="D386" s="20" t="str">
        <f>IFERROR(VLOOKUP(A386,[1]Results!F:H,3,0),"")</f>
        <v/>
      </c>
      <c r="E386" s="20" t="s">
        <v>139</v>
      </c>
    </row>
    <row r="387" spans="1:5" x14ac:dyDescent="0.25">
      <c r="A387" s="30">
        <v>353053099141097</v>
      </c>
      <c r="B387" s="21" t="s">
        <v>166</v>
      </c>
      <c r="C387" s="21" t="s">
        <v>164</v>
      </c>
      <c r="D387" s="20" t="str">
        <f>IFERROR(VLOOKUP(A387,[1]Results!F:H,3,0),"")</f>
        <v/>
      </c>
      <c r="E387" s="20" t="s">
        <v>139</v>
      </c>
    </row>
    <row r="388" spans="1:5" x14ac:dyDescent="0.25">
      <c r="A388" s="30">
        <v>353054096997879</v>
      </c>
      <c r="B388" s="21" t="s">
        <v>163</v>
      </c>
      <c r="C388" s="21" t="s">
        <v>164</v>
      </c>
      <c r="D388" s="20" t="str">
        <f>IFERROR(VLOOKUP(A388,[1]Results!F:H,3,0),"")</f>
        <v/>
      </c>
      <c r="E388" s="20" t="s">
        <v>145</v>
      </c>
    </row>
    <row r="389" spans="1:5" x14ac:dyDescent="0.25">
      <c r="A389" s="29">
        <v>353055094512206</v>
      </c>
      <c r="B389" s="20" t="s">
        <v>163</v>
      </c>
      <c r="C389" s="20" t="s">
        <v>164</v>
      </c>
      <c r="D389" s="20" t="str">
        <f>IFERROR(VLOOKUP(A389,[1]Results!F:H,3,0),"")</f>
        <v/>
      </c>
      <c r="E389" s="20" t="s">
        <v>139</v>
      </c>
    </row>
    <row r="390" spans="1:5" x14ac:dyDescent="0.25">
      <c r="A390" s="30">
        <v>353055095399090</v>
      </c>
      <c r="B390" s="21" t="s">
        <v>163</v>
      </c>
      <c r="C390" s="21" t="s">
        <v>164</v>
      </c>
      <c r="D390" s="20" t="str">
        <f>IFERROR(VLOOKUP(A390,[1]Results!F:H,3,0),"")</f>
        <v/>
      </c>
      <c r="E390" s="33" t="s">
        <v>145</v>
      </c>
    </row>
    <row r="391" spans="1:5" x14ac:dyDescent="0.25">
      <c r="A391" s="29">
        <v>353055098841312</v>
      </c>
      <c r="B391" s="20" t="s">
        <v>166</v>
      </c>
      <c r="C391" s="20" t="s">
        <v>164</v>
      </c>
      <c r="D391" s="20" t="str">
        <f>IFERROR(VLOOKUP(A391,[1]Results!F:H,3,0),"")</f>
        <v/>
      </c>
      <c r="E391" s="20" t="s">
        <v>139</v>
      </c>
    </row>
    <row r="392" spans="1:5" x14ac:dyDescent="0.25">
      <c r="A392" s="30">
        <v>353056090887592</v>
      </c>
      <c r="B392" s="21" t="s">
        <v>166</v>
      </c>
      <c r="C392" s="21" t="s">
        <v>164</v>
      </c>
      <c r="D392" s="20" t="str">
        <f>IFERROR(VLOOKUP(A392,[1]Results!F:H,3,0),"")</f>
        <v/>
      </c>
      <c r="E392" s="20" t="s">
        <v>139</v>
      </c>
    </row>
    <row r="393" spans="1:5" x14ac:dyDescent="0.25">
      <c r="A393" s="30">
        <v>353057098756516</v>
      </c>
      <c r="B393" s="21" t="s">
        <v>166</v>
      </c>
      <c r="C393" s="21" t="s">
        <v>164</v>
      </c>
      <c r="D393" s="20" t="str">
        <f>IFERROR(VLOOKUP(A393,[1]Results!F:H,3,0),"")</f>
        <v/>
      </c>
      <c r="E393" s="20" t="s">
        <v>139</v>
      </c>
    </row>
    <row r="394" spans="1:5" x14ac:dyDescent="0.25">
      <c r="A394" s="30">
        <v>354840091215260</v>
      </c>
      <c r="B394" s="21" t="s">
        <v>166</v>
      </c>
      <c r="C394" s="21" t="s">
        <v>164</v>
      </c>
      <c r="D394" s="20" t="str">
        <f>IFERROR(VLOOKUP(A394,[1]Results!F:H,3,0),"")</f>
        <v/>
      </c>
      <c r="E394" s="20" t="s">
        <v>143</v>
      </c>
    </row>
    <row r="395" spans="1:5" x14ac:dyDescent="0.25">
      <c r="A395" s="29">
        <v>354840092138172</v>
      </c>
      <c r="B395" s="20" t="s">
        <v>166</v>
      </c>
      <c r="C395" s="20" t="s">
        <v>164</v>
      </c>
      <c r="D395" s="20" t="str">
        <f>IFERROR(VLOOKUP(A395,[1]Results!F:H,3,0),"")</f>
        <v/>
      </c>
      <c r="E395" s="20" t="s">
        <v>147</v>
      </c>
    </row>
    <row r="396" spans="1:5" x14ac:dyDescent="0.25">
      <c r="A396" s="29">
        <v>354841093396876</v>
      </c>
      <c r="B396" s="20" t="s">
        <v>169</v>
      </c>
      <c r="C396" s="20" t="s">
        <v>164</v>
      </c>
      <c r="D396" s="20" t="str">
        <f>IFERROR(VLOOKUP(A396,[1]Results!F:H,3,0),"")</f>
        <v/>
      </c>
      <c r="E396" s="20" t="s">
        <v>145</v>
      </c>
    </row>
    <row r="397" spans="1:5" x14ac:dyDescent="0.25">
      <c r="A397" s="30">
        <v>354842092017331</v>
      </c>
      <c r="B397" s="21" t="s">
        <v>166</v>
      </c>
      <c r="C397" s="21" t="s">
        <v>164</v>
      </c>
      <c r="D397" s="20" t="str">
        <f>IFERROR(VLOOKUP(A397,[1]Results!F:H,3,0),"")</f>
        <v/>
      </c>
      <c r="E397" s="33" t="s">
        <v>139</v>
      </c>
    </row>
    <row r="398" spans="1:5" x14ac:dyDescent="0.25">
      <c r="A398" s="29">
        <v>354842092455432</v>
      </c>
      <c r="B398" s="20" t="s">
        <v>166</v>
      </c>
      <c r="C398" s="20" t="s">
        <v>164</v>
      </c>
      <c r="D398" s="20" t="str">
        <f>IFERROR(VLOOKUP(A398,[1]Results!F:H,3,0),"")</f>
        <v/>
      </c>
      <c r="E398" s="20" t="s">
        <v>143</v>
      </c>
    </row>
    <row r="399" spans="1:5" x14ac:dyDescent="0.25">
      <c r="A399" s="29">
        <v>354844092437964</v>
      </c>
      <c r="B399" s="20" t="s">
        <v>169</v>
      </c>
      <c r="C399" s="20" t="s">
        <v>164</v>
      </c>
      <c r="D399" s="20" t="s">
        <v>199</v>
      </c>
      <c r="E399" s="20" t="s">
        <v>147</v>
      </c>
    </row>
    <row r="400" spans="1:5" x14ac:dyDescent="0.25">
      <c r="A400" s="29">
        <v>354844094071662</v>
      </c>
      <c r="B400" s="20" t="s">
        <v>166</v>
      </c>
      <c r="C400" s="20" t="s">
        <v>164</v>
      </c>
      <c r="D400" s="20" t="str">
        <f>IFERROR(VLOOKUP(A400,[1]Results!F:H,3,0),"")</f>
        <v/>
      </c>
      <c r="E400" s="20" t="s">
        <v>145</v>
      </c>
    </row>
    <row r="401" spans="1:5" x14ac:dyDescent="0.25">
      <c r="A401" s="29">
        <v>354845095672416</v>
      </c>
      <c r="B401" s="20" t="s">
        <v>163</v>
      </c>
      <c r="C401" s="20" t="s">
        <v>164</v>
      </c>
      <c r="D401" s="20" t="str">
        <f>IFERROR(VLOOKUP(A401,[1]Results!F:H,3,0),"")</f>
        <v/>
      </c>
      <c r="E401" s="20" t="s">
        <v>147</v>
      </c>
    </row>
    <row r="402" spans="1:5" x14ac:dyDescent="0.25">
      <c r="A402" s="29">
        <v>354846093985701</v>
      </c>
      <c r="B402" s="20" t="s">
        <v>200</v>
      </c>
      <c r="C402" s="20" t="s">
        <v>164</v>
      </c>
      <c r="D402" s="20" t="str">
        <f>IFERROR(VLOOKUP(A402,[1]Results!F:H,3,0),"")</f>
        <v/>
      </c>
      <c r="E402" s="20" t="s">
        <v>145</v>
      </c>
    </row>
    <row r="403" spans="1:5" x14ac:dyDescent="0.25">
      <c r="A403" s="29">
        <v>354846097395006</v>
      </c>
      <c r="B403" s="20" t="s">
        <v>169</v>
      </c>
      <c r="C403" s="20" t="s">
        <v>164</v>
      </c>
      <c r="D403" s="20" t="str">
        <f>IFERROR(VLOOKUP(A403,[1]Results!F:H,3,0),"")</f>
        <v/>
      </c>
      <c r="E403" s="20" t="s">
        <v>145</v>
      </c>
    </row>
    <row r="404" spans="1:5" x14ac:dyDescent="0.25">
      <c r="A404" s="29">
        <v>354848093221954</v>
      </c>
      <c r="B404" s="20" t="s">
        <v>169</v>
      </c>
      <c r="C404" s="20" t="s">
        <v>164</v>
      </c>
      <c r="D404" s="20" t="s">
        <v>199</v>
      </c>
      <c r="E404" s="20" t="s">
        <v>147</v>
      </c>
    </row>
    <row r="405" spans="1:5" x14ac:dyDescent="0.25">
      <c r="A405" s="30">
        <v>354848093717456</v>
      </c>
      <c r="B405" s="21" t="s">
        <v>163</v>
      </c>
      <c r="C405" s="21" t="s">
        <v>164</v>
      </c>
      <c r="D405" s="20" t="str">
        <f>IFERROR(VLOOKUP(A405,[1]Results!F:H,3,0),"")</f>
        <v/>
      </c>
      <c r="E405" s="33" t="s">
        <v>139</v>
      </c>
    </row>
    <row r="406" spans="1:5" x14ac:dyDescent="0.25">
      <c r="A406" s="29">
        <v>354849090363385</v>
      </c>
      <c r="B406" s="20" t="s">
        <v>169</v>
      </c>
      <c r="C406" s="20" t="s">
        <v>164</v>
      </c>
      <c r="D406" s="20" t="str">
        <f>IFERROR(VLOOKUP(A406,[1]Results!F:H,3,0),"")</f>
        <v/>
      </c>
      <c r="E406" s="20" t="s">
        <v>139</v>
      </c>
    </row>
    <row r="407" spans="1:5" x14ac:dyDescent="0.25">
      <c r="A407" s="29">
        <v>354849093930123</v>
      </c>
      <c r="B407" s="20" t="s">
        <v>166</v>
      </c>
      <c r="C407" s="20" t="s">
        <v>164</v>
      </c>
      <c r="D407" s="20" t="str">
        <f>IFERROR(VLOOKUP(A407,[1]Results!F:H,3,0),"")</f>
        <v/>
      </c>
      <c r="E407" s="20" t="s">
        <v>146</v>
      </c>
    </row>
    <row r="408" spans="1:5" x14ac:dyDescent="0.25">
      <c r="A408" s="29">
        <v>354852092174750</v>
      </c>
      <c r="B408" s="20" t="s">
        <v>166</v>
      </c>
      <c r="C408" s="20" t="s">
        <v>164</v>
      </c>
      <c r="D408" s="20" t="str">
        <f>IFERROR(VLOOKUP(A408,[1]Results!F:H,3,0),"")</f>
        <v/>
      </c>
      <c r="E408" s="20" t="s">
        <v>147</v>
      </c>
    </row>
    <row r="409" spans="1:5" x14ac:dyDescent="0.25">
      <c r="A409" s="30">
        <v>354852092277769</v>
      </c>
      <c r="B409" s="21" t="s">
        <v>166</v>
      </c>
      <c r="C409" s="21" t="s">
        <v>164</v>
      </c>
      <c r="D409" s="20" t="str">
        <f>IFERROR(VLOOKUP(A409,[1]Results!F:H,3,0),"")</f>
        <v/>
      </c>
      <c r="E409" s="20" t="s">
        <v>139</v>
      </c>
    </row>
    <row r="410" spans="1:5" x14ac:dyDescent="0.25">
      <c r="A410" s="30">
        <v>354853090895487</v>
      </c>
      <c r="B410" s="21" t="s">
        <v>166</v>
      </c>
      <c r="C410" s="21" t="s">
        <v>164</v>
      </c>
      <c r="D410" s="20" t="str">
        <f>IFERROR(VLOOKUP(A410,[1]Results!F:H,3,0),"")</f>
        <v/>
      </c>
      <c r="E410" s="20" t="s">
        <v>143</v>
      </c>
    </row>
    <row r="411" spans="1:5" x14ac:dyDescent="0.25">
      <c r="A411" s="29">
        <v>354853093357907</v>
      </c>
      <c r="B411" s="20" t="s">
        <v>169</v>
      </c>
      <c r="C411" s="20" t="s">
        <v>164</v>
      </c>
      <c r="D411" s="20" t="str">
        <f>IFERROR(VLOOKUP(A411,[1]Results!F:H,3,0),"")</f>
        <v/>
      </c>
      <c r="E411" s="20" t="s">
        <v>145</v>
      </c>
    </row>
    <row r="412" spans="1:5" x14ac:dyDescent="0.25">
      <c r="A412" s="29">
        <v>354854093464289</v>
      </c>
      <c r="B412" s="20" t="s">
        <v>169</v>
      </c>
      <c r="C412" s="20" t="s">
        <v>164</v>
      </c>
      <c r="D412" s="20" t="str">
        <f>IFERROR(VLOOKUP(A412,[1]Results!F:H,3,0),"")</f>
        <v/>
      </c>
      <c r="E412" s="20" t="s">
        <v>147</v>
      </c>
    </row>
    <row r="413" spans="1:5" x14ac:dyDescent="0.25">
      <c r="A413" s="29">
        <v>354856093602883</v>
      </c>
      <c r="B413" s="20" t="s">
        <v>166</v>
      </c>
      <c r="C413" s="20" t="s">
        <v>164</v>
      </c>
      <c r="D413" s="20" t="str">
        <f>IFERROR(VLOOKUP(A413,[1]Results!F:H,3,0),"")</f>
        <v/>
      </c>
      <c r="E413" s="20" t="s">
        <v>145</v>
      </c>
    </row>
    <row r="414" spans="1:5" x14ac:dyDescent="0.25">
      <c r="A414" s="29">
        <v>354857091981857</v>
      </c>
      <c r="B414" s="20" t="s">
        <v>169</v>
      </c>
      <c r="C414" s="20" t="s">
        <v>164</v>
      </c>
      <c r="D414" s="20" t="str">
        <f>IFERROR(VLOOKUP(A414,[1]Results!F:H,3,0),"")</f>
        <v/>
      </c>
      <c r="E414" s="20" t="s">
        <v>139</v>
      </c>
    </row>
    <row r="415" spans="1:5" x14ac:dyDescent="0.25">
      <c r="A415" s="29">
        <v>356719088713610</v>
      </c>
      <c r="B415" s="20" t="s">
        <v>200</v>
      </c>
      <c r="C415" s="20" t="s">
        <v>164</v>
      </c>
      <c r="D415" s="20" t="str">
        <f>IFERROR(VLOOKUP(A415,[1]Results!F:H,3,0),"")</f>
        <v/>
      </c>
      <c r="E415" s="20" t="s">
        <v>147</v>
      </c>
    </row>
    <row r="416" spans="1:5" x14ac:dyDescent="0.25">
      <c r="A416" s="29">
        <v>356720082895049</v>
      </c>
      <c r="B416" s="20" t="s">
        <v>166</v>
      </c>
      <c r="C416" s="20" t="s">
        <v>164</v>
      </c>
      <c r="D416" s="20" t="str">
        <f>IFERROR(VLOOKUP(A416,[1]Results!F:H,3,0),"")</f>
        <v/>
      </c>
      <c r="E416" s="33" t="s">
        <v>139</v>
      </c>
    </row>
    <row r="417" spans="1:5" x14ac:dyDescent="0.25">
      <c r="A417" s="29">
        <v>356720086411546</v>
      </c>
      <c r="B417" s="20" t="s">
        <v>166</v>
      </c>
      <c r="C417" s="20" t="s">
        <v>164</v>
      </c>
      <c r="D417" s="20" t="str">
        <f>IFERROR(VLOOKUP(A417,[1]Results!F:H,3,0),"")</f>
        <v/>
      </c>
      <c r="E417" s="20" t="s">
        <v>145</v>
      </c>
    </row>
    <row r="418" spans="1:5" x14ac:dyDescent="0.25">
      <c r="A418" s="29">
        <v>356721089698311</v>
      </c>
      <c r="B418" s="20" t="s">
        <v>169</v>
      </c>
      <c r="C418" s="20" t="s">
        <v>164</v>
      </c>
      <c r="D418" s="20" t="str">
        <f>IFERROR(VLOOKUP(A418,[1]Results!F:H,3,0),"")</f>
        <v/>
      </c>
      <c r="E418" s="20" t="s">
        <v>147</v>
      </c>
    </row>
    <row r="419" spans="1:5" x14ac:dyDescent="0.25">
      <c r="A419" s="31">
        <v>356722086858015</v>
      </c>
      <c r="B419" s="21" t="s">
        <v>163</v>
      </c>
      <c r="C419" s="21" t="s">
        <v>164</v>
      </c>
      <c r="D419" s="20" t="str">
        <f>IFERROR(VLOOKUP(A419,[1]Results!F:H,3,0),"")</f>
        <v/>
      </c>
      <c r="E419" s="20" t="s">
        <v>139</v>
      </c>
    </row>
    <row r="420" spans="1:5" x14ac:dyDescent="0.25">
      <c r="A420" s="29">
        <v>356722089763345</v>
      </c>
      <c r="B420" s="20" t="s">
        <v>169</v>
      </c>
      <c r="C420" s="20" t="s">
        <v>164</v>
      </c>
      <c r="D420" s="20" t="str">
        <f>IFERROR(VLOOKUP(A420,[1]Results!F:H,3,0),"")</f>
        <v/>
      </c>
      <c r="E420" s="20" t="s">
        <v>147</v>
      </c>
    </row>
    <row r="421" spans="1:5" x14ac:dyDescent="0.25">
      <c r="A421" s="30">
        <v>356724081977261</v>
      </c>
      <c r="B421" s="21" t="s">
        <v>166</v>
      </c>
      <c r="C421" s="21" t="s">
        <v>164</v>
      </c>
      <c r="D421" s="20" t="str">
        <f>IFERROR(VLOOKUP(A421,[1]Results!F:H,3,0),"")</f>
        <v/>
      </c>
      <c r="E421" s="20" t="s">
        <v>143</v>
      </c>
    </row>
    <row r="422" spans="1:5" x14ac:dyDescent="0.25">
      <c r="A422" s="29">
        <v>356725087695401</v>
      </c>
      <c r="B422" s="20" t="s">
        <v>169</v>
      </c>
      <c r="C422" s="20" t="s">
        <v>164</v>
      </c>
      <c r="D422" s="20" t="str">
        <f>IFERROR(VLOOKUP(A422,[1]Results!F:H,3,0),"")</f>
        <v/>
      </c>
      <c r="E422" s="20" t="s">
        <v>147</v>
      </c>
    </row>
    <row r="423" spans="1:5" x14ac:dyDescent="0.25">
      <c r="A423" s="31">
        <v>356725087862704</v>
      </c>
      <c r="B423" s="21" t="s">
        <v>163</v>
      </c>
      <c r="C423" s="21" t="s">
        <v>164</v>
      </c>
      <c r="D423" s="20" t="str">
        <f>IFERROR(VLOOKUP(A423,[1]Results!F:H,3,0),"")</f>
        <v/>
      </c>
      <c r="E423" s="20" t="s">
        <v>143</v>
      </c>
    </row>
    <row r="424" spans="1:5" x14ac:dyDescent="0.25">
      <c r="A424" s="29">
        <v>356727087009526</v>
      </c>
      <c r="B424" s="20" t="s">
        <v>169</v>
      </c>
      <c r="C424" s="20" t="s">
        <v>164</v>
      </c>
      <c r="D424" s="20" t="str">
        <f>IFERROR(VLOOKUP(A424,[1]Results!F:H,3,0),"")</f>
        <v/>
      </c>
      <c r="E424" s="20" t="s">
        <v>147</v>
      </c>
    </row>
    <row r="425" spans="1:5" x14ac:dyDescent="0.25">
      <c r="A425" s="29">
        <v>356727089136368</v>
      </c>
      <c r="B425" s="20" t="s">
        <v>169</v>
      </c>
      <c r="C425" s="20" t="s">
        <v>164</v>
      </c>
      <c r="D425" s="20" t="str">
        <f>IFERROR(VLOOKUP(A425,[1]Results!F:H,3,0),"")</f>
        <v/>
      </c>
      <c r="E425" s="33" t="s">
        <v>149</v>
      </c>
    </row>
    <row r="426" spans="1:5" x14ac:dyDescent="0.25">
      <c r="A426" s="29">
        <v>353049096227079</v>
      </c>
      <c r="B426" s="20" t="s">
        <v>166</v>
      </c>
      <c r="C426" s="20" t="s">
        <v>164</v>
      </c>
      <c r="D426" s="20" t="str">
        <f>IFERROR(VLOOKUP(A426,[1]Results!F:H,3,0),"")</f>
        <v/>
      </c>
      <c r="E426" s="20" t="s">
        <v>143</v>
      </c>
    </row>
    <row r="427" spans="1:5" x14ac:dyDescent="0.25">
      <c r="A427" s="29">
        <v>353050094810098</v>
      </c>
      <c r="B427" s="20" t="s">
        <v>166</v>
      </c>
      <c r="C427" s="20" t="s">
        <v>164</v>
      </c>
      <c r="D427" s="20" t="str">
        <f>IFERROR(VLOOKUP(A427,[1]Results!F:H,3,0),"")</f>
        <v/>
      </c>
      <c r="E427" s="20" t="s">
        <v>145</v>
      </c>
    </row>
    <row r="428" spans="1:5" x14ac:dyDescent="0.25">
      <c r="A428" s="30">
        <v>353050099093906</v>
      </c>
      <c r="B428" s="21" t="s">
        <v>166</v>
      </c>
      <c r="C428" s="21" t="s">
        <v>164</v>
      </c>
      <c r="D428" s="20" t="str">
        <f>IFERROR(VLOOKUP(A428,[1]Results!F:H,3,0),"")</f>
        <v/>
      </c>
      <c r="E428" s="33" t="s">
        <v>145</v>
      </c>
    </row>
    <row r="429" spans="1:5" x14ac:dyDescent="0.25">
      <c r="A429" s="30">
        <v>354843093021900</v>
      </c>
      <c r="B429" s="21" t="s">
        <v>163</v>
      </c>
      <c r="C429" s="21" t="s">
        <v>164</v>
      </c>
      <c r="D429" s="20" t="str">
        <f>IFERROR(VLOOKUP(A429,[1]Results!F:H,3,0),"")</f>
        <v/>
      </c>
      <c r="E429" s="20" t="s">
        <v>149</v>
      </c>
    </row>
    <row r="430" spans="1:5" x14ac:dyDescent="0.25">
      <c r="A430" s="29">
        <v>353050098328535</v>
      </c>
      <c r="B430" s="20" t="s">
        <v>163</v>
      </c>
      <c r="C430" s="20" t="s">
        <v>164</v>
      </c>
      <c r="D430" s="20" t="str">
        <f>IFERROR(VLOOKUP(A430,[1]Results!F:H,3,0),"")</f>
        <v/>
      </c>
      <c r="E430" s="20" t="s">
        <v>145</v>
      </c>
    </row>
    <row r="431" spans="1:5" x14ac:dyDescent="0.25">
      <c r="A431" s="30">
        <v>353051096455494</v>
      </c>
      <c r="B431" s="21" t="s">
        <v>163</v>
      </c>
      <c r="C431" s="21" t="s">
        <v>164</v>
      </c>
      <c r="D431" s="20" t="str">
        <f>IFERROR(VLOOKUP(A431,[1]Results!F:H,3,0),"")</f>
        <v/>
      </c>
      <c r="E431" s="20" t="s">
        <v>145</v>
      </c>
    </row>
    <row r="432" spans="1:5" x14ac:dyDescent="0.25">
      <c r="A432" s="29">
        <v>354845094608668</v>
      </c>
      <c r="B432" s="20" t="s">
        <v>166</v>
      </c>
      <c r="C432" s="20" t="s">
        <v>164</v>
      </c>
      <c r="D432" s="20" t="str">
        <f>IFERROR(VLOOKUP(A432,[1]Results!F:H,3,0),"")</f>
        <v/>
      </c>
      <c r="E432" s="20" t="s">
        <v>145</v>
      </c>
    </row>
    <row r="433" spans="1:5" x14ac:dyDescent="0.25">
      <c r="A433" s="30">
        <v>354849092273087</v>
      </c>
      <c r="B433" s="21" t="s">
        <v>166</v>
      </c>
      <c r="C433" s="21" t="s">
        <v>164</v>
      </c>
      <c r="D433" s="20" t="str">
        <f>IFERROR(VLOOKUP(A433,[1]Results!F:H,3,0),"")</f>
        <v/>
      </c>
      <c r="E433" s="20" t="s">
        <v>149</v>
      </c>
    </row>
    <row r="434" spans="1:5" x14ac:dyDescent="0.25">
      <c r="A434" s="30">
        <v>356721083615733</v>
      </c>
      <c r="B434" s="21" t="s">
        <v>166</v>
      </c>
      <c r="C434" s="21" t="s">
        <v>164</v>
      </c>
      <c r="D434" s="20" t="str">
        <f>IFERROR(VLOOKUP(A434,[1]Results!F:H,3,0),"")</f>
        <v/>
      </c>
      <c r="E434" s="20" t="s">
        <v>145</v>
      </c>
    </row>
    <row r="435" spans="1:5" x14ac:dyDescent="0.25">
      <c r="A435" s="29">
        <v>356722088305361</v>
      </c>
      <c r="B435" s="20" t="s">
        <v>169</v>
      </c>
      <c r="C435" s="20" t="s">
        <v>164</v>
      </c>
      <c r="D435" s="20" t="str">
        <f>IFERROR(VLOOKUP(A435,[1]Results!F:H,3,0),"")</f>
        <v/>
      </c>
      <c r="E435" s="33" t="s">
        <v>139</v>
      </c>
    </row>
    <row r="436" spans="1:5" x14ac:dyDescent="0.25">
      <c r="A436" s="29">
        <v>359408089062527</v>
      </c>
      <c r="B436" s="20" t="s">
        <v>252</v>
      </c>
      <c r="C436" s="20" t="s">
        <v>164</v>
      </c>
      <c r="D436" s="20" t="str">
        <f>IFERROR(VLOOKUP(A436,[1]Results!F:H,3,0),"")</f>
        <v/>
      </c>
      <c r="E436" s="20" t="s">
        <v>145</v>
      </c>
    </row>
    <row r="437" spans="1:5" x14ac:dyDescent="0.25">
      <c r="A437" s="29">
        <v>356166092785772</v>
      </c>
      <c r="B437" s="20" t="s">
        <v>226</v>
      </c>
      <c r="C437" s="20" t="s">
        <v>227</v>
      </c>
      <c r="D437" s="20" t="str">
        <f>IFERROR(VLOOKUP(A437,[1]Results!F:H,3,0),"")</f>
        <v/>
      </c>
      <c r="E437" s="20" t="s">
        <v>147</v>
      </c>
    </row>
    <row r="438" spans="1:5" x14ac:dyDescent="0.25">
      <c r="A438" s="30">
        <v>356166098994337</v>
      </c>
      <c r="B438" s="21" t="s">
        <v>226</v>
      </c>
      <c r="C438" s="21" t="s">
        <v>227</v>
      </c>
      <c r="D438" s="20" t="s">
        <v>228</v>
      </c>
      <c r="E438" s="20" t="s">
        <v>147</v>
      </c>
    </row>
    <row r="439" spans="1:5" x14ac:dyDescent="0.25">
      <c r="A439" s="29">
        <v>356167098372490</v>
      </c>
      <c r="B439" s="20" t="s">
        <v>229</v>
      </c>
      <c r="C439" s="20" t="s">
        <v>227</v>
      </c>
      <c r="D439" s="20" t="str">
        <f>IFERROR(VLOOKUP(A439,[1]Results!F:H,3,0),"")</f>
        <v/>
      </c>
      <c r="E439" s="20" t="s">
        <v>143</v>
      </c>
    </row>
    <row r="440" spans="1:5" x14ac:dyDescent="0.25">
      <c r="A440" s="29">
        <v>356169093817578</v>
      </c>
      <c r="B440" s="20" t="s">
        <v>226</v>
      </c>
      <c r="C440" s="20" t="s">
        <v>227</v>
      </c>
      <c r="D440" s="20" t="str">
        <f>IFERROR(VLOOKUP(A440,[1]Results!F:H,3,0),"")</f>
        <v/>
      </c>
      <c r="E440" s="20" t="s">
        <v>139</v>
      </c>
    </row>
    <row r="441" spans="1:5" x14ac:dyDescent="0.25">
      <c r="A441" s="29">
        <v>356173097047141</v>
      </c>
      <c r="B441" s="20" t="s">
        <v>230</v>
      </c>
      <c r="C441" s="20" t="s">
        <v>227</v>
      </c>
      <c r="D441" s="20" t="str">
        <f>IFERROR(VLOOKUP(A441,[1]Results!F:H,3,0),"")</f>
        <v/>
      </c>
      <c r="E441" s="20" t="s">
        <v>139</v>
      </c>
    </row>
    <row r="442" spans="1:5" x14ac:dyDescent="0.25">
      <c r="A442" s="29">
        <v>357203097057011</v>
      </c>
      <c r="B442" s="20" t="s">
        <v>238</v>
      </c>
      <c r="C442" s="20" t="s">
        <v>227</v>
      </c>
      <c r="D442" s="20" t="str">
        <f>IFERROR(VLOOKUP(A442,[1]Results!F:H,3,0),"")</f>
        <v/>
      </c>
      <c r="E442" s="20" t="s">
        <v>147</v>
      </c>
    </row>
    <row r="443" spans="1:5" x14ac:dyDescent="0.25">
      <c r="A443" s="30">
        <v>357204095475833</v>
      </c>
      <c r="B443" s="21" t="s">
        <v>226</v>
      </c>
      <c r="C443" s="21" t="s">
        <v>227</v>
      </c>
      <c r="D443" s="20" t="str">
        <f>IFERROR(VLOOKUP(A443,[1]Results!F:H,3,0),"")</f>
        <v/>
      </c>
      <c r="E443" s="20" t="s">
        <v>147</v>
      </c>
    </row>
    <row r="444" spans="1:5" x14ac:dyDescent="0.25">
      <c r="A444" s="29">
        <v>357205096830090</v>
      </c>
      <c r="B444" s="20" t="s">
        <v>226</v>
      </c>
      <c r="C444" s="20" t="s">
        <v>227</v>
      </c>
      <c r="D444" s="20" t="str">
        <f>IFERROR(VLOOKUP(A444,[1]Results!F:H,3,0),"")</f>
        <v/>
      </c>
      <c r="E444" s="33" t="s">
        <v>139</v>
      </c>
    </row>
    <row r="445" spans="1:5" x14ac:dyDescent="0.25">
      <c r="A445" s="30">
        <v>357206091009847</v>
      </c>
      <c r="B445" s="21" t="s">
        <v>226</v>
      </c>
      <c r="C445" s="21" t="s">
        <v>227</v>
      </c>
      <c r="D445" s="20" t="str">
        <f>IFERROR(VLOOKUP(A445,[1]Results!F:H,3,0),"")</f>
        <v/>
      </c>
      <c r="E445" s="20" t="s">
        <v>147</v>
      </c>
    </row>
    <row r="446" spans="1:5" x14ac:dyDescent="0.25">
      <c r="A446" s="29">
        <v>357206091215048</v>
      </c>
      <c r="B446" s="20" t="s">
        <v>239</v>
      </c>
      <c r="C446" s="20" t="s">
        <v>227</v>
      </c>
      <c r="D446" s="20" t="str">
        <f>IFERROR(VLOOKUP(A446,[1]Results!F:H,3,0),"")</f>
        <v/>
      </c>
      <c r="E446" s="20" t="s">
        <v>143</v>
      </c>
    </row>
    <row r="447" spans="1:5" x14ac:dyDescent="0.25">
      <c r="A447" s="29">
        <v>357206093132399</v>
      </c>
      <c r="B447" s="20" t="s">
        <v>240</v>
      </c>
      <c r="C447" s="20" t="s">
        <v>227</v>
      </c>
      <c r="D447" s="20" t="str">
        <f>IFERROR(VLOOKUP(A447,[1]Results!F:H,3,0),"")</f>
        <v/>
      </c>
      <c r="E447" s="20" t="s">
        <v>145</v>
      </c>
    </row>
    <row r="448" spans="1:5" x14ac:dyDescent="0.25">
      <c r="A448" s="29">
        <v>357207095608956</v>
      </c>
      <c r="B448" s="20" t="s">
        <v>226</v>
      </c>
      <c r="C448" s="20" t="s">
        <v>227</v>
      </c>
      <c r="D448" s="20" t="str">
        <f>IFERROR(VLOOKUP(A448,[1]Results!F:H,3,0),"")</f>
        <v/>
      </c>
      <c r="E448" s="20" t="s">
        <v>139</v>
      </c>
    </row>
    <row r="449" spans="1:5" x14ac:dyDescent="0.25">
      <c r="A449" s="29">
        <v>357201094397745</v>
      </c>
      <c r="B449" s="20" t="s">
        <v>240</v>
      </c>
      <c r="C449" s="20" t="s">
        <v>227</v>
      </c>
      <c r="D449" s="20" t="str">
        <f>IFERROR(VLOOKUP(A449,[1]Results!F:H,3,0),"")</f>
        <v/>
      </c>
      <c r="E449" s="20" t="s">
        <v>143</v>
      </c>
    </row>
    <row r="450" spans="1:5" x14ac:dyDescent="0.25">
      <c r="A450" s="29">
        <v>357202093649227</v>
      </c>
      <c r="B450" s="20" t="s">
        <v>240</v>
      </c>
      <c r="C450" s="20" t="s">
        <v>227</v>
      </c>
      <c r="D450" s="20" t="str">
        <f>IFERROR(VLOOKUP(A450,[1]Results!F:H,3,0),"")</f>
        <v/>
      </c>
      <c r="E450" s="34" t="s">
        <v>145</v>
      </c>
    </row>
    <row r="451" spans="1:5" x14ac:dyDescent="0.25">
      <c r="A451" s="29">
        <v>357208093228425</v>
      </c>
      <c r="B451" s="20" t="s">
        <v>253</v>
      </c>
      <c r="C451" s="20" t="s">
        <v>227</v>
      </c>
      <c r="D451" s="20" t="str">
        <f>IFERROR(VLOOKUP(A451,[1]Results!F:H,3,0),"")</f>
        <v/>
      </c>
      <c r="E451" s="20" t="s">
        <v>149</v>
      </c>
    </row>
    <row r="452" spans="1:5" x14ac:dyDescent="0.25">
      <c r="A452" s="29">
        <v>353093103242556</v>
      </c>
      <c r="B452" s="20"/>
      <c r="C452" s="20" t="s">
        <v>170</v>
      </c>
      <c r="D452" s="20" t="str">
        <f>IFERROR(VLOOKUP(A452,[1]Results!F:H,3,0),"")</f>
        <v/>
      </c>
      <c r="E452" s="20" t="s">
        <v>139</v>
      </c>
    </row>
    <row r="453" spans="1:5" x14ac:dyDescent="0.25">
      <c r="A453" s="29">
        <v>353102104618795</v>
      </c>
      <c r="B453" s="20" t="s">
        <v>171</v>
      </c>
      <c r="C453" s="20" t="s">
        <v>170</v>
      </c>
      <c r="D453" s="20" t="str">
        <f>IFERROR(VLOOKUP(A453,[1]Results!F:H,3,0),"")</f>
        <v/>
      </c>
      <c r="E453" s="20" t="s">
        <v>139</v>
      </c>
    </row>
    <row r="454" spans="1:5" x14ac:dyDescent="0.25">
      <c r="A454" s="30">
        <v>353104100381725</v>
      </c>
      <c r="B454" s="21" t="s">
        <v>172</v>
      </c>
      <c r="C454" s="21" t="s">
        <v>170</v>
      </c>
      <c r="D454" s="20" t="str">
        <f>IFERROR(VLOOKUP(A454,[1]Results!F:H,3,0),"")</f>
        <v/>
      </c>
      <c r="E454" s="20" t="s">
        <v>147</v>
      </c>
    </row>
    <row r="455" spans="1:5" x14ac:dyDescent="0.25">
      <c r="A455" s="29">
        <v>357263096454171</v>
      </c>
      <c r="B455" s="20" t="s">
        <v>172</v>
      </c>
      <c r="C455" s="20" t="s">
        <v>170</v>
      </c>
      <c r="D455" s="20" t="str">
        <f>IFERROR(VLOOKUP(A455,[1]Results!F:H,3,0),"")</f>
        <v/>
      </c>
      <c r="E455" s="20" t="s">
        <v>147</v>
      </c>
    </row>
    <row r="456" spans="1:5" x14ac:dyDescent="0.25">
      <c r="A456" s="30">
        <v>357263099911276</v>
      </c>
      <c r="B456" s="21" t="s">
        <v>241</v>
      </c>
      <c r="C456" s="21" t="s">
        <v>170</v>
      </c>
      <c r="D456" s="20" t="str">
        <f>IFERROR(VLOOKUP(A456,[1]Results!F:H,3,0),"")</f>
        <v/>
      </c>
      <c r="E456" s="20" t="s">
        <v>147</v>
      </c>
    </row>
    <row r="457" spans="1:5" x14ac:dyDescent="0.25">
      <c r="A457" s="29">
        <v>357265095797153</v>
      </c>
      <c r="B457" s="20" t="s">
        <v>241</v>
      </c>
      <c r="C457" s="20" t="s">
        <v>170</v>
      </c>
      <c r="D457" s="20" t="str">
        <f>IFERROR(VLOOKUP(A457,[1]Results!F:H,3,0),"")</f>
        <v/>
      </c>
      <c r="E457" s="20" t="s">
        <v>139</v>
      </c>
    </row>
    <row r="458" spans="1:5" x14ac:dyDescent="0.25">
      <c r="A458" s="29">
        <v>357265097132326</v>
      </c>
      <c r="B458" s="20" t="s">
        <v>241</v>
      </c>
      <c r="C458" s="20" t="s">
        <v>170</v>
      </c>
      <c r="D458" s="20" t="str">
        <f>IFERROR(VLOOKUP(A458,[1]Results!F:H,3,0),"")</f>
        <v/>
      </c>
      <c r="E458" s="20" t="s">
        <v>147</v>
      </c>
    </row>
    <row r="459" spans="1:5" x14ac:dyDescent="0.25">
      <c r="A459" s="29">
        <v>357266098091602</v>
      </c>
      <c r="B459" s="20" t="s">
        <v>242</v>
      </c>
      <c r="C459" s="20" t="s">
        <v>170</v>
      </c>
      <c r="D459" s="20" t="str">
        <f>IFERROR(VLOOKUP(A459,[1]Results!F:H,3,0),"")</f>
        <v/>
      </c>
      <c r="E459" s="20" t="s">
        <v>145</v>
      </c>
    </row>
    <row r="460" spans="1:5" x14ac:dyDescent="0.25">
      <c r="A460" s="30">
        <v>357266098759562</v>
      </c>
      <c r="B460" s="21" t="s">
        <v>172</v>
      </c>
      <c r="C460" s="21" t="s">
        <v>170</v>
      </c>
      <c r="D460" s="20" t="str">
        <f>IFERROR(VLOOKUP(A460,[1]Results!F:H,3,0),"")</f>
        <v/>
      </c>
      <c r="E460" s="20" t="s">
        <v>147</v>
      </c>
    </row>
    <row r="461" spans="1:5" x14ac:dyDescent="0.25">
      <c r="A461" s="30">
        <v>357267090954821</v>
      </c>
      <c r="B461" s="21" t="s">
        <v>241</v>
      </c>
      <c r="C461" s="21" t="s">
        <v>170</v>
      </c>
      <c r="D461" s="20" t="str">
        <f>IFERROR(VLOOKUP(A461,[1]Results!F:H,3,0),"")</f>
        <v/>
      </c>
      <c r="E461" s="20" t="s">
        <v>147</v>
      </c>
    </row>
    <row r="462" spans="1:5" x14ac:dyDescent="0.25">
      <c r="A462" s="29">
        <v>357267091812606</v>
      </c>
      <c r="B462" s="20" t="s">
        <v>243</v>
      </c>
      <c r="C462" s="20" t="s">
        <v>170</v>
      </c>
      <c r="D462" s="20" t="str">
        <f>IFERROR(VLOOKUP(A462,[1]Results!F:H,3,0),"")</f>
        <v/>
      </c>
      <c r="E462" s="20" t="s">
        <v>145</v>
      </c>
    </row>
    <row r="463" spans="1:5" x14ac:dyDescent="0.25">
      <c r="A463" s="30">
        <v>357268091303034</v>
      </c>
      <c r="B463" s="21" t="s">
        <v>241</v>
      </c>
      <c r="C463" s="21" t="s">
        <v>170</v>
      </c>
      <c r="D463" s="20" t="str">
        <f>IFERROR(VLOOKUP(A463,[1]Results!F:H,3,0),"")</f>
        <v/>
      </c>
      <c r="E463" s="20" t="s">
        <v>147</v>
      </c>
    </row>
    <row r="464" spans="1:5" x14ac:dyDescent="0.25">
      <c r="A464" s="29">
        <v>357268095755528</v>
      </c>
      <c r="B464" s="20" t="s">
        <v>244</v>
      </c>
      <c r="C464" s="20" t="s">
        <v>170</v>
      </c>
      <c r="D464" s="20" t="str">
        <f>IFERROR(VLOOKUP(A464,[1]Results!F:H,3,0),"")</f>
        <v/>
      </c>
      <c r="E464" s="20" t="s">
        <v>143</v>
      </c>
    </row>
    <row r="465" spans="1:5" x14ac:dyDescent="0.25">
      <c r="A465" s="29">
        <v>357268098929559</v>
      </c>
      <c r="B465" s="20" t="s">
        <v>244</v>
      </c>
      <c r="C465" s="20" t="s">
        <v>170</v>
      </c>
      <c r="D465" s="20" t="str">
        <f>IFERROR(VLOOKUP(A465,[1]Results!F:H,3,0),"")</f>
        <v/>
      </c>
      <c r="E465" s="20" t="s">
        <v>145</v>
      </c>
    </row>
    <row r="466" spans="1:5" x14ac:dyDescent="0.25">
      <c r="A466" s="30">
        <v>357269099271736</v>
      </c>
      <c r="B466" s="21" t="s">
        <v>172</v>
      </c>
      <c r="C466" s="21" t="s">
        <v>170</v>
      </c>
      <c r="D466" s="20" t="str">
        <f>IFERROR(VLOOKUP(A466,[1]Results!F:H,3,0),"")</f>
        <v/>
      </c>
      <c r="E466" s="20" t="s">
        <v>147</v>
      </c>
    </row>
    <row r="467" spans="1:5" x14ac:dyDescent="0.25">
      <c r="A467" s="29">
        <v>357270090564459</v>
      </c>
      <c r="B467" s="20"/>
      <c r="C467" s="21" t="s">
        <v>170</v>
      </c>
      <c r="D467" s="20" t="str">
        <f>IFERROR(VLOOKUP(A467,[1]Results!F:H,3,0),"")</f>
        <v/>
      </c>
      <c r="E467" s="20" t="s">
        <v>147</v>
      </c>
    </row>
    <row r="468" spans="1:5" x14ac:dyDescent="0.25">
      <c r="A468" s="29">
        <v>357271092314794</v>
      </c>
      <c r="B468" s="20" t="s">
        <v>245</v>
      </c>
      <c r="C468" s="20" t="s">
        <v>170</v>
      </c>
      <c r="D468" s="20" t="str">
        <f>IFERROR(VLOOKUP(A468,[1]Results!F:H,3,0),"")</f>
        <v/>
      </c>
      <c r="E468" s="20" t="s">
        <v>145</v>
      </c>
    </row>
    <row r="469" spans="1:5" x14ac:dyDescent="0.25">
      <c r="A469" s="29">
        <v>357273093288654</v>
      </c>
      <c r="B469" s="20" t="s">
        <v>241</v>
      </c>
      <c r="C469" s="20" t="s">
        <v>170</v>
      </c>
      <c r="D469" s="20" t="str">
        <f>IFERROR(VLOOKUP(A469,[1]Results!F:H,3,0),"")</f>
        <v/>
      </c>
      <c r="E469" s="20" t="s">
        <v>139</v>
      </c>
    </row>
    <row r="470" spans="1:5" x14ac:dyDescent="0.25">
      <c r="A470" s="29">
        <v>357273097329934</v>
      </c>
      <c r="B470" s="20"/>
      <c r="C470" s="20" t="s">
        <v>170</v>
      </c>
      <c r="D470" s="20" t="str">
        <f>IFERROR(VLOOKUP(A470,[1]Results!F:H,3,0),"")</f>
        <v/>
      </c>
      <c r="E470" s="20" t="s">
        <v>147</v>
      </c>
    </row>
    <row r="471" spans="1:5" x14ac:dyDescent="0.25">
      <c r="A471" s="29">
        <v>357274096761200</v>
      </c>
      <c r="B471" s="20" t="s">
        <v>242</v>
      </c>
      <c r="C471" s="20" t="s">
        <v>170</v>
      </c>
      <c r="D471" s="20" t="str">
        <f>IFERROR(VLOOKUP(A471,[1]Results!F:H,3,0),"")</f>
        <v/>
      </c>
      <c r="E471" s="20" t="s">
        <v>147</v>
      </c>
    </row>
    <row r="472" spans="1:5" x14ac:dyDescent="0.25">
      <c r="A472" s="29">
        <v>357278090318321</v>
      </c>
      <c r="B472" s="20" t="s">
        <v>246</v>
      </c>
      <c r="C472" s="20" t="s">
        <v>170</v>
      </c>
      <c r="D472" s="20" t="str">
        <f>IFERROR(VLOOKUP(A472,[1]Results!F:H,3,0),"")</f>
        <v/>
      </c>
      <c r="E472" s="20" t="s">
        <v>147</v>
      </c>
    </row>
    <row r="473" spans="1:5" x14ac:dyDescent="0.25">
      <c r="A473" s="29">
        <v>357272092710890</v>
      </c>
      <c r="B473" s="20"/>
      <c r="C473" s="20" t="s">
        <v>170</v>
      </c>
      <c r="D473" s="20" t="str">
        <f>IFERROR(VLOOKUP(A473,[1]Results!F:H,3,0),"")</f>
        <v/>
      </c>
      <c r="E473" s="33" t="s">
        <v>143</v>
      </c>
    </row>
    <row r="474" spans="1:5" x14ac:dyDescent="0.25">
      <c r="A474" s="30">
        <v>357278090193112</v>
      </c>
      <c r="B474" s="21" t="s">
        <v>242</v>
      </c>
      <c r="C474" s="21" t="s">
        <v>170</v>
      </c>
      <c r="D474" s="20" t="str">
        <f>IFERROR(VLOOKUP(A474,[1]Results!F:H,3,0),"")</f>
        <v/>
      </c>
      <c r="E474" s="33" t="s">
        <v>143</v>
      </c>
    </row>
    <row r="475" spans="1:5" x14ac:dyDescent="0.25">
      <c r="A475" s="29">
        <v>357279090233684</v>
      </c>
      <c r="B475" s="20" t="s">
        <v>254</v>
      </c>
      <c r="C475" s="20" t="s">
        <v>170</v>
      </c>
      <c r="D475" s="20" t="str">
        <f>IFERROR(VLOOKUP(A475,[1]Results!F:H,3,0),"")</f>
        <v/>
      </c>
      <c r="E475" s="20" t="s">
        <v>149</v>
      </c>
    </row>
    <row r="476" spans="1:5" x14ac:dyDescent="0.25">
      <c r="A476" s="29">
        <v>359162075382767</v>
      </c>
      <c r="B476" s="20"/>
      <c r="C476" s="20"/>
      <c r="D476" s="20"/>
      <c r="E476" s="20" t="s">
        <v>255</v>
      </c>
    </row>
    <row r="477" spans="1:5" x14ac:dyDescent="0.25">
      <c r="A477" s="29"/>
      <c r="B477" s="20"/>
      <c r="C477" s="20"/>
      <c r="D477" s="20"/>
      <c r="E477" s="21"/>
    </row>
    <row r="478" spans="1:5" x14ac:dyDescent="0.25">
      <c r="A478" s="29"/>
      <c r="B478" s="20"/>
      <c r="C478" s="20"/>
      <c r="D478" s="20"/>
      <c r="E478" s="21"/>
    </row>
    <row r="479" spans="1:5" x14ac:dyDescent="0.25">
      <c r="A479" s="29"/>
      <c r="B479" s="20"/>
      <c r="C479" s="20"/>
      <c r="D479" s="20"/>
      <c r="E479" s="21"/>
    </row>
  </sheetData>
  <autoFilter ref="A1:E1" xr:uid="{D27E9230-E6E4-43A4-ADAF-BF044644E2A0}">
    <sortState ref="A2:E476">
      <sortCondition ref="C1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A21AD71928AE4684247CE68B1511D2" ma:contentTypeVersion="13" ma:contentTypeDescription="Create a new document." ma:contentTypeScope="" ma:versionID="a014947ddfcc3746e9801104a27adff7">
  <xsd:schema xmlns:xsd="http://www.w3.org/2001/XMLSchema" xmlns:xs="http://www.w3.org/2001/XMLSchema" xmlns:p="http://schemas.microsoft.com/office/2006/metadata/properties" xmlns:ns3="f287813c-6603-483a-b4df-f6506762d1a3" xmlns:ns4="cdb46fcc-52c0-496f-8eeb-1834e56008b4" targetNamespace="http://schemas.microsoft.com/office/2006/metadata/properties" ma:root="true" ma:fieldsID="8427bb3fddfc768869e23b4d10bc0a91" ns3:_="" ns4:_="">
    <xsd:import namespace="f287813c-6603-483a-b4df-f6506762d1a3"/>
    <xsd:import namespace="cdb46fcc-52c0-496f-8eeb-1834e56008b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7813c-6603-483a-b4df-f6506762d1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b46fcc-52c0-496f-8eeb-1834e56008b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15F83A-1692-4D35-8ADD-C3FD909A9DE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28B9B3-6098-4FB5-96E9-10B3ECAAD6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00BC33-EE22-4A99-A1E3-129DCE4288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87813c-6603-483a-b4df-f6506762d1a3"/>
    <ds:schemaRef ds:uri="cdb46fcc-52c0-496f-8eeb-1834e56008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GRR Summary</vt:lpstr>
      <vt:lpstr>GRR 117</vt:lpstr>
      <vt:lpstr>GRR 149</vt:lpstr>
      <vt:lpstr>Chris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Zhang</dc:creator>
  <cp:lastModifiedBy>Richard Zhang</cp:lastModifiedBy>
  <cp:lastPrinted>2019-11-15T01:02:18Z</cp:lastPrinted>
  <dcterms:created xsi:type="dcterms:W3CDTF">2019-11-06T19:13:30Z</dcterms:created>
  <dcterms:modified xsi:type="dcterms:W3CDTF">2019-11-15T20:01:28Z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0x01010000A21AD71928AE4684247CE68B1511D2</vt:lpwstr>
  </property>
</Properties>
</file>