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9A37D3E-9AF6-442A-AD28-1286FFBB8518}" xr6:coauthVersionLast="47" xr6:coauthVersionMax="47" xr10:uidLastSave="{00000000-0000-0000-0000-000000000000}"/>
  <bookViews>
    <workbookView xWindow="28680" yWindow="-120" windowWidth="29040" windowHeight="15840" firstSheet="8" activeTab="10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Z10" i="11" l="1"/>
  <c r="Z11" i="11"/>
  <c r="Z12" i="11"/>
  <c r="Z13" i="11"/>
  <c r="Z14" i="11"/>
  <c r="Z15" i="11"/>
  <c r="Z16" i="11"/>
  <c r="Z17" i="11"/>
  <c r="Z18" i="11"/>
  <c r="Z9" i="11"/>
  <c r="E34" i="9"/>
  <c r="F34" i="9"/>
  <c r="H31" i="9"/>
  <c r="H32" i="9"/>
  <c r="H33" i="9"/>
  <c r="H34" i="9"/>
  <c r="H35" i="9"/>
  <c r="H36" i="9"/>
  <c r="H37" i="9"/>
  <c r="H38" i="9"/>
  <c r="H39" i="9"/>
  <c r="H30" i="9"/>
  <c r="G23" i="9"/>
  <c r="G22" i="9"/>
  <c r="G21" i="9"/>
  <c r="G20" i="9"/>
  <c r="G18" i="9"/>
  <c r="G17" i="9"/>
  <c r="G15" i="9"/>
  <c r="G14" i="9"/>
  <c r="G12" i="9"/>
  <c r="G11" i="9"/>
  <c r="F12" i="9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29" i="9"/>
  <c r="D30" i="9" s="1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8" i="6"/>
  <c r="AN78" i="6"/>
  <c r="AV76" i="6"/>
  <c r="AN76" i="6"/>
  <c r="AV77" i="6"/>
  <c r="AN77" i="6"/>
  <c r="AN24" i="6"/>
  <c r="AN31" i="6"/>
  <c r="AN38" i="6"/>
  <c r="AN30" i="6"/>
  <c r="AN43" i="6"/>
  <c r="AN42" i="6"/>
  <c r="AN18" i="6"/>
  <c r="AN20" i="6"/>
  <c r="AN36" i="6"/>
  <c r="AN25" i="6"/>
  <c r="AN37" i="6"/>
  <c r="AN44" i="6"/>
  <c r="AN17" i="6"/>
  <c r="AN32" i="6"/>
  <c r="AN19" i="6"/>
  <c r="AN35" i="6"/>
  <c r="AN26" i="6"/>
  <c r="AN29" i="6"/>
  <c r="AN41" i="6"/>
  <c r="AY24" i="6"/>
  <c r="AY42" i="6"/>
  <c r="AY38" i="6"/>
  <c r="AY30" i="6"/>
  <c r="AY76" i="6"/>
  <c r="AY77" i="6"/>
  <c r="AY43" i="6"/>
  <c r="AY18" i="6"/>
  <c r="AY19" i="6"/>
  <c r="AY26" i="6"/>
  <c r="AY37" i="6"/>
  <c r="AY20" i="6"/>
  <c r="AY35" i="6"/>
  <c r="AY36" i="6"/>
  <c r="AY32" i="6"/>
  <c r="AY41" i="6"/>
  <c r="AY44" i="6"/>
  <c r="AY17" i="6"/>
  <c r="AY25" i="6"/>
  <c r="AY75" i="6"/>
  <c r="AY31" i="6"/>
  <c r="AY29" i="6"/>
  <c r="AY23" i="6"/>
  <c r="AY78" i="6"/>
  <c r="AP24" i="6"/>
  <c r="AP19" i="6"/>
  <c r="AP76" i="6"/>
  <c r="AP31" i="6"/>
  <c r="AP78" i="6"/>
  <c r="AP18" i="6"/>
  <c r="AP43" i="6"/>
  <c r="AP32" i="6"/>
  <c r="AP42" i="6"/>
  <c r="AP17" i="6"/>
  <c r="AP26" i="6"/>
  <c r="AP35" i="6"/>
  <c r="AP36" i="6"/>
  <c r="AP77" i="6"/>
  <c r="AP41" i="6"/>
  <c r="AP38" i="6"/>
  <c r="AP30" i="6"/>
  <c r="AP20" i="6"/>
  <c r="AP29" i="6"/>
  <c r="AP44" i="6"/>
  <c r="AP25" i="6"/>
  <c r="AP75" i="6"/>
  <c r="AP23" i="6"/>
  <c r="AP37" i="6"/>
  <c r="AX26" i="6"/>
  <c r="AX76" i="6"/>
  <c r="AX42" i="6"/>
  <c r="AX17" i="6"/>
  <c r="AX36" i="6"/>
  <c r="AX31" i="6"/>
  <c r="AX19" i="6"/>
  <c r="AX20" i="6"/>
  <c r="AX29" i="6"/>
  <c r="AX18" i="6"/>
  <c r="AX44" i="6"/>
  <c r="AX30" i="6"/>
  <c r="AX32" i="6"/>
  <c r="AX43" i="6"/>
  <c r="AX77" i="6"/>
  <c r="AX78" i="6"/>
  <c r="AX41" i="6"/>
  <c r="AX25" i="6"/>
  <c r="AX37" i="6"/>
  <c r="AX38" i="6"/>
  <c r="AX24" i="6"/>
  <c r="AX75" i="6"/>
  <c r="AX23" i="6"/>
  <c r="AX35" i="6"/>
  <c r="AV44" i="6"/>
  <c r="AV38" i="6"/>
  <c r="AV41" i="6"/>
  <c r="AV42" i="6"/>
  <c r="AV24" i="6"/>
  <c r="AV26" i="6"/>
  <c r="AV43" i="6"/>
  <c r="AV36" i="6"/>
  <c r="AV30" i="6"/>
  <c r="AV37" i="6"/>
  <c r="AV19" i="6"/>
  <c r="AV35" i="6"/>
  <c r="AV31" i="6"/>
  <c r="AV25" i="6"/>
  <c r="AV20" i="6"/>
  <c r="AV17" i="6"/>
  <c r="AV18" i="6"/>
  <c r="AV32" i="6"/>
  <c r="AV23" i="6"/>
  <c r="AV29" i="6"/>
  <c r="AW30" i="6"/>
  <c r="AW35" i="6"/>
  <c r="AW18" i="6"/>
  <c r="AW31" i="6"/>
  <c r="AW26" i="6"/>
  <c r="AW76" i="6"/>
  <c r="AW17" i="6"/>
  <c r="AW20" i="6"/>
  <c r="AW75" i="6"/>
  <c r="AW29" i="6"/>
  <c r="AW44" i="6"/>
  <c r="AW37" i="6"/>
  <c r="AW43" i="6"/>
  <c r="AW42" i="6"/>
  <c r="AW78" i="6"/>
  <c r="AW24" i="6"/>
  <c r="AW36" i="6"/>
  <c r="AW38" i="6"/>
  <c r="AW25" i="6"/>
  <c r="AW32" i="6"/>
  <c r="AW77" i="6"/>
  <c r="AW41" i="6"/>
  <c r="AW23" i="6"/>
  <c r="AW19" i="6"/>
  <c r="AQ77" i="6"/>
  <c r="AQ24" i="6"/>
  <c r="AQ31" i="6"/>
  <c r="AQ18" i="6"/>
  <c r="AQ19" i="6"/>
  <c r="AQ78" i="6"/>
  <c r="AQ20" i="6"/>
  <c r="AQ75" i="6"/>
  <c r="AQ44" i="6"/>
  <c r="AQ41" i="6"/>
  <c r="AQ43" i="6"/>
  <c r="AQ35" i="6"/>
  <c r="AQ17" i="6"/>
  <c r="AQ26" i="6"/>
  <c r="AQ25" i="6"/>
  <c r="AQ42" i="6"/>
  <c r="AQ36" i="6"/>
  <c r="AQ76" i="6"/>
  <c r="AQ38" i="6"/>
  <c r="AQ32" i="6"/>
  <c r="AQ30" i="6"/>
  <c r="AQ29" i="6"/>
  <c r="AQ23" i="6"/>
  <c r="AQ37" i="6"/>
  <c r="AO44" i="6"/>
  <c r="AO43" i="6"/>
  <c r="AO29" i="6"/>
  <c r="AO35" i="6"/>
  <c r="AO26" i="6"/>
  <c r="AO17" i="6"/>
  <c r="AO37" i="6"/>
  <c r="AO31" i="6"/>
  <c r="AO38" i="6"/>
  <c r="AO42" i="6"/>
  <c r="AO77" i="6"/>
  <c r="AO41" i="6"/>
  <c r="AO78" i="6"/>
  <c r="AO36" i="6"/>
  <c r="AO20" i="6"/>
  <c r="AO30" i="6"/>
  <c r="AO19" i="6"/>
  <c r="AO25" i="6"/>
  <c r="AO24" i="6"/>
  <c r="AO76" i="6"/>
  <c r="AO18" i="6"/>
  <c r="AO75" i="6"/>
  <c r="AO23" i="6"/>
  <c r="AO32" i="6"/>
  <c r="AN23" i="6"/>
  <c r="AN75" i="6"/>
  <c r="AV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<sst xmlns="http://schemas.openxmlformats.org/spreadsheetml/2006/main" count="3673" uniqueCount="2139">
  <si>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</si>
  <si>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</si>
  <si>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</si>
  <si>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</si>
  <si>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</si>
  <si>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</si>
  <si>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</si>
  <si>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</si>
  <si>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</si>
  <si>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</si>
  <si>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</si>
  <si>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</si>
  <si>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</si>
  <si>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</si>
  <si>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</si>
  <si>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</si>
  <si>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</si>
  <si>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</si>
  <si>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</si>
  <si>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</si>
  <si>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</si>
  <si>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</si>
  <si>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</si>
  <si>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</si>
  <si>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</si>
  <si>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</si>
  <si>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</si>
  <si>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</si>
  <si>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</si>
  <si>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</si>
  <si>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</si>
  <si>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</si>
  <si>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</si>
  <si>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</si>
  <si>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</si>
  <si>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</si>
  <si>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</si>
  <si>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</si>
  <si>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</si>
  <si>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</si>
  <si>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</si>
  <si>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</si>
  <si>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</si>
  <si>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</si>
  <si>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</si>
  <si>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</si>
  <si>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</si>
  <si>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</si>
  <si>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</si>
  <si>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</si>
  <si>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</si>
  <si>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</si>
  <si>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</si>
  <si>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</si>
  <si>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</si>
  <si>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</si>
  <si>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</si>
  <si>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</si>
  <si>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</si>
  <si>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</si>
  <si>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</si>
  <si>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</si>
  <si>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</si>
  <si>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</si>
  <si>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</si>
  <si>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</si>
  <si>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</si>
  <si>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</si>
  <si>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</si>
  <si>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</si>
  <si>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</si>
  <si>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</si>
  <si>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</si>
  <si>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</si>
  <si>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</si>
  <si>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</si>
  <si>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</si>
  <si>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</si>
  <si>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</si>
  <si>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</si>
  <si>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</si>
  <si>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</si>
  <si>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</si>
  <si>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</si>
  <si>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</si>
  <si>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</si>
  <si>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</si>
  <si>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</si>
  <si>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</si>
  <si>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</si>
  <si>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</si>
  <si>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</si>
  <si>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</si>
  <si>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</si>
  <si>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</si>
  <si>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</si>
  <si>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</si>
  <si>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</si>
  <si>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</si>
  <si>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</si>
  <si>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</si>
  <si>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</si>
  <si>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</si>
  <si>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</si>
  <si>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</si>
  <si>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</si>
  <si>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</si>
  <si>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</si>
  <si>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</si>
  <si>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</si>
  <si>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</si>
  <si>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</si>
  <si>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</si>
  <si>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</si>
  <si>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</si>
  <si>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</si>
  <si>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</si>
  <si>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</si>
  <si>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</si>
  <si>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</si>
  <si>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</si>
  <si>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</si>
  <si>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</si>
  <si>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</si>
  <si>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</si>
  <si>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</si>
  <si>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</si>
  <si>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</si>
  <si>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</si>
  <si>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</si>
  <si>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</si>
  <si>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</si>
  <si>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</si>
  <si>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</si>
  <si>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</si>
  <si>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</si>
  <si>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</si>
  <si>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</si>
  <si>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</si>
  <si>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</si>
  <si>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</si>
  <si>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</si>
  <si>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</si>
  <si>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</si>
  <si>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</si>
  <si>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</si>
  <si>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</si>
  <si>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</si>
  <si>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</si>
  <si>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</si>
  <si>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</si>
  <si>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</si>
  <si>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</si>
  <si>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</si>
  <si>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</si>
  <si>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</si>
  <si>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</si>
  <si>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</si>
  <si>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</si>
  <si>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</si>
  <si>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</si>
  <si>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</si>
  <si>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</si>
  <si>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</si>
  <si>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</si>
  <si>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</si>
  <si>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</si>
  <si>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</si>
  <si>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</si>
  <si>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</si>
  <si>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</si>
  <si>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</si>
  <si>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</si>
  <si>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</si>
  <si>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</si>
  <si>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</si>
  <si>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</si>
  <si>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</si>
  <si>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</si>
  <si>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</si>
  <si>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</si>
  <si>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</si>
  <si>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</si>
  <si>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</si>
  <si>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</si>
  <si>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</si>
  <si>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</si>
  <si>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</si>
  <si>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</si>
  <si>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</si>
  <si>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</si>
  <si>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</si>
  <si>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</si>
  <si>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</si>
  <si>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</si>
  <si>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</si>
  <si>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</si>
  <si>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</si>
  <si>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</si>
  <si>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</si>
  <si>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</si>
  <si>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</si>
  <si>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</si>
  <si>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</si>
  <si>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</si>
  <si>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</si>
  <si>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</si>
  <si>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</si>
  <si>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</si>
  <si>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</si>
  <si>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</si>
  <si>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</si>
  <si>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</si>
  <si>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</si>
  <si>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</si>
  <si>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</si>
  <si>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</si>
  <si>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</si>
  <si>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</si>
  <si>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</si>
  <si>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</si>
  <si>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</si>
  <si>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</si>
  <si>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</si>
  <si>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</si>
  <si>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</si>
  <si>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</si>
  <si>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</si>
  <si>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</si>
  <si>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</si>
  <si>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</si>
  <si>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</si>
  <si>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</si>
  <si>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</si>
  <si>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</si>
  <si>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</si>
  <si>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</si>
  <si>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</si>
  <si>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</si>
  <si>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</si>
  <si>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</si>
  <si>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</si>
  <si>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</si>
  <si>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</si>
  <si>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</si>
  <si>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</si>
  <si>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</si>
  <si>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</si>
  <si>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</si>
  <si>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</si>
  <si>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</si>
  <si>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</si>
  <si>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</si>
  <si>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</si>
  <si>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</si>
  <si>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</si>
  <si>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</si>
  <si>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</si>
  <si>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</si>
  <si>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</si>
  <si>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</si>
  <si>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</si>
  <si>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</si>
  <si>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</si>
  <si>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</si>
  <si>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</si>
  <si>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</si>
  <si>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</si>
  <si>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</si>
  <si>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</si>
  <si>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</si>
  <si>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</si>
  <si>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</si>
  <si>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</si>
  <si>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</si>
  <si>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</si>
  <si>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</si>
  <si>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</si>
  <si>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</si>
  <si>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</si>
  <si>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</si>
  <si>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</si>
  <si>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</si>
  <si>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</si>
  <si>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</si>
  <si>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</si>
  <si>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</si>
  <si>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</si>
  <si>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</si>
  <si>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</si>
  <si>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</si>
  <si>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</si>
  <si>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</si>
  <si>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</si>
  <si>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</si>
  <si>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</si>
  <si>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</si>
  <si>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</si>
  <si>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</si>
  <si>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</si>
  <si>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</si>
  <si>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</si>
  <si>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</si>
  <si>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</si>
  <si>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</si>
  <si>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</si>
  <si>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</si>
  <si>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</si>
  <si>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</si>
  <si>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</si>
  <si>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</si>
  <si>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</si>
  <si>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</si>
  <si>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</si>
  <si>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</si>
  <si>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</si>
  <si>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</si>
  <si>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</si>
  <si>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</si>
  <si>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</si>
  <si>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</si>
  <si>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</si>
  <si>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</si>
  <si>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</si>
  <si>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</si>
  <si>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</si>
  <si>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</si>
  <si>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</si>
  <si>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</si>
  <si>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</si>
  <si>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</si>
  <si>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</si>
  <si>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</si>
  <si>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</si>
  <si>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</si>
  <si>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</si>
  <si>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</si>
  <si>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</si>
  <si>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</si>
  <si>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</si>
  <si>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</si>
  <si>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</si>
  <si>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</si>
  <si>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</si>
  <si>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</si>
  <si>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</si>
  <si>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</si>
  <si>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</si>
  <si>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</si>
  <si>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</si>
  <si>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</si>
  <si>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</si>
  <si>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</si>
  <si>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</si>
  <si>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</si>
  <si>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</si>
  <si>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</si>
  <si>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</si>
  <si>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</si>
  <si>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</si>
  <si>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</si>
  <si>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</si>
  <si>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</si>
  <si>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</si>
  <si>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</si>
  <si>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</si>
  <si>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</si>
  <si>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</si>
  <si>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</si>
  <si>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</si>
  <si>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</si>
  <si>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</si>
  <si>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</si>
  <si>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</si>
  <si>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</si>
  <si>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</si>
  <si>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</si>
  <si>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</si>
  <si>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</si>
  <si>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</si>
  <si>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</si>
  <si>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</si>
  <si>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</si>
  <si>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</si>
  <si>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</si>
  <si>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</si>
  <si>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</si>
  <si>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</si>
  <si>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</si>
  <si>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</si>
  <si>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</si>
  <si>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</si>
  <si>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</si>
  <si>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</si>
  <si>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</si>
  <si>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</si>
  <si>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</si>
  <si>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</si>
  <si>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</si>
  <si>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</si>
  <si>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</si>
  <si>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</si>
  <si>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</si>
  <si>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</si>
  <si>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</si>
  <si>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</si>
  <si>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</si>
  <si>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</si>
  <si>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</si>
  <si>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</si>
  <si>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</si>
  <si>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</si>
  <si>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</si>
  <si>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</si>
  <si>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</si>
  <si>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</si>
  <si>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</si>
  <si>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</si>
  <si>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</si>
  <si>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</si>
  <si>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</si>
  <si>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</si>
  <si>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</si>
  <si>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</si>
  <si>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</si>
  <si>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</si>
  <si>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</si>
  <si>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</si>
  <si>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</si>
  <si>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</si>
  <si>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</si>
  <si>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</si>
  <si>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</si>
  <si>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</si>
  <si>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</si>
  <si>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</si>
  <si>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</si>
  <si>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</si>
  <si>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</si>
  <si>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</si>
  <si>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</si>
  <si>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</si>
  <si>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</si>
  <si>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</si>
  <si>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</si>
  <si>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</si>
  <si>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</si>
  <si>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</si>
  <si>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</si>
  <si>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</si>
  <si>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</si>
  <si>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</si>
  <si>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</si>
  <si>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</si>
  <si>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</si>
  <si>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</si>
  <si>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</si>
  <si>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</si>
  <si>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</si>
  <si>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</si>
  <si>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</si>
  <si>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</si>
  <si>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</si>
  <si>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</si>
  <si>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</si>
  <si>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</si>
  <si>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</si>
  <si>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</si>
  <si>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</si>
  <si>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</si>
  <si>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</si>
  <si>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</si>
  <si>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</si>
  <si>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</si>
  <si>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</si>
  <si>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</si>
  <si>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</si>
  <si>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</si>
  <si>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</si>
  <si>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</si>
  <si>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</si>
  <si>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</si>
  <si>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</si>
  <si>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</si>
  <si>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</si>
  <si>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</si>
  <si>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</si>
  <si>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</si>
  <si>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</si>
  <si>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</si>
  <si>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</si>
  <si>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</si>
  <si>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</si>
  <si>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</si>
  <si>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</si>
  <si>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</si>
  <si>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</si>
  <si>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</si>
  <si>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</si>
  <si>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</si>
  <si>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</si>
  <si>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</si>
  <si>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</si>
  <si>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</si>
  <si>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</si>
  <si>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</si>
  <si>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</si>
  <si>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</si>
  <si>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</si>
  <si>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</si>
  <si>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</si>
  <si>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</si>
  <si>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</si>
  <si>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</si>
  <si>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</si>
  <si>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</si>
  <si>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</si>
  <si>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</si>
  <si>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</si>
  <si>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</si>
  <si>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</si>
  <si>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</si>
  <si>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</si>
  <si>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</si>
  <si>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</si>
  <si>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</si>
  <si>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</si>
  <si>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</si>
  <si>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</si>
  <si>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</si>
  <si>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</si>
  <si>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</si>
  <si>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</si>
  <si>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</si>
  <si>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</si>
  <si>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</si>
  <si>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</si>
  <si>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</si>
  <si>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</si>
  <si>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</si>
  <si>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</si>
  <si>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</si>
  <si>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</si>
  <si>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</si>
  <si>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</si>
  <si>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</si>
  <si>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</si>
  <si>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</si>
  <si>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</si>
  <si>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</si>
  <si>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</si>
  <si>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</si>
  <si>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</si>
  <si>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</si>
  <si>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</si>
  <si>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</si>
  <si>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</si>
  <si>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</si>
  <si>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</si>
  <si>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</si>
  <si>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</si>
  <si>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</si>
  <si>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</si>
  <si>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</si>
  <si>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</si>
  <si>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</si>
  <si>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</si>
  <si>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</si>
  <si>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</si>
  <si>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</si>
  <si>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</si>
  <si>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</si>
  <si>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</si>
  <si>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</si>
  <si>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</si>
  <si>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</si>
  <si>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</si>
  <si>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</si>
  <si>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</si>
  <si>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</si>
  <si>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</si>
  <si>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</si>
  <si>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</si>
  <si>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</si>
  <si>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</si>
  <si>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</si>
  <si>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</si>
  <si>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</si>
  <si>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</si>
  <si>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</si>
  <si>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</si>
  <si>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</si>
  <si>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</si>
  <si>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</si>
  <si>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</si>
  <si>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</si>
  <si>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</si>
  <si>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</si>
  <si>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</si>
  <si>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</si>
  <si>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</si>
  <si>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</si>
  <si>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</si>
  <si>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</si>
  <si>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</si>
  <si>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</si>
  <si>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</si>
  <si>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</si>
  <si>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</si>
  <si>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</si>
  <si>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</si>
  <si>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</si>
  <si>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</si>
  <si>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</si>
  <si>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</si>
  <si>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</si>
  <si>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</si>
  <si>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</si>
  <si>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</si>
  <si>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</si>
  <si>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</si>
  <si>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</si>
  <si>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</si>
  <si>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</si>
  <si>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</si>
  <si>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</si>
  <si>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</si>
  <si>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</si>
  <si>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</si>
  <si>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</si>
  <si>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</si>
  <si>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</si>
  <si>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</si>
  <si>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</si>
  <si>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</si>
  <si>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</si>
  <si>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</si>
  <si>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</si>
  <si>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</si>
  <si>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</si>
  <si>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</si>
  <si>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</si>
  <si>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</si>
  <si>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</si>
  <si>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</si>
  <si>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</si>
  <si>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</si>
  <si>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</si>
  <si>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</si>
  <si>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</si>
  <si>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</si>
  <si>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</si>
  <si>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</si>
  <si>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</si>
  <si>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</si>
  <si>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</si>
  <si>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</si>
  <si>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</si>
  <si>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</si>
  <si>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</si>
  <si>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</si>
  <si>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</si>
  <si>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</si>
  <si>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</si>
  <si>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</si>
  <si>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</si>
  <si>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</si>
  <si>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</si>
  <si>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</si>
  <si>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</si>
  <si>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</si>
  <si>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</si>
  <si>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</si>
  <si>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</si>
  <si>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</si>
  <si>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</si>
  <si>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</si>
  <si>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</si>
  <si>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</si>
  <si>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</si>
  <si>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</si>
  <si>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</si>
  <si>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</si>
  <si>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</si>
  <si>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</si>
  <si>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</si>
  <si>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</si>
  <si>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</si>
  <si>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</si>
  <si>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</si>
  <si>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</si>
  <si>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</si>
  <si>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</si>
  <si>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</si>
  <si>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</si>
  <si>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</si>
  <si>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</si>
  <si>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</si>
  <si>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</si>
  <si>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</si>
  <si>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</si>
  <si>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</si>
  <si>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</si>
  <si>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</si>
  <si>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</si>
  <si>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</si>
  <si>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</si>
  <si>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</si>
  <si>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</si>
  <si>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</si>
  <si>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</si>
  <si>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</si>
  <si>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</si>
  <si>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</si>
  <si>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</si>
  <si>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</si>
  <si>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</si>
  <si>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</si>
  <si>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</si>
  <si>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</si>
  <si>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</si>
  <si>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</si>
  <si>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</si>
  <si>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</si>
  <si>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</si>
  <si>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</si>
  <si>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</si>
  <si>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</si>
  <si>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</si>
  <si>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</si>
  <si>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</si>
  <si>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</si>
  <si>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</si>
  <si>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</si>
  <si>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</si>
  <si>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</si>
  <si>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</si>
  <si>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</si>
  <si>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</si>
  <si>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</si>
  <si>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</si>
  <si>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</si>
  <si>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</si>
  <si>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</si>
  <si>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</si>
  <si>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</si>
  <si>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</si>
  <si>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</si>
  <si>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</si>
  <si>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</si>
  <si>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</si>
  <si>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</si>
  <si>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</si>
  <si>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</si>
  <si>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</si>
  <si>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</si>
  <si>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</si>
  <si>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</si>
  <si>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</si>
  <si>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</si>
  <si>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</si>
  <si>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</si>
  <si>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</si>
  <si>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</si>
  <si>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</si>
  <si>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</si>
  <si>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</si>
  <si>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</si>
  <si>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</si>
  <si>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</si>
  <si>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</si>
  <si>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</si>
  <si>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</si>
  <si>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</si>
  <si>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</si>
  <si>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</si>
  <si>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</si>
  <si>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</si>
  <si>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</si>
  <si>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</si>
  <si>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</si>
  <si>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</si>
  <si>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</si>
  <si>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</si>
  <si>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</si>
  <si>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</si>
  <si>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</si>
  <si>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</si>
  <si>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</si>
  <si>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</si>
  <si>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</si>
  <si>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</si>
  <si>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</si>
  <si>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</si>
  <si>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</si>
  <si>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</si>
  <si>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</si>
  <si>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</si>
  <si>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</si>
  <si>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</si>
  <si>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</si>
  <si>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</si>
  <si>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</si>
  <si>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</si>
  <si>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</si>
  <si>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</si>
  <si>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</si>
  <si>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</si>
  <si>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</si>
  <si>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</si>
  <si>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</si>
  <si>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</si>
  <si>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</si>
  <si>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</si>
  <si>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</si>
  <si>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</si>
  <si>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</si>
  <si>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</si>
  <si>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</si>
  <si>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</si>
  <si>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</si>
  <si>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</si>
  <si>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</si>
  <si>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</si>
  <si>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</si>
  <si>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</si>
  <si>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</si>
  <si>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</si>
  <si>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</si>
  <si>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</si>
  <si>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</si>
  <si>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</si>
  <si>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</si>
  <si>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</si>
  <si>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</si>
  <si>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</si>
  <si>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</si>
  <si>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</si>
  <si>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</si>
  <si>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</si>
  <si>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</si>
  <si>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</si>
  <si>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</si>
  <si>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</si>
  <si>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</si>
  <si>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</si>
  <si>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</si>
  <si>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</si>
  <si>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</si>
  <si>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</si>
  <si>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</si>
  <si>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</si>
  <si>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</si>
  <si>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</si>
  <si>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</si>
  <si>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</si>
  <si>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</si>
  <si>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</si>
  <si>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</si>
  <si>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</si>
  <si>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</si>
  <si>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</si>
  <si>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</si>
  <si>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</si>
  <si>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</si>
  <si>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</si>
  <si>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</si>
  <si>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</si>
  <si>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</si>
  <si>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</si>
  <si>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</si>
  <si>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</si>
  <si>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</si>
  <si>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</si>
  <si>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</si>
  <si>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</si>
  <si>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</si>
  <si>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</si>
  <si>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</si>
  <si>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</si>
  <si>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</si>
  <si>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</si>
  <si>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</si>
  <si>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</si>
  <si>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</si>
  <si>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</si>
  <si>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</si>
  <si>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</si>
  <si>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</si>
  <si>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</si>
  <si>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</si>
  <si>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</si>
  <si>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</si>
  <si>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</si>
  <si>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</si>
  <si>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</si>
  <si>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</si>
  <si>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</si>
  <si>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</si>
  <si>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</si>
  <si>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</si>
  <si>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</si>
  <si>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</si>
  <si>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</si>
  <si>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</si>
  <si>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</si>
  <si>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</si>
  <si>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</si>
  <si>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</si>
  <si>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</si>
  <si>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</si>
  <si>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</si>
  <si>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</si>
  <si>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</si>
  <si>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</si>
  <si>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</si>
  <si>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</si>
  <si>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</si>
  <si>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</si>
  <si>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</si>
  <si>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</si>
  <si>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</si>
  <si>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</si>
  <si>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</si>
  <si>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</si>
  <si>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</si>
  <si>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</si>
  <si>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</si>
  <si>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</si>
  <si>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</si>
  <si>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</si>
  <si>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</si>
  <si>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</si>
  <si>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</si>
  <si>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</si>
  <si>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</si>
  <si>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</si>
  <si>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</si>
  <si>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</si>
  <si>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</si>
  <si>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</si>
  <si>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</si>
  <si>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</si>
  <si>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</si>
  <si>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</si>
  <si>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</si>
  <si>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</si>
  <si>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</si>
  <si>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</si>
  <si>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</si>
  <si>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</si>
  <si>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</si>
  <si>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</si>
  <si>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</si>
  <si>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</si>
  <si>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</si>
  <si>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</si>
  <si>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</si>
  <si>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</si>
  <si>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</si>
  <si>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</si>
  <si>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</si>
  <si>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</si>
  <si>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</si>
  <si>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</si>
  <si>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</si>
  <si>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</si>
  <si>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</si>
  <si>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</si>
  <si>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</si>
  <si>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</si>
  <si>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</si>
  <si>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</si>
  <si>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</si>
  <si>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</si>
  <si>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</si>
  <si>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</si>
  <si>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</si>
  <si>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</si>
  <si>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</si>
  <si>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</si>
  <si>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</si>
  <si>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</si>
  <si>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</si>
  <si>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</si>
  <si>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</si>
  <si>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</si>
  <si>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</si>
  <si>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</si>
  <si>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</si>
  <si>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</si>
  <si>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</si>
  <si>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</si>
  <si>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</si>
  <si>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</si>
  <si>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</si>
  <si>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</si>
  <si>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</si>
  <si>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</si>
  <si>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</si>
  <si>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</si>
  <si>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</si>
  <si>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</si>
  <si>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</si>
  <si>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</si>
  <si>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</si>
  <si>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</si>
  <si>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</si>
  <si>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</si>
  <si>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</si>
  <si>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</si>
  <si>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</si>
  <si>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</si>
  <si>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</si>
  <si>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</si>
  <si>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</si>
  <si>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</si>
  <si>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</si>
  <si>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</si>
  <si>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</si>
  <si>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</si>
  <si>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</si>
  <si>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</si>
  <si>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</si>
  <si>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</si>
  <si>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</si>
  <si>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</si>
  <si>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</si>
  <si>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</si>
  <si>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</si>
  <si>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</si>
  <si>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</si>
  <si>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</si>
  <si>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</si>
  <si>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</si>
  <si>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</si>
  <si>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</si>
  <si>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</si>
  <si>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</si>
  <si>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</si>
  <si>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</si>
  <si>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</si>
  <si>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</si>
  <si>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</si>
  <si>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</si>
  <si>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</si>
  <si>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</si>
  <si>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</si>
  <si>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</si>
  <si>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</si>
  <si>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</si>
  <si>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</si>
  <si>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</si>
  <si>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</si>
  <si>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</si>
  <si>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</si>
  <si>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</si>
  <si>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</si>
  <si>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</si>
  <si>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</si>
  <si>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</si>
  <si>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</si>
  <si>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</si>
  <si>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</si>
  <si>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</si>
  <si>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</si>
  <si>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</si>
  <si>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</si>
  <si>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</si>
  <si>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</si>
  <si>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</si>
  <si>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</si>
  <si>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</si>
  <si>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</si>
  <si>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</si>
  <si>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</si>
  <si>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</si>
  <si>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</si>
  <si>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</si>
  <si>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</si>
  <si>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</si>
  <si>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</si>
  <si>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</si>
  <si>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</si>
  <si>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</si>
  <si>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</si>
  <si>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</si>
  <si>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</si>
  <si>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</si>
  <si>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</si>
  <si>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</si>
  <si>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</si>
  <si>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</si>
  <si>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</si>
  <si>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</si>
  <si>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</si>
  <si>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</si>
  <si>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</si>
  <si>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</si>
  <si>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</si>
  <si>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</si>
  <si>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</si>
  <si>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</si>
  <si>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</si>
  <si>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</si>
  <si>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</si>
  <si>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</si>
  <si>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</si>
  <si>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</si>
  <si>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</si>
  <si>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</si>
  <si>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</si>
  <si>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</si>
  <si>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</si>
  <si>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</si>
  <si>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</si>
  <si>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</si>
  <si>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</si>
  <si>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</si>
  <si>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</si>
  <si>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</si>
  <si>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</si>
  <si>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</si>
  <si>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</si>
  <si>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</si>
  <si>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</si>
  <si>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</si>
  <si>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</si>
  <si>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</si>
  <si>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</si>
  <si>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</si>
  <si>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</si>
  <si>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</si>
  <si>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</si>
  <si>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</si>
  <si>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</si>
  <si>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</si>
  <si>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</si>
  <si>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</si>
  <si>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</si>
  <si>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</si>
  <si>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</si>
  <si>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</si>
  <si>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</si>
  <si>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</si>
  <si>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</si>
  <si>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</si>
  <si>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</si>
  <si>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</si>
  <si>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</si>
  <si>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</si>
  <si>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</si>
  <si>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</si>
  <si>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</si>
  <si>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</si>
  <si>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</si>
  <si>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</si>
  <si>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</si>
  <si>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</si>
  <si>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</si>
  <si>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</si>
  <si>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</si>
  <si>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</si>
  <si>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</si>
  <si>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</si>
  <si>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</si>
  <si>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</si>
  <si>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</si>
  <si>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</si>
  <si>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</si>
  <si>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</si>
  <si>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</si>
  <si>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</si>
  <si>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</si>
  <si>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</si>
  <si>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</si>
  <si>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</si>
  <si>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</si>
  <si>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</si>
  <si>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</si>
  <si>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</si>
  <si>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</si>
  <si>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</si>
  <si>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</si>
  <si>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</si>
  <si>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</si>
  <si>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</si>
  <si>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</si>
  <si>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</si>
  <si>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</si>
  <si>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</si>
  <si>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</si>
  <si>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</si>
  <si>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</si>
  <si>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</si>
  <si>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</si>
  <si>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</si>
  <si>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</si>
  <si>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</si>
  <si>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</si>
  <si>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</si>
  <si>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</si>
  <si>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</si>
  <si>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</si>
  <si>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</si>
  <si>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</si>
  <si>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</si>
  <si>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</si>
  <si>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</si>
  <si>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</si>
  <si>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</si>
  <si>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</si>
  <si>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</si>
  <si>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</si>
  <si>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</si>
  <si>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</si>
  <si>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</si>
  <si>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</si>
  <si>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</si>
  <si>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</si>
  <si>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</si>
  <si>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</si>
  <si>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</si>
  <si>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</si>
  <si>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</si>
  <si>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</si>
  <si>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</si>
  <si>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</si>
  <si>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</si>
  <si>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</si>
  <si>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</si>
  <si>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</si>
  <si>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</si>
  <si>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</si>
  <si>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</si>
  <si>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</si>
  <si>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</si>
  <si>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</si>
  <si>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</si>
  <si>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</si>
  <si>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</si>
  <si>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</si>
  <si>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</si>
  <si>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</si>
  <si>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</si>
  <si>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</si>
  <si>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</si>
  <si>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</si>
  <si>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</si>
  <si>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</si>
  <si>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</si>
  <si>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</si>
  <si>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</si>
  <si>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</si>
  <si>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</si>
  <si>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</si>
  <si>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</si>
  <si>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</si>
  <si>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</si>
  <si>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</si>
  <si>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</si>
  <si>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</si>
  <si>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</si>
  <si>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</si>
  <si>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</si>
  <si>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</si>
  <si>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</si>
  <si>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</si>
  <si>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</si>
  <si>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</si>
  <si>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</si>
  <si>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</si>
  <si>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</si>
  <si>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</si>
  <si>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</si>
  <si>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</si>
  <si>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</si>
  <si>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</si>
  <si>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</si>
  <si>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</si>
  <si>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</si>
  <si>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</si>
  <si>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</si>
  <si>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</si>
  <si>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</si>
  <si>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</si>
  <si>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</si>
  <si>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</si>
  <si>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</si>
  <si>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</si>
  <si>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</si>
  <si>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</si>
  <si>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</si>
  <si>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</si>
  <si>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</si>
  <si>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</si>
  <si>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</si>
  <si>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</si>
  <si>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</si>
  <si>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</si>
  <si>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</si>
  <si>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</si>
  <si>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</si>
  <si>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</si>
  <si>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</si>
  <si>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</si>
  <si>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</si>
  <si>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</si>
  <si>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</si>
  <si>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</si>
  <si>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</si>
  <si>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</si>
  <si>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</si>
  <si>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</si>
  <si>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</si>
  <si>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</si>
  <si>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</si>
  <si>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</si>
  <si>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</si>
  <si>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</si>
  <si>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</si>
  <si>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</si>
  <si>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</si>
  <si>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</si>
  <si>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</si>
  <si>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</si>
  <si>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</si>
  <si>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</si>
  <si>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</si>
  <si>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</si>
  <si>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</si>
  <si>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</si>
  <si>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</si>
  <si>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</si>
  <si>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</si>
  <si>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</si>
  <si>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</si>
  <si>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</si>
  <si>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</si>
  <si>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</si>
  <si>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</si>
  <si>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</si>
  <si>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</si>
  <si>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</si>
  <si>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</si>
  <si>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</si>
  <si>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</si>
  <si>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</si>
  <si>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</si>
  <si>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</si>
  <si>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</si>
  <si>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</si>
  <si>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</si>
  <si>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</si>
  <si>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</si>
  <si>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</si>
  <si>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</si>
  <si>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</si>
  <si>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</si>
  <si>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</si>
  <si>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</si>
  <si>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</si>
  <si>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</si>
  <si>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</si>
  <si>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</si>
  <si>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</si>
  <si>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</si>
  <si>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</si>
  <si>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</si>
  <si>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</si>
  <si>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</si>
  <si>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</si>
  <si>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</si>
  <si>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</si>
  <si>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</si>
  <si>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</si>
  <si>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</si>
  <si>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</si>
  <si>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</si>
  <si>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</si>
  <si>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</si>
  <si>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</si>
  <si>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</si>
  <si>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</si>
  <si>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</si>
  <si>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</si>
  <si>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</si>
  <si>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</si>
  <si>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</si>
  <si>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</si>
  <si>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</si>
  <si>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</si>
  <si>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</si>
  <si>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</si>
  <si>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</si>
  <si>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</si>
  <si>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</si>
  <si>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</si>
  <si>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</si>
  <si>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</si>
  <si>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</si>
  <si>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</si>
  <si>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</si>
  <si>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</si>
  <si>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</si>
  <si>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</si>
  <si>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</si>
  <si>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</si>
  <si>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</si>
  <si>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</si>
  <si>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</si>
  <si>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</si>
  <si>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</si>
  <si>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</si>
  <si>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</si>
  <si>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</si>
  <si>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</si>
  <si>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</si>
  <si>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</si>
  <si>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</si>
  <si>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</si>
  <si>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</si>
  <si>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</si>
  <si>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</si>
  <si>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</si>
  <si>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</si>
  <si>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</si>
  <si>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</si>
  <si>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</si>
  <si>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</si>
  <si>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</si>
  <si>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</si>
  <si>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</si>
  <si>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</si>
  <si>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</si>
  <si>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</si>
  <si>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</si>
  <si>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</si>
  <si>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</si>
  <si>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</si>
  <si>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</si>
  <si>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</si>
  <si>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</si>
  <si>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</si>
  <si>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</si>
  <si>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</si>
  <si>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</si>
  <si>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</si>
  <si>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</si>
  <si>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</si>
  <si>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</si>
  <si>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</si>
  <si>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</si>
  <si>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</si>
  <si>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</si>
  <si>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</si>
  <si>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</si>
  <si>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</si>
  <si>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</si>
  <si>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</si>
  <si>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</si>
  <si>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</si>
  <si>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</si>
  <si>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</si>
  <si>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</si>
  <si>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</si>
  <si>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</si>
  <si>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</si>
  <si>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</si>
  <si>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</si>
  <si>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</si>
  <si>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</si>
  <si>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</si>
  <si>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</si>
  <si>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</si>
  <si>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</si>
  <si>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</si>
  <si>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</si>
  <si>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</si>
  <si>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</si>
  <si>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</si>
  <si>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</si>
  <si>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</si>
  <si>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</si>
  <si>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</si>
  <si>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</si>
  <si>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</si>
  <si>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</si>
  <si>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</si>
  <si>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</si>
  <si>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</si>
  <si>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</si>
  <si>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</si>
  <si>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</si>
  <si>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</si>
  <si>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</si>
  <si>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</si>
  <si>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</si>
  <si>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</si>
  <si>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</si>
  <si>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</si>
  <si>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</si>
  <si>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</si>
  <si>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</si>
  <si>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</si>
  <si>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</si>
  <si>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</si>
  <si>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</si>
  <si>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</si>
  <si>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</si>
  <si>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</si>
  <si>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</si>
  <si>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</si>
  <si>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</si>
  <si>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</si>
  <si>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</si>
  <si>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</si>
  <si>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</si>
  <si>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</si>
  <si>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</si>
  <si>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</si>
  <si>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</si>
  <si>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</si>
  <si>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</si>
  <si>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</si>
  <si>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</si>
  <si>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</si>
  <si>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</si>
  <si>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</si>
  <si>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</si>
  <si>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</si>
  <si>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</si>
  <si>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</si>
  <si>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</si>
  <si>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</si>
  <si>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</si>
  <si>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</si>
  <si>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</si>
  <si>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</si>
  <si>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</si>
  <si>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</si>
  <si>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</si>
  <si>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</si>
  <si>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</si>
  <si>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</si>
  <si>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</si>
  <si>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</si>
  <si>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</si>
  <si>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</si>
  <si>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</si>
  <si>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</si>
  <si>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</si>
  <si>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</si>
  <si>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</si>
  <si>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</si>
  <si>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</si>
  <si>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</si>
  <si>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</si>
  <si>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</si>
  <si>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</si>
  <si>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</si>
  <si>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</si>
  <si>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</si>
  <si>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</si>
  <si>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</si>
  <si>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</si>
  <si>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</si>
  <si>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</si>
  <si>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</si>
  <si>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</si>
  <si>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</si>
  <si>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</si>
  <si>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</si>
  <si>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</si>
  <si>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</si>
  <si>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</si>
  <si>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</si>
  <si>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</si>
  <si>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</si>
  <si>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</si>
  <si>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</si>
  <si>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</si>
  <si>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</si>
  <si>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</si>
  <si>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</si>
  <si>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</si>
  <si>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</si>
  <si>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</si>
  <si>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</si>
  <si>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</si>
  <si>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</si>
  <si>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</si>
  <si>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</si>
  <si>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</si>
  <si>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</si>
  <si>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</si>
  <si>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</si>
  <si>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</si>
  <si>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</si>
  <si>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</si>
  <si>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</si>
  <si>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</si>
  <si>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</si>
  <si>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</si>
  <si>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</si>
  <si>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</si>
  <si>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</si>
  <si>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</si>
  <si>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</si>
  <si>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</si>
  <si>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</si>
  <si>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</si>
  <si>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</si>
  <si>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</si>
  <si>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</si>
  <si>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</si>
  <si>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</si>
  <si>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</si>
  <si>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</si>
  <si>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</si>
  <si>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</si>
  <si>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</si>
  <si>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</si>
  <si>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</si>
  <si>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</si>
  <si>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</si>
  <si>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</si>
  <si>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</si>
  <si>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</si>
  <si>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</si>
  <si>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</si>
  <si>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</si>
  <si>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</si>
  <si>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</si>
  <si>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</si>
  <si>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</si>
  <si>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</si>
  <si>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</si>
  <si>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</si>
  <si>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</si>
  <si>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</si>
  <si>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</si>
  <si>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</si>
  <si>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</si>
  <si>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</si>
  <si>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</si>
  <si>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</si>
  <si>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</si>
  <si>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</si>
  <si>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</si>
  <si>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</si>
  <si>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</si>
  <si>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</si>
  <si>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</si>
  <si>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</si>
  <si>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</si>
  <si>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</si>
  <si>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</si>
  <si>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</si>
  <si>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</si>
  <si>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</si>
  <si>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</si>
  <si>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</si>
  <si>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</si>
  <si>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</si>
  <si>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</si>
  <si>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</si>
  <si>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</si>
  <si>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</si>
  <si>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</si>
  <si>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</si>
  <si>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</si>
  <si>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</si>
  <si>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</si>
  <si>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</si>
  <si>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</si>
  <si>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</si>
  <si>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</si>
  <si>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</si>
  <si>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</si>
  <si>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</si>
  <si>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</si>
  <si>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</si>
  <si>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</si>
  <si>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</si>
  <si>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</si>
  <si>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</si>
  <si>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</si>
  <si>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</si>
  <si>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</si>
  <si>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</si>
  <si>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</si>
  <si>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</si>
  <si>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</si>
  <si>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</si>
  <si>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</si>
  <si>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</si>
  <si>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</si>
  <si>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</si>
  <si>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</si>
  <si>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</si>
  <si>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</si>
  <si>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</si>
  <si>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</si>
  <si>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</si>
  <si>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</si>
  <si>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</si>
  <si>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</si>
  <si>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</si>
  <si>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</si>
  <si>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</si>
  <si>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</si>
  <si>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</si>
  <si>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</si>
  <si>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</si>
  <si>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</si>
  <si>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</si>
  <si>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</si>
  <si>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</si>
  <si>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</si>
  <si>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</si>
  <si>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</si>
  <si>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</si>
  <si>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</si>
  <si>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</si>
  <si>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</si>
  <si>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</si>
  <si>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</si>
  <si>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</si>
  <si>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</si>
  <si>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</si>
  <si>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</si>
  <si>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</si>
  <si>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</si>
  <si>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</si>
  <si>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</si>
  <si>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</si>
  <si>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</si>
  <si>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</si>
  <si>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</si>
  <si>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</si>
  <si>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</si>
  <si>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</si>
  <si>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</si>
  <si>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</si>
  <si>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</si>
  <si>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</si>
  <si>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</si>
  <si>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</si>
  <si>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</si>
  <si>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</si>
  <si>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</si>
  <si>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</si>
  <si>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</si>
  <si>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</si>
  <si>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</si>
  <si>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</si>
  <si>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</si>
  <si>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</si>
  <si>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</si>
  <si>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</si>
  <si>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</si>
  <si>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</si>
  <si>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</si>
  <si>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</si>
  <si>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</si>
  <si>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</si>
  <si>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</si>
  <si>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</si>
  <si>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</si>
  <si>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</si>
  <si>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</si>
  <si>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</si>
  <si>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</si>
  <si>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</si>
  <si>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</si>
  <si>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</si>
  <si>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</si>
  <si>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</si>
  <si>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</si>
  <si>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</si>
  <si>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</si>
  <si>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</si>
  <si>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</si>
  <si>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</si>
  <si>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</si>
  <si>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</si>
  <si>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</si>
  <si>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</si>
  <si>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</si>
  <si>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</si>
  <si>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</si>
  <si>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</si>
  <si>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</si>
  <si>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</si>
  <si>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</si>
  <si>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</si>
  <si>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</si>
  <si>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</si>
  <si>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</si>
  <si>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</si>
  <si>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</si>
  <si>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</si>
  <si>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</si>
  <si>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</si>
  <si>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</si>
  <si>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</si>
  <si>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</si>
  <si>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</si>
  <si>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</si>
  <si>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</si>
  <si>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</si>
  <si>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</si>
  <si>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</si>
  <si>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</si>
  <si>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</si>
  <si>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</si>
  <si>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</si>
  <si>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</si>
  <si>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</si>
  <si>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</si>
  <si>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</si>
  <si>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</si>
  <si>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</si>
  <si>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</si>
  <si>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</si>
  <si>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</si>
  <si>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</si>
  <si>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</si>
  <si>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</si>
  <si>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</si>
  <si>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</si>
  <si>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</si>
  <si>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</si>
  <si>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</si>
  <si>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</si>
  <si>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</si>
  <si>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</si>
  <si>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</si>
  <si>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</si>
  <si>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</si>
  <si>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</si>
  <si>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</si>
  <si>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</si>
  <si>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</si>
  <si>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</si>
  <si>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</si>
  <si>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</si>
  <si>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</si>
  <si>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</si>
  <si>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</si>
  <si>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</si>
  <si>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</si>
  <si>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</si>
  <si>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</si>
  <si>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</si>
  <si>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</si>
  <si>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</si>
  <si>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</si>
  <si>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</si>
  <si>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</si>
  <si>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</si>
  <si>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</si>
  <si>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</si>
  <si>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</si>
  <si>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</si>
  <si>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</si>
  <si>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</si>
  <si>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</si>
  <si>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</si>
  <si>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</si>
  <si>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</si>
  <si>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</si>
  <si>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</si>
  <si>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</si>
  <si>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</si>
  <si>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</si>
  <si>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</si>
  <si>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</si>
  <si>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</si>
  <si>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</si>
  <si>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</si>
  <si>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</si>
  <si>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</si>
  <si>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</si>
  <si>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</si>
  <si>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</si>
  <si>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</si>
  <si>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</si>
  <si>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</si>
  <si>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</si>
  <si>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</si>
  <si>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</si>
  <si>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</si>
  <si>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</si>
  <si>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</si>
  <si>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</si>
  <si>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</si>
  <si>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</si>
  <si>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</si>
  <si>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</si>
  <si>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</si>
  <si>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</si>
  <si>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</si>
  <si>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</si>
  <si>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</si>
  <si>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</si>
  <si>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</si>
  <si>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</si>
  <si>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</si>
  <si>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</si>
  <si>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</si>
  <si>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</si>
  <si>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</si>
  <si>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</si>
  <si>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</si>
  <si>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</si>
  <si>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</si>
  <si>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</si>
  <si>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</si>
  <si>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</si>
  <si>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</si>
  <si>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</si>
  <si>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</si>
  <si>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</si>
  <si>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</si>
  <si>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</si>
  <si>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</si>
  <si>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</si>
  <si>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</si>
  <si>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</si>
  <si>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</si>
  <si>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</si>
  <si>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</si>
  <si>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</si>
  <si>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</si>
  <si>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</si>
  <si>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</si>
  <si>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</si>
  <si>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</si>
  <si>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</si>
  <si>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</si>
  <si>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</si>
  <si>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</si>
  <si>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</si>
  <si>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</si>
  <si>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</si>
  <si>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</si>
  <si>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</si>
  <si>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</si>
  <si>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</si>
  <si>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</si>
  <si>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</si>
  <si>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</si>
  <si>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</si>
  <si>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</si>
  <si>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</si>
  <si>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</si>
  <si>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</si>
  <si>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</si>
  <si>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</si>
  <si>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</si>
  <si>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</si>
  <si>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</si>
  <si>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</si>
  <si>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</si>
  <si>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</si>
  <si>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</si>
  <si>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</si>
  <si>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</si>
  <si>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</si>
  <si>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</si>
  <si>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</si>
  <si>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</si>
  <si>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</si>
  <si>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</si>
  <si>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</si>
  <si>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</si>
  <si>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</si>
  <si>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</si>
  <si>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</si>
  <si>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</si>
  <si>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</si>
  <si>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</si>
  <si>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</si>
  <si>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</si>
  <si>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</si>
  <si>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</si>
  <si>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</si>
  <si>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</si>
  <si>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</si>
  <si>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</si>
  <si>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</si>
  <si>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</si>
  <si>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</si>
  <si>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</si>
  <si>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</si>
  <si>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</si>
  <si>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</si>
  <si>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</si>
  <si>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</si>
  <si>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</si>
  <si>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</si>
  <si>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</si>
  <si>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</si>
  <si>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</si>
  <si>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</si>
  <si>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</si>
  <si>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</si>
  <si>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</si>
  <si>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</si>
  <si>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</si>
  <si>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</si>
  <si>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</si>
  <si>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</si>
  <si>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</si>
  <si>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</si>
  <si>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</si>
  <si>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</si>
  <si>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</si>
  <si>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</si>
  <si>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</si>
  <si>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</si>
  <si>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</si>
  <si>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</si>
  <si>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</si>
  <si>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</si>
  <si>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</si>
  <si>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</si>
  <si>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</si>
  <si>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</si>
  <si>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</si>
  <si>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</si>
  <si>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</si>
  <si>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</si>
  <si>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</si>
  <si>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</si>
  <si>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</si>
  <si>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</si>
  <si>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</si>
  <si>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</si>
  <si>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</si>
  <si>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</si>
  <si>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</si>
  <si>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</si>
  <si>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</si>
  <si>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</si>
  <si>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</si>
  <si>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</si>
  <si>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</si>
  <si>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</si>
  <si>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</si>
  <si>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</si>
  <si>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</si>
  <si>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</si>
  <si>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</si>
  <si>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</si>
  <si>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</si>
  <si>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</si>
  <si>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</si>
  <si>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</si>
  <si>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</si>
  <si>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</si>
  <si>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</si>
  <si>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</si>
  <si>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</si>
  <si>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</si>
  <si>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</si>
  <si>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</si>
  <si>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</si>
  <si>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</si>
  <si>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</si>
  <si>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</si>
  <si>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</si>
  <si>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</si>
  <si>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</si>
  <si>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</si>
  <si>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</si>
  <si>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</si>
  <si>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</si>
  <si>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</si>
  <si>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</si>
  <si>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</si>
  <si>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</si>
  <si>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</si>
  <si>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</si>
  <si>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</si>
  <si>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</si>
  <si>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</si>
  <si>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</si>
  <si>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</si>
  <si>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</si>
  <si>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</si>
  <si>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</si>
  <si>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</si>
  <si>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</si>
  <si>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</si>
  <si>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</si>
  <si>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</si>
  <si>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</si>
  <si>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</si>
  <si>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</si>
  <si>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</si>
  <si>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</si>
  <si>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</si>
  <si>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</si>
  <si>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</si>
  <si>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</si>
  <si>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</si>
  <si>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</si>
  <si>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</si>
  <si>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</si>
  <si>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</si>
  <si>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</si>
  <si>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</si>
  <si>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</si>
  <si>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</si>
  <si>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</si>
  <si>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</si>
  <si>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</si>
  <si>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</si>
  <si>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</si>
  <si>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</si>
  <si>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</si>
  <si>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</si>
  <si>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</si>
  <si>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</si>
  <si>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</si>
  <si>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</si>
  <si>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</si>
  <si>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</si>
  <si>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</si>
  <si>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</si>
  <si>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</si>
  <si>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</si>
  <si>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</si>
  <si>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</si>
  <si>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</si>
  <si>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获取系数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</si>
</sst>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4"/>
      <c r="E9" s="14" t="s">
        <v>1243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920</v>
      </c>
      <c r="E10" s="14" t="s">
        <v>2</v>
      </c>
      <c r="F10" s="14" t="s">
        <v>1244</v>
      </c>
      <c r="G10" s="27"/>
      <c r="I10" s="14" t="s">
        <v>1245</v>
      </c>
      <c r="N10" s="14" t="s">
        <v>1246</v>
      </c>
      <c r="O10" s="26"/>
      <c r="P10" s="14" t="s">
        <v>397</v>
      </c>
    </row>
    <row r="11" spans="2:16" ht="20.100000000000001" customHeight="1">
      <c r="B11" s="1">
        <v>6</v>
      </c>
      <c r="C11" s="1">
        <v>10</v>
      </c>
      <c r="D11" s="14" t="s">
        <v>922</v>
      </c>
      <c r="E11" s="14" t="s">
        <v>3</v>
      </c>
      <c r="F11" s="14" t="s">
        <v>1247</v>
      </c>
      <c r="I11" s="14" t="s">
        <v>1248</v>
      </c>
      <c r="N11" s="14" t="s">
        <v>1249</v>
      </c>
      <c r="O11" s="26"/>
      <c r="P11" s="14" t="s">
        <v>401</v>
      </c>
    </row>
    <row r="12" spans="2:16" ht="20.100000000000001" customHeight="1">
      <c r="B12" s="1" t="s">
        <v>1250</v>
      </c>
      <c r="C12" s="1" t="s">
        <v>1251</v>
      </c>
      <c r="D12" s="14" t="s">
        <v>916</v>
      </c>
      <c r="E12" s="14" t="s">
        <v>1252</v>
      </c>
      <c r="F12" s="14" t="s">
        <v>430</v>
      </c>
      <c r="G12" s="27"/>
      <c r="I12" s="14" t="s">
        <v>1253</v>
      </c>
      <c r="N12" s="14" t="s">
        <v>430</v>
      </c>
      <c r="O12" s="26"/>
      <c r="P12" s="14" t="s">
        <v>394</v>
      </c>
    </row>
    <row r="13" spans="2:16" ht="20.100000000000001" customHeight="1">
      <c r="B13" s="1" t="s">
        <v>1254</v>
      </c>
      <c r="C13" s="1" t="s">
        <v>1255</v>
      </c>
      <c r="D13" s="14" t="s">
        <v>918</v>
      </c>
      <c r="E13" s="14" t="s">
        <v>1256</v>
      </c>
      <c r="F13" s="14" t="s">
        <v>1257</v>
      </c>
      <c r="G13" s="27"/>
      <c r="N13" s="14" t="s">
        <v>1258</v>
      </c>
      <c r="O13" s="26"/>
      <c r="P13" s="14" t="s">
        <v>405</v>
      </c>
    </row>
    <row r="14" spans="2:16" ht="20.100000000000001" customHeight="1">
      <c r="B14" s="1" t="s">
        <v>1259</v>
      </c>
      <c r="C14" s="1" t="s">
        <v>1251</v>
      </c>
      <c r="D14" s="14" t="s">
        <v>924</v>
      </c>
      <c r="E14" s="14" t="s">
        <v>1260</v>
      </c>
      <c r="F14" s="1" t="s">
        <v>433</v>
      </c>
      <c r="G14" s="26"/>
      <c r="H14" s="26"/>
      <c r="I14" s="14" t="s">
        <v>1261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1262</v>
      </c>
      <c r="F23" s="1" t="s">
        <v>1263</v>
      </c>
      <c r="G23"/>
      <c r="H23"/>
      <c r="I23"/>
      <c r="K23" s="1" t="s">
        <v>1264</v>
      </c>
      <c r="L23" s="1" t="s">
        <v>604</v>
      </c>
      <c r="O23" s="27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7"/>
    </row>
    <row r="25" spans="3:15" ht="20.100000000000001" customHeight="1">
      <c r="D25" s="1" t="s">
        <v>1265</v>
      </c>
      <c r="G25"/>
      <c r="H25"/>
      <c r="I25"/>
      <c r="K25" s="1"/>
      <c r="L25" s="1" t="s">
        <v>598</v>
      </c>
      <c r="O25" s="27"/>
    </row>
    <row r="26" spans="3:15" ht="20.100000000000001" customHeight="1">
      <c r="D26" s="1" t="s">
        <v>412</v>
      </c>
      <c r="G26"/>
      <c r="H26"/>
      <c r="I26"/>
      <c r="L26" s="1" t="s">
        <v>1266</v>
      </c>
      <c r="O26" s="27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1267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1268</v>
      </c>
      <c r="G31"/>
      <c r="H31"/>
      <c r="I31"/>
    </row>
    <row r="32" spans="3:15" ht="20.100000000000001" customHeight="1">
      <c r="D32" s="1" t="s">
        <v>1269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abSelected="1" topLeftCell="U1" workbookViewId="0">
      <selection activeCell="Z19" sqref="Z19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1270</v>
      </c>
      <c r="H1" s="4" t="s">
        <v>1271</v>
      </c>
      <c r="I1" s="4" t="s">
        <v>1272</v>
      </c>
      <c r="J1" s="4" t="s">
        <v>1273</v>
      </c>
      <c r="K1" s="4" t="s">
        <v>1274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1275</v>
      </c>
      <c r="Q2" s="1">
        <v>13</v>
      </c>
      <c r="R2" s="1"/>
      <c r="T2" s="4" t="s">
        <v>1276</v>
      </c>
      <c r="U2" s="1" t="s">
        <v>1277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1278</v>
      </c>
      <c r="Q3" s="1">
        <v>3</v>
      </c>
      <c r="R3" s="1"/>
      <c r="S3">
        <v>101</v>
      </c>
      <c r="T3" s="1" t="s">
        <v>1279</v>
      </c>
      <c r="U3" s="1" t="s">
        <v>850</v>
      </c>
      <c r="V3" s="1" t="s">
        <v>1280</v>
      </c>
      <c r="AD3" s="1" t="s">
        <v>1281</v>
      </c>
      <c r="AE3" s="7" t="s">
        <v>1282</v>
      </c>
      <c r="AF3" s="1" t="s">
        <v>1283</v>
      </c>
      <c r="AG3" s="5"/>
      <c r="AH3" s="1" t="s">
        <v>1284</v>
      </c>
      <c r="AI3" s="1" t="s">
        <v>1285</v>
      </c>
      <c r="AJ3" s="1" t="s">
        <v>3</v>
      </c>
      <c r="AK3" s="5"/>
      <c r="AN3" t="s">
        <v>918</v>
      </c>
      <c r="AR3" s="14"/>
      <c r="AS3" s="14" t="s">
        <v>1243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1286</v>
      </c>
      <c r="Q4" s="1">
        <f>Q3*总表!K7</f>
        <v>30</v>
      </c>
      <c r="R4" s="1"/>
      <c r="S4">
        <v>102</v>
      </c>
      <c r="T4" s="1" t="s">
        <v>1287</v>
      </c>
      <c r="U4" s="1" t="s">
        <v>855</v>
      </c>
      <c r="V4" s="1" t="s">
        <v>1288</v>
      </c>
      <c r="X4" s="5"/>
      <c r="Z4" s="5"/>
      <c r="AD4" s="1" t="s">
        <v>1289</v>
      </c>
      <c r="AE4" s="7" t="s">
        <v>1290</v>
      </c>
      <c r="AF4" s="1" t="s">
        <v>1291</v>
      </c>
      <c r="AG4" s="5"/>
      <c r="AH4" s="1" t="s">
        <v>1292</v>
      </c>
      <c r="AI4" s="1" t="s">
        <v>1293</v>
      </c>
      <c r="AJ4" s="1" t="s">
        <v>12</v>
      </c>
      <c r="AK4" s="5"/>
      <c r="AN4" t="s">
        <v>916</v>
      </c>
      <c r="AR4" s="14" t="s">
        <v>920</v>
      </c>
      <c r="AS4" s="14" t="s">
        <v>2</v>
      </c>
      <c r="AT4" s="14" t="s">
        <v>1245</v>
      </c>
      <c r="AU4" s="27"/>
      <c r="AV4" s="14" t="s">
        <v>1246</v>
      </c>
      <c r="AW4" s="26"/>
      <c r="AX4" s="14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1294</v>
      </c>
      <c r="U5" s="1" t="s">
        <v>859</v>
      </c>
      <c r="V5" s="1" t="s">
        <v>1295</v>
      </c>
      <c r="X5" s="5"/>
      <c r="Z5" s="5"/>
      <c r="AD5" s="1" t="s">
        <v>1296</v>
      </c>
      <c r="AE5" s="7" t="s">
        <v>1297</v>
      </c>
      <c r="AF5" s="1" t="s">
        <v>1298</v>
      </c>
      <c r="AG5" s="5"/>
      <c r="AH5" s="1" t="s">
        <v>1299</v>
      </c>
      <c r="AI5" s="1" t="s">
        <v>1300</v>
      </c>
      <c r="AJ5" s="1" t="s">
        <v>29</v>
      </c>
      <c r="AK5" s="5"/>
      <c r="AN5" t="s">
        <v>924</v>
      </c>
      <c r="AR5" s="14" t="s">
        <v>922</v>
      </c>
      <c r="AS5" s="14" t="s">
        <v>3</v>
      </c>
      <c r="AT5" s="14" t="s">
        <v>1253</v>
      </c>
      <c r="AU5" s="27"/>
      <c r="AV5" s="14" t="s">
        <v>1249</v>
      </c>
      <c r="AW5" s="26"/>
      <c r="AX5" s="14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1301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1302</v>
      </c>
      <c r="U6" s="1" t="s">
        <v>864</v>
      </c>
      <c r="V6" s="1" t="s">
        <v>1303</v>
      </c>
      <c r="X6" s="5"/>
      <c r="Z6" s="5"/>
      <c r="AD6" s="1" t="s">
        <v>1304</v>
      </c>
      <c r="AE6" s="7" t="s">
        <v>1305</v>
      </c>
      <c r="AF6" s="5"/>
      <c r="AG6" s="5"/>
      <c r="AH6" s="1" t="s">
        <v>1306</v>
      </c>
      <c r="AI6" s="1" t="s">
        <v>1307</v>
      </c>
      <c r="AJ6" s="1" t="s">
        <v>2</v>
      </c>
      <c r="AK6" s="5"/>
      <c r="AN6" t="s">
        <v>1308</v>
      </c>
      <c r="AR6" s="14" t="s">
        <v>916</v>
      </c>
      <c r="AS6" s="14" t="s">
        <v>1252</v>
      </c>
      <c r="AT6" s="14" t="s">
        <v>1248</v>
      </c>
      <c r="AU6" s="27"/>
      <c r="AV6" s="14" t="s">
        <v>430</v>
      </c>
      <c r="AW6" s="26"/>
      <c r="AX6" s="14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1309</v>
      </c>
      <c r="AE7" s="7" t="s">
        <v>1310</v>
      </c>
      <c r="AF7" s="5"/>
      <c r="AG7" s="5"/>
      <c r="AH7" s="5"/>
      <c r="AI7" s="1" t="s">
        <v>1311</v>
      </c>
      <c r="AJ7" s="1" t="s">
        <v>394</v>
      </c>
      <c r="AK7" s="5"/>
      <c r="AR7" s="14" t="s">
        <v>918</v>
      </c>
      <c r="AS7" s="28" t="s">
        <v>1256</v>
      </c>
      <c r="AT7" s="14"/>
      <c r="AU7" s="27"/>
      <c r="AV7" s="14" t="s">
        <v>1258</v>
      </c>
      <c r="AW7" s="26"/>
      <c r="AX7" s="14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1312</v>
      </c>
      <c r="U8" s="4" t="s">
        <v>1313</v>
      </c>
      <c r="V8" s="5"/>
      <c r="W8" s="24"/>
      <c r="X8" s="1" t="s">
        <v>1314</v>
      </c>
      <c r="Y8" s="1" t="s">
        <v>1315</v>
      </c>
      <c r="Z8" s="5"/>
      <c r="AD8" s="1" t="s">
        <v>1316</v>
      </c>
      <c r="AE8" s="7" t="s">
        <v>1317</v>
      </c>
      <c r="AF8" s="5"/>
      <c r="AG8" s="5"/>
      <c r="AH8" s="5"/>
      <c r="AI8" s="1" t="s">
        <v>1318</v>
      </c>
      <c r="AJ8" s="1" t="s">
        <v>397</v>
      </c>
      <c r="AK8" s="5"/>
      <c r="AR8" s="14" t="s">
        <v>924</v>
      </c>
      <c r="AS8" s="14" t="s">
        <v>1260</v>
      </c>
      <c r="AT8" s="14" t="s">
        <v>1261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1287</v>
      </c>
      <c r="U9" s="1" t="s">
        <v>1319</v>
      </c>
      <c r="V9" s="7" t="s">
        <v>1320</v>
      </c>
      <c r="X9" s="1" t="s">
        <v>1321</v>
      </c>
      <c r="Y9" s="1">
        <v>1</v>
      </c>
      <c r="Z9">
        <f>Y9*50000</f>
        <v>50000</v>
      </c>
      <c r="AD9" s="1" t="s">
        <v>1322</v>
      </c>
      <c r="AE9" s="7" t="s">
        <v>1323</v>
      </c>
      <c r="AF9" s="5"/>
      <c r="AG9" s="5"/>
      <c r="AH9" s="5"/>
      <c r="AI9" s="1" t="s">
        <v>1324</v>
      </c>
      <c r="AJ9" s="1" t="s">
        <v>401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1279</v>
      </c>
      <c r="U10" s="1" t="s">
        <v>1280</v>
      </c>
      <c r="V10" s="7" t="s">
        <v>1325</v>
      </c>
      <c r="X10" s="1" t="s">
        <v>1326</v>
      </c>
      <c r="Y10" s="1">
        <v>2</v>
      </c>
      <c r="Z10">
        <f t="shared" ref="Z10:Z18" si="5">Y10*50000</f>
        <v>100000</v>
      </c>
      <c r="AD10" s="1" t="s">
        <v>1327</v>
      </c>
      <c r="AE10" s="7" t="s">
        <v>1328</v>
      </c>
      <c r="AF10" s="5"/>
      <c r="AG10" s="5"/>
      <c r="AH10" s="5"/>
      <c r="AI10" s="1" t="s">
        <v>1329</v>
      </c>
      <c r="AJ10" s="1" t="s">
        <v>405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1302</v>
      </c>
      <c r="U11" s="1" t="s">
        <v>1330</v>
      </c>
      <c r="V11" s="3" t="s">
        <v>1331</v>
      </c>
      <c r="X11" s="1" t="s">
        <v>1332</v>
      </c>
      <c r="Y11" s="1">
        <f>Y10*2</f>
        <v>4</v>
      </c>
      <c r="Z11">
        <f t="shared" si="5"/>
        <v>200000</v>
      </c>
      <c r="AD11" s="1" t="s">
        <v>1333</v>
      </c>
      <c r="AE11" s="7" t="s">
        <v>1334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1294</v>
      </c>
      <c r="U12" s="1" t="s">
        <v>1335</v>
      </c>
      <c r="V12" s="3" t="s">
        <v>1336</v>
      </c>
      <c r="X12" s="1" t="s">
        <v>1337</v>
      </c>
      <c r="Y12" s="1">
        <f t="shared" ref="Y12:Y18" si="6">Y11*2</f>
        <v>8</v>
      </c>
      <c r="Z12">
        <f t="shared" si="5"/>
        <v>400000</v>
      </c>
      <c r="AD12" s="1" t="s">
        <v>1338</v>
      </c>
      <c r="AE12" s="7" t="s">
        <v>1339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1340</v>
      </c>
      <c r="R13" s="1">
        <v>102</v>
      </c>
      <c r="T13" s="1" t="s">
        <v>1287</v>
      </c>
      <c r="U13" s="1" t="s">
        <v>1341</v>
      </c>
      <c r="V13" s="3" t="s">
        <v>1342</v>
      </c>
      <c r="X13" s="1" t="s">
        <v>1343</v>
      </c>
      <c r="Y13" s="1">
        <f t="shared" si="6"/>
        <v>16</v>
      </c>
      <c r="Z13">
        <f t="shared" si="5"/>
        <v>800000</v>
      </c>
      <c r="AD13" s="1" t="s">
        <v>1344</v>
      </c>
      <c r="AE13" s="7" t="s">
        <v>1345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1301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1302</v>
      </c>
      <c r="U14" s="1" t="s">
        <v>1346</v>
      </c>
      <c r="V14" s="3" t="s">
        <v>1347</v>
      </c>
      <c r="X14" s="1" t="s">
        <v>1348</v>
      </c>
      <c r="Y14" s="1">
        <f t="shared" si="6"/>
        <v>32</v>
      </c>
      <c r="Z14">
        <f t="shared" si="5"/>
        <v>1600000</v>
      </c>
      <c r="AD14" s="1" t="s">
        <v>1349</v>
      </c>
      <c r="AE14" s="7" t="s">
        <v>1350</v>
      </c>
      <c r="AF14" s="1" t="s">
        <v>1351</v>
      </c>
      <c r="AG14" s="4" t="s">
        <v>15</v>
      </c>
      <c r="AH14" s="1" t="s">
        <v>1352</v>
      </c>
      <c r="AI14" s="5"/>
      <c r="AJ14" s="1" t="s">
        <v>1353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1279</v>
      </c>
      <c r="U15" s="1" t="s">
        <v>1354</v>
      </c>
      <c r="V15" s="3" t="s">
        <v>1355</v>
      </c>
      <c r="X15" s="1" t="s">
        <v>1356</v>
      </c>
      <c r="Y15" s="1">
        <f t="shared" si="6"/>
        <v>64</v>
      </c>
      <c r="Z15">
        <f t="shared" si="5"/>
        <v>3200000</v>
      </c>
      <c r="AD15" s="1" t="s">
        <v>1357</v>
      </c>
      <c r="AE15" s="7" t="s">
        <v>1358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1294</v>
      </c>
      <c r="U16" s="1" t="s">
        <v>1359</v>
      </c>
      <c r="V16" s="3" t="s">
        <v>1360</v>
      </c>
      <c r="X16" s="1" t="s">
        <v>1361</v>
      </c>
      <c r="Y16" s="1">
        <f t="shared" si="6"/>
        <v>128</v>
      </c>
      <c r="Z16">
        <f t="shared" si="5"/>
        <v>6400000</v>
      </c>
      <c r="AD16" s="1" t="s">
        <v>1362</v>
      </c>
      <c r="AE16" s="7" t="s">
        <v>1363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1287</v>
      </c>
      <c r="U17" s="1" t="s">
        <v>1364</v>
      </c>
      <c r="V17" s="3" t="s">
        <v>1365</v>
      </c>
      <c r="W17" s="24"/>
      <c r="X17" s="1" t="s">
        <v>1366</v>
      </c>
      <c r="Y17" s="1">
        <f t="shared" si="6"/>
        <v>256</v>
      </c>
      <c r="Z17">
        <f t="shared" si="5"/>
        <v>12800000</v>
      </c>
      <c r="AD17" s="1" t="s">
        <v>1367</v>
      </c>
      <c r="AE17" s="7" t="s">
        <v>1368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1279</v>
      </c>
      <c r="U18" s="1" t="s">
        <v>1369</v>
      </c>
      <c r="V18" s="7" t="s">
        <v>1370</v>
      </c>
      <c r="X18" s="1" t="s">
        <v>1371</v>
      </c>
      <c r="Y18" s="1">
        <f t="shared" si="6"/>
        <v>512</v>
      </c>
      <c r="Z18">
        <f t="shared" si="5"/>
        <v>25600000</v>
      </c>
      <c r="AD18" s="1" t="s">
        <v>1372</v>
      </c>
      <c r="AE18" s="7" t="s">
        <v>1373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1302</v>
      </c>
      <c r="U19" s="1" t="s">
        <v>1374</v>
      </c>
      <c r="V19" s="3" t="s">
        <v>1375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1376</v>
      </c>
      <c r="O20" s="5"/>
      <c r="P20" s="5"/>
      <c r="Q20" s="5"/>
      <c r="R20" s="5">
        <v>103</v>
      </c>
      <c r="T20" s="1" t="s">
        <v>1294</v>
      </c>
      <c r="U20" s="1" t="s">
        <v>1377</v>
      </c>
      <c r="V20" s="7" t="s">
        <v>1378</v>
      </c>
      <c r="W20" s="1" t="str">
        <f>"100403;"&amp;AB20</f>
        <v>100403;15</v>
      </c>
      <c r="X20" s="4" t="s">
        <v>1379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1380</v>
      </c>
      <c r="AE20" s="7" t="s">
        <v>1381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1382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1383</v>
      </c>
      <c r="AE21" s="7" t="s">
        <v>1384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1385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1386</v>
      </c>
      <c r="AE22" s="7" t="s">
        <v>1387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1312</v>
      </c>
      <c r="U23" s="4" t="s">
        <v>1313</v>
      </c>
      <c r="V23" s="5"/>
      <c r="W23" s="1" t="str">
        <f t="shared" si="9"/>
        <v>100403;36</v>
      </c>
      <c r="X23" s="4" t="s">
        <v>1388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1389</v>
      </c>
      <c r="AE23" s="7" t="s">
        <v>1390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855</v>
      </c>
      <c r="T24" s="1" t="s">
        <v>1287</v>
      </c>
      <c r="U24" s="1" t="s">
        <v>1391</v>
      </c>
      <c r="V24" s="7" t="s">
        <v>1392</v>
      </c>
      <c r="W24" s="1" t="str">
        <f t="shared" si="9"/>
        <v>100403;45</v>
      </c>
      <c r="X24" s="4" t="s">
        <v>1393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1394</v>
      </c>
      <c r="AE24" s="7" t="s">
        <v>1395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1279</v>
      </c>
      <c r="U25" s="1" t="s">
        <v>1288</v>
      </c>
      <c r="V25" s="7" t="s">
        <v>1396</v>
      </c>
      <c r="W25" s="1" t="str">
        <f t="shared" si="9"/>
        <v>100403;60</v>
      </c>
      <c r="X25" s="4" t="s">
        <v>1397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1398</v>
      </c>
      <c r="AE25" s="7" t="s">
        <v>1399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1302</v>
      </c>
      <c r="U26" s="1" t="s">
        <v>1400</v>
      </c>
      <c r="V26" s="3" t="s">
        <v>1401</v>
      </c>
      <c r="W26" s="1" t="str">
        <f t="shared" si="9"/>
        <v>100403;75</v>
      </c>
      <c r="X26" s="4" t="s">
        <v>1402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1403</v>
      </c>
      <c r="AE26" s="7" t="s">
        <v>1404</v>
      </c>
      <c r="AF26" s="1" t="s">
        <v>1405</v>
      </c>
      <c r="AG26" s="7" t="s">
        <v>1406</v>
      </c>
      <c r="AH26" s="1"/>
      <c r="AI26" s="1"/>
      <c r="AJ26" s="1" t="s">
        <v>1407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1408</v>
      </c>
      <c r="O27" s="4" t="s">
        <v>2</v>
      </c>
      <c r="P27" s="4" t="s">
        <v>3</v>
      </c>
      <c r="Q27" s="4" t="s">
        <v>12</v>
      </c>
      <c r="R27" s="4"/>
      <c r="T27" s="1" t="s">
        <v>1294</v>
      </c>
      <c r="U27" s="1" t="s">
        <v>1409</v>
      </c>
      <c r="V27" s="3" t="s">
        <v>1410</v>
      </c>
      <c r="W27" s="1" t="str">
        <f t="shared" si="9"/>
        <v>100403;90</v>
      </c>
      <c r="X27" s="4" t="s">
        <v>1411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1412</v>
      </c>
      <c r="AE27" s="7" t="s">
        <v>1413</v>
      </c>
      <c r="AF27" s="3" t="s">
        <v>1414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1415</v>
      </c>
      <c r="O28" s="1">
        <v>0</v>
      </c>
      <c r="P28" s="1">
        <v>1</v>
      </c>
      <c r="Q28" s="1">
        <v>0</v>
      </c>
      <c r="R28" s="1"/>
      <c r="T28" s="1" t="s">
        <v>1287</v>
      </c>
      <c r="U28" s="1" t="s">
        <v>1416</v>
      </c>
      <c r="V28" s="3" t="s">
        <v>1417</v>
      </c>
      <c r="W28" s="1" t="str">
        <f t="shared" si="9"/>
        <v>100403;105</v>
      </c>
      <c r="X28" s="4" t="s">
        <v>1418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1419</v>
      </c>
      <c r="AE28" s="7" t="s">
        <v>1420</v>
      </c>
      <c r="AF28" s="7" t="s">
        <v>1421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1422</v>
      </c>
      <c r="O29" s="1">
        <v>0.25</v>
      </c>
      <c r="P29" s="1">
        <v>0</v>
      </c>
      <c r="Q29" s="1">
        <v>1</v>
      </c>
      <c r="R29" s="1"/>
      <c r="T29" s="1" t="s">
        <v>1302</v>
      </c>
      <c r="U29" s="1" t="s">
        <v>1423</v>
      </c>
      <c r="V29" s="3" t="s">
        <v>1424</v>
      </c>
      <c r="W29" s="1" t="str">
        <f t="shared" si="9"/>
        <v>100403;120</v>
      </c>
      <c r="X29" s="4" t="s">
        <v>1425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1426</v>
      </c>
      <c r="AE29" s="7" t="s">
        <v>1427</v>
      </c>
      <c r="AF29" s="7" t="s">
        <v>1428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1429</v>
      </c>
      <c r="O30" s="1">
        <v>0.75</v>
      </c>
      <c r="P30" s="1">
        <v>0</v>
      </c>
      <c r="Q30" s="1">
        <v>0</v>
      </c>
      <c r="R30" s="1"/>
      <c r="T30" s="1" t="s">
        <v>1279</v>
      </c>
      <c r="U30" s="1" t="s">
        <v>1430</v>
      </c>
      <c r="V30" s="3" t="s">
        <v>1431</v>
      </c>
      <c r="AD30" s="1" t="s">
        <v>1432</v>
      </c>
      <c r="AE30" s="7" t="s">
        <v>1433</v>
      </c>
      <c r="AF30" s="7" t="s">
        <v>1434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1294</v>
      </c>
      <c r="U31" s="1" t="s">
        <v>1435</v>
      </c>
      <c r="V31" s="3" t="s">
        <v>1436</v>
      </c>
      <c r="AD31" s="1" t="s">
        <v>1437</v>
      </c>
      <c r="AE31" s="7" t="s">
        <v>1438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1439</v>
      </c>
      <c r="N32" s="1" t="s">
        <v>1415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1287</v>
      </c>
      <c r="U32" s="1" t="s">
        <v>1440</v>
      </c>
      <c r="V32" s="3" t="s">
        <v>1441</v>
      </c>
      <c r="W32" s="1" t="str">
        <f>"100203;"&amp;AB32</f>
        <v>100203;150</v>
      </c>
      <c r="X32" s="4" t="s">
        <v>1442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1443</v>
      </c>
      <c r="AE32" s="7" t="s">
        <v>1444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1422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1279</v>
      </c>
      <c r="U33" s="1" t="s">
        <v>1445</v>
      </c>
      <c r="V33" s="7" t="s">
        <v>1446</v>
      </c>
      <c r="W33" s="1" t="str">
        <f t="shared" ref="W33:W41" si="17">"100203;"&amp;AB33</f>
        <v>100203;225</v>
      </c>
      <c r="X33" s="4" t="s">
        <v>1447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1448</v>
      </c>
      <c r="AE33" s="7" t="s">
        <v>1449</v>
      </c>
      <c r="AF33" s="3" t="s">
        <v>1450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1429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1302</v>
      </c>
      <c r="U34" s="1" t="s">
        <v>1451</v>
      </c>
      <c r="V34" s="3" t="s">
        <v>1452</v>
      </c>
      <c r="W34" s="1" t="str">
        <f t="shared" si="17"/>
        <v>100203;300</v>
      </c>
      <c r="X34" s="4" t="s">
        <v>1453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1454</v>
      </c>
      <c r="AE34" s="7" t="s">
        <v>1455</v>
      </c>
      <c r="AF34" s="3" t="s">
        <v>1456</v>
      </c>
      <c r="AG34" s="3"/>
      <c r="AH34" s="3"/>
      <c r="AI34" s="3" t="s">
        <v>1457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1294</v>
      </c>
      <c r="U35" s="1" t="s">
        <v>1458</v>
      </c>
      <c r="V35" s="7" t="s">
        <v>1459</v>
      </c>
      <c r="W35" s="1" t="str">
        <f t="shared" si="17"/>
        <v>100203;375</v>
      </c>
      <c r="X35" s="4" t="s">
        <v>1460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1461</v>
      </c>
      <c r="AE35" s="7" t="s">
        <v>1462</v>
      </c>
      <c r="AF35" s="3" t="s">
        <v>1463</v>
      </c>
      <c r="AG35" s="3"/>
      <c r="AH35" s="3"/>
      <c r="AI35" s="3" t="s">
        <v>1464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1465</v>
      </c>
      <c r="N36" s="1" t="s">
        <v>1415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1466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1467</v>
      </c>
      <c r="AG36" s="3"/>
      <c r="AH36" s="3"/>
      <c r="AI36" s="3" t="s">
        <v>1468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1422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1469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1470</v>
      </c>
      <c r="AE37" s="7" t="s">
        <v>1471</v>
      </c>
      <c r="AF37" s="3" t="s">
        <v>1472</v>
      </c>
      <c r="AG37" s="3"/>
      <c r="AH37" s="3"/>
      <c r="AI37" s="3" t="s">
        <v>1473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1429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1312</v>
      </c>
      <c r="U38" s="4" t="s">
        <v>1313</v>
      </c>
      <c r="V38" s="5"/>
      <c r="W38" s="1" t="str">
        <f t="shared" si="17"/>
        <v>100203;750</v>
      </c>
      <c r="X38" s="4" t="s">
        <v>1474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1475</v>
      </c>
      <c r="AE38" s="7" t="s">
        <v>1476</v>
      </c>
      <c r="AF38" s="3" t="s">
        <v>1477</v>
      </c>
      <c r="AG38" s="3"/>
      <c r="AH38" s="3"/>
      <c r="AI38" s="3" t="s">
        <v>1478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859</v>
      </c>
      <c r="T39" s="1" t="s">
        <v>1287</v>
      </c>
      <c r="U39" s="1" t="s">
        <v>1479</v>
      </c>
      <c r="V39" s="7" t="s">
        <v>1480</v>
      </c>
      <c r="W39" s="1" t="str">
        <f t="shared" si="17"/>
        <v>100203;900</v>
      </c>
      <c r="X39" s="4" t="s">
        <v>1481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1482</v>
      </c>
      <c r="AE39" s="7" t="s">
        <v>1483</v>
      </c>
      <c r="AF39" s="3" t="s">
        <v>1484</v>
      </c>
      <c r="AG39" s="3"/>
      <c r="AH39" s="3"/>
      <c r="AI39" s="3" t="s">
        <v>1485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1486</v>
      </c>
      <c r="N40" s="1" t="s">
        <v>1415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1279</v>
      </c>
      <c r="U40" s="1" t="s">
        <v>1487</v>
      </c>
      <c r="V40" s="7" t="s">
        <v>1488</v>
      </c>
      <c r="W40" s="1" t="str">
        <f t="shared" si="17"/>
        <v>100203;1050</v>
      </c>
      <c r="X40" s="4" t="s">
        <v>1489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1490</v>
      </c>
      <c r="AE40" s="7" t="s">
        <v>1491</v>
      </c>
      <c r="AF40" s="3" t="s">
        <v>1492</v>
      </c>
      <c r="AG40" s="3"/>
      <c r="AH40" s="3"/>
      <c r="AI40" s="3" t="s">
        <v>1493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1422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1302</v>
      </c>
      <c r="U41" s="1" t="s">
        <v>1494</v>
      </c>
      <c r="V41" s="3" t="s">
        <v>1495</v>
      </c>
      <c r="W41" s="1" t="str">
        <f t="shared" si="17"/>
        <v>100203;1200</v>
      </c>
      <c r="X41" s="4" t="s">
        <v>1496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1497</v>
      </c>
      <c r="AE41" s="7" t="s">
        <v>1498</v>
      </c>
      <c r="AF41" s="3" t="s">
        <v>1499</v>
      </c>
      <c r="AG41" s="3"/>
      <c r="AH41" s="3"/>
      <c r="AI41" s="3" t="s">
        <v>1500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1429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1294</v>
      </c>
      <c r="U42" s="1" t="s">
        <v>1419</v>
      </c>
      <c r="V42" s="3" t="s">
        <v>1501</v>
      </c>
      <c r="AD42" s="1" t="s">
        <v>1295</v>
      </c>
      <c r="AE42" s="7" t="s">
        <v>1502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1287</v>
      </c>
      <c r="U43" s="1" t="s">
        <v>1503</v>
      </c>
      <c r="V43" s="3" t="s">
        <v>1504</v>
      </c>
      <c r="W43" s="1" t="str">
        <f>"100203;"&amp;AA43&amp;"@100603:"&amp;AC43</f>
        <v>100203;75@100603:15</v>
      </c>
      <c r="X43" s="4" t="s">
        <v>1505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1506</v>
      </c>
      <c r="AE43" s="7" t="s">
        <v>1507</v>
      </c>
      <c r="AF43" s="25" t="s">
        <v>1508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1509</v>
      </c>
      <c r="N44" s="1" t="s">
        <v>1415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1302</v>
      </c>
      <c r="U44" s="1" t="s">
        <v>1510</v>
      </c>
      <c r="V44" s="3" t="s">
        <v>1511</v>
      </c>
      <c r="W44" s="1" t="str">
        <f t="shared" ref="W44:W52" si="29">"100203;"&amp;AA44&amp;"@100603:"&amp;AC44</f>
        <v>100203;113@100603:21</v>
      </c>
      <c r="X44" s="4" t="s">
        <v>1512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1513</v>
      </c>
      <c r="AE44" s="7" t="s">
        <v>1514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1422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1279</v>
      </c>
      <c r="U45" s="1" t="s">
        <v>1432</v>
      </c>
      <c r="V45" s="3" t="s">
        <v>1515</v>
      </c>
      <c r="W45" s="1" t="str">
        <f t="shared" si="29"/>
        <v>100203;150@100603:28</v>
      </c>
      <c r="X45" s="4" t="s">
        <v>1516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1487</v>
      </c>
      <c r="AE45" s="7" t="s">
        <v>1517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1429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1294</v>
      </c>
      <c r="U46" s="1" t="s">
        <v>1344</v>
      </c>
      <c r="V46" s="3" t="s">
        <v>1518</v>
      </c>
      <c r="W46" s="1" t="str">
        <f t="shared" si="29"/>
        <v>100203;188@100603:36</v>
      </c>
      <c r="X46" s="4" t="s">
        <v>1519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1520</v>
      </c>
      <c r="AE46" s="7" t="s">
        <v>1521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1287</v>
      </c>
      <c r="U47" s="1" t="s">
        <v>1349</v>
      </c>
      <c r="V47" s="3" t="s">
        <v>1522</v>
      </c>
      <c r="W47" s="1" t="str">
        <f t="shared" si="29"/>
        <v>100203;225@100603:45</v>
      </c>
      <c r="X47" s="4" t="s">
        <v>1523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1524</v>
      </c>
      <c r="AE47" s="7" t="s">
        <v>1525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1279</v>
      </c>
      <c r="U48" s="1" t="s">
        <v>1526</v>
      </c>
      <c r="V48" s="7" t="s">
        <v>1527</v>
      </c>
      <c r="W48" s="1" t="str">
        <f t="shared" si="29"/>
        <v>100203;300@100603:60</v>
      </c>
      <c r="X48" s="4" t="s">
        <v>1528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1303</v>
      </c>
      <c r="AE48" s="7" t="s">
        <v>1529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1530</v>
      </c>
      <c r="N49" s="1" t="s">
        <v>1415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1302</v>
      </c>
      <c r="U49" s="1" t="s">
        <v>1531</v>
      </c>
      <c r="V49" s="3" t="s">
        <v>1532</v>
      </c>
      <c r="W49" s="1" t="str">
        <f t="shared" si="29"/>
        <v>100203;375@100603:75</v>
      </c>
      <c r="X49" s="4" t="s">
        <v>1533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1534</v>
      </c>
      <c r="N50" s="1" t="s">
        <v>1422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1294</v>
      </c>
      <c r="U50" s="1" t="s">
        <v>1535</v>
      </c>
      <c r="V50" s="7" t="s">
        <v>1536</v>
      </c>
      <c r="W50" s="1" t="str">
        <f t="shared" si="29"/>
        <v>100203;450@100603:90</v>
      </c>
      <c r="X50" s="4" t="s">
        <v>1537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1538</v>
      </c>
      <c r="AE50" s="7" t="s">
        <v>1539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1429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1540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1541</v>
      </c>
      <c r="AE51" s="7" t="s">
        <v>1542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1543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1544</v>
      </c>
      <c r="AE52" s="7" t="s">
        <v>1545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1312</v>
      </c>
      <c r="U53" s="4" t="s">
        <v>1313</v>
      </c>
      <c r="V53" s="5"/>
      <c r="AD53" s="1" t="s">
        <v>1546</v>
      </c>
      <c r="AE53" s="7" t="s">
        <v>1547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1287</v>
      </c>
      <c r="U54" s="1" t="s">
        <v>1548</v>
      </c>
      <c r="V54" s="7" t="s">
        <v>1549</v>
      </c>
      <c r="W54" s="1" t="str">
        <f>"100203;"&amp;AA54&amp;"@100803:"&amp;AC54</f>
        <v>100203;75@100803:15</v>
      </c>
      <c r="X54" s="4" t="s">
        <v>1550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1551</v>
      </c>
      <c r="AE54" s="7" t="s">
        <v>1552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1279</v>
      </c>
      <c r="U55" s="1" t="s">
        <v>1303</v>
      </c>
      <c r="V55" s="7" t="s">
        <v>1553</v>
      </c>
      <c r="W55" s="1" t="str">
        <f t="shared" ref="W55:W63" si="38">"100203;"&amp;AA55&amp;"@100803:"&amp;AC55</f>
        <v>100203;113@100803:21</v>
      </c>
      <c r="X55" s="4" t="s">
        <v>1554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1555</v>
      </c>
      <c r="AE55" s="7" t="s">
        <v>1556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1302</v>
      </c>
      <c r="U56" s="1" t="s">
        <v>1557</v>
      </c>
      <c r="V56" s="3" t="s">
        <v>1558</v>
      </c>
      <c r="W56" s="1" t="str">
        <f t="shared" si="38"/>
        <v>100203;150@100803:28</v>
      </c>
      <c r="X56" s="4" t="s">
        <v>1559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1560</v>
      </c>
      <c r="AE56" s="7" t="s">
        <v>1561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1294</v>
      </c>
      <c r="U57" s="1" t="s">
        <v>1443</v>
      </c>
      <c r="V57" s="3" t="s">
        <v>1562</v>
      </c>
      <c r="W57" s="1" t="str">
        <f t="shared" si="38"/>
        <v>100203;188@100803:36</v>
      </c>
      <c r="X57" s="4" t="s">
        <v>1563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1564</v>
      </c>
      <c r="AE57" s="7" t="s">
        <v>1565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1287</v>
      </c>
      <c r="U58" s="1" t="s">
        <v>1566</v>
      </c>
      <c r="V58" s="3" t="s">
        <v>1567</v>
      </c>
      <c r="W58" s="1" t="str">
        <f t="shared" si="38"/>
        <v>100203;225@100803:45</v>
      </c>
      <c r="X58" s="4" t="s">
        <v>1568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1569</v>
      </c>
      <c r="AE58" s="7" t="s">
        <v>1570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1302</v>
      </c>
      <c r="U59" s="1" t="s">
        <v>1571</v>
      </c>
      <c r="V59" s="3" t="s">
        <v>1572</v>
      </c>
      <c r="W59" s="1" t="str">
        <f t="shared" si="38"/>
        <v>100203;300@100803:60</v>
      </c>
      <c r="X59" s="4" t="s">
        <v>1573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1574</v>
      </c>
      <c r="AE59" s="7" t="s">
        <v>1575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1279</v>
      </c>
      <c r="U60" s="1" t="s">
        <v>1454</v>
      </c>
      <c r="V60" s="3" t="s">
        <v>1576</v>
      </c>
      <c r="W60" s="1" t="str">
        <f t="shared" si="38"/>
        <v>100203;375@100803:75</v>
      </c>
      <c r="X60" s="4" t="s">
        <v>1577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1578</v>
      </c>
      <c r="AE60" s="7" t="s">
        <v>1579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1294</v>
      </c>
      <c r="U61" s="1" t="s">
        <v>1367</v>
      </c>
      <c r="V61" s="3" t="s">
        <v>1580</v>
      </c>
      <c r="W61" s="1" t="str">
        <f t="shared" si="38"/>
        <v>100203;450@100803:90</v>
      </c>
      <c r="X61" s="4" t="s">
        <v>1581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1582</v>
      </c>
      <c r="AE61" s="7" t="s">
        <v>1583</v>
      </c>
    </row>
    <row r="62" spans="1:31" ht="20.100000000000001" customHeight="1">
      <c r="T62" s="1" t="s">
        <v>1287</v>
      </c>
      <c r="U62" s="1" t="s">
        <v>1372</v>
      </c>
      <c r="V62" s="3" t="s">
        <v>1584</v>
      </c>
      <c r="W62" s="1" t="str">
        <f t="shared" si="38"/>
        <v>100203;525@100803:105</v>
      </c>
      <c r="X62" s="4" t="s">
        <v>1585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1586</v>
      </c>
      <c r="AE62" s="7" t="s">
        <v>1587</v>
      </c>
    </row>
    <row r="63" spans="1:31" ht="20.100000000000001" customHeight="1">
      <c r="S63" s="1"/>
      <c r="T63" s="1" t="s">
        <v>1279</v>
      </c>
      <c r="U63" s="1" t="s">
        <v>1588</v>
      </c>
      <c r="V63" s="7" t="s">
        <v>1589</v>
      </c>
      <c r="W63" s="1" t="str">
        <f t="shared" si="38"/>
        <v>100203;600@100803:120</v>
      </c>
      <c r="X63" s="4" t="s">
        <v>1590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1591</v>
      </c>
      <c r="AE63" s="7" t="s">
        <v>1592</v>
      </c>
    </row>
    <row r="64" spans="1:31" ht="20.100000000000001" customHeight="1">
      <c r="S64" s="5"/>
      <c r="T64" s="1" t="s">
        <v>1302</v>
      </c>
      <c r="U64" s="1" t="s">
        <v>1593</v>
      </c>
      <c r="V64" s="3" t="s">
        <v>1594</v>
      </c>
      <c r="AD64" s="1" t="s">
        <v>1595</v>
      </c>
      <c r="AE64" s="7" t="s">
        <v>1596</v>
      </c>
    </row>
    <row r="65" spans="20:31" ht="20.100000000000001" customHeight="1">
      <c r="T65" s="1" t="s">
        <v>1294</v>
      </c>
      <c r="U65" s="1" t="s">
        <v>1597</v>
      </c>
      <c r="V65" s="7" t="s">
        <v>1598</v>
      </c>
      <c r="AD65" s="1" t="s">
        <v>1599</v>
      </c>
      <c r="AE65" s="7" t="s">
        <v>1600</v>
      </c>
    </row>
    <row r="66" spans="20:31" ht="20.100000000000001" customHeight="1"/>
    <row r="67" spans="20:31" ht="20.100000000000001" customHeight="1">
      <c r="AD67" s="1" t="s">
        <v>1601</v>
      </c>
      <c r="AE67" s="7" t="s">
        <v>1602</v>
      </c>
    </row>
    <row r="68" spans="20:31" ht="20.100000000000001" customHeight="1">
      <c r="AD68" s="1" t="s">
        <v>1603</v>
      </c>
      <c r="AE68" s="7" t="s">
        <v>1604</v>
      </c>
    </row>
    <row r="69" spans="20:31" ht="20.100000000000001" customHeight="1">
      <c r="AD69" s="1" t="s">
        <v>1605</v>
      </c>
      <c r="AE69" s="7" t="s">
        <v>1606</v>
      </c>
    </row>
    <row r="70" spans="20:31" ht="20.100000000000001" customHeight="1">
      <c r="AD70" s="1" t="s">
        <v>1607</v>
      </c>
      <c r="AE70" s="7" t="s">
        <v>1608</v>
      </c>
    </row>
    <row r="71" spans="20:31" ht="20.100000000000001" customHeight="1">
      <c r="AD71" s="1" t="s">
        <v>1609</v>
      </c>
      <c r="AE71" s="7" t="s">
        <v>1610</v>
      </c>
    </row>
    <row r="72" spans="20:31" ht="20.100000000000001" customHeight="1">
      <c r="AD72" s="1" t="s">
        <v>1611</v>
      </c>
      <c r="AE72" s="7" t="s">
        <v>1612</v>
      </c>
    </row>
    <row r="73" spans="20:31" ht="20.100000000000001" customHeight="1">
      <c r="AD73" s="1" t="s">
        <v>1613</v>
      </c>
      <c r="AE73" s="7" t="s">
        <v>1614</v>
      </c>
    </row>
    <row r="74" spans="20:31" ht="20.100000000000001" customHeight="1">
      <c r="AD74" s="1" t="s">
        <v>1615</v>
      </c>
      <c r="AE74" s="7" t="s">
        <v>1616</v>
      </c>
    </row>
    <row r="75" spans="20:31" ht="20.100000000000001" customHeight="1">
      <c r="AD75" s="1" t="s">
        <v>1617</v>
      </c>
      <c r="AE75" s="7" t="s">
        <v>1618</v>
      </c>
    </row>
    <row r="76" spans="20:31" ht="20.100000000000001" customHeight="1">
      <c r="AD76" s="1" t="s">
        <v>1619</v>
      </c>
      <c r="AE76" s="7" t="s">
        <v>1620</v>
      </c>
    </row>
    <row r="77" spans="20:31" ht="20.100000000000001" customHeight="1">
      <c r="AD77" s="1" t="s">
        <v>1621</v>
      </c>
      <c r="AE77" s="7" t="s">
        <v>1622</v>
      </c>
    </row>
    <row r="78" spans="20:31" ht="20.100000000000001" customHeight="1">
      <c r="AD78" s="1" t="s">
        <v>1623</v>
      </c>
      <c r="AE78" s="7" t="s">
        <v>1624</v>
      </c>
    </row>
    <row r="79" spans="20:31" ht="20.100000000000001" customHeight="1">
      <c r="AD79" s="1" t="s">
        <v>1625</v>
      </c>
      <c r="AE79" s="7" t="s">
        <v>1626</v>
      </c>
    </row>
    <row r="80" spans="20:31" ht="20.100000000000001" customHeight="1">
      <c r="AD80" s="1" t="s">
        <v>1627</v>
      </c>
      <c r="AE80" s="7" t="s">
        <v>1628</v>
      </c>
    </row>
    <row r="81" spans="30:31" ht="20.100000000000001" customHeight="1">
      <c r="AD81" s="1" t="s">
        <v>1629</v>
      </c>
      <c r="AE81" s="7" t="s">
        <v>1630</v>
      </c>
    </row>
    <row r="82" spans="30:31" ht="20.100000000000001" customHeight="1">
      <c r="AD82" s="1" t="s">
        <v>1631</v>
      </c>
      <c r="AE82" s="7" t="s">
        <v>1632</v>
      </c>
    </row>
    <row r="83" spans="30:31" ht="20.100000000000001" customHeight="1">
      <c r="AD83" s="1" t="s">
        <v>1633</v>
      </c>
      <c r="AE83" s="7" t="s">
        <v>1634</v>
      </c>
    </row>
    <row r="84" spans="30:31" ht="20.100000000000001" customHeight="1">
      <c r="AD84" s="1" t="s">
        <v>1635</v>
      </c>
      <c r="AE84" s="7" t="s">
        <v>1636</v>
      </c>
    </row>
    <row r="85" spans="30:31" ht="20.100000000000001" customHeight="1">
      <c r="AD85" s="1" t="s">
        <v>1637</v>
      </c>
      <c r="AE85" s="7" t="s">
        <v>1638</v>
      </c>
    </row>
    <row r="86" spans="30:31" ht="20.100000000000001" customHeight="1">
      <c r="AD86" s="1" t="s">
        <v>1639</v>
      </c>
      <c r="AE86" s="7" t="s">
        <v>1640</v>
      </c>
    </row>
    <row r="87" spans="30:31" ht="20.100000000000001" customHeight="1">
      <c r="AD87" s="1" t="s">
        <v>1641</v>
      </c>
      <c r="AE87" s="7" t="s">
        <v>1642</v>
      </c>
    </row>
    <row r="88" spans="30:31" ht="20.100000000000001" customHeight="1">
      <c r="AD88" s="1" t="s">
        <v>1643</v>
      </c>
      <c r="AE88" s="7" t="s">
        <v>1644</v>
      </c>
    </row>
    <row r="89" spans="30:31" ht="20.100000000000001" customHeight="1">
      <c r="AD89" s="1" t="s">
        <v>1645</v>
      </c>
      <c r="AE89" s="7" t="s">
        <v>1646</v>
      </c>
    </row>
    <row r="90" spans="30:31" ht="20.100000000000001" customHeight="1">
      <c r="AD90" s="1" t="s">
        <v>1647</v>
      </c>
      <c r="AE90" s="7" t="s">
        <v>1648</v>
      </c>
    </row>
    <row r="91" spans="30:31" ht="20.100000000000001" customHeight="1">
      <c r="AD91" s="1" t="s">
        <v>1649</v>
      </c>
      <c r="AE91" s="7" t="s">
        <v>1650</v>
      </c>
    </row>
    <row r="92" spans="30:31" ht="20.100000000000001" customHeight="1">
      <c r="AD92" s="1" t="s">
        <v>1651</v>
      </c>
      <c r="AE92" s="7" t="s">
        <v>1652</v>
      </c>
    </row>
    <row r="93" spans="30:31" ht="20.100000000000001" customHeight="1">
      <c r="AD93" s="1" t="s">
        <v>1653</v>
      </c>
      <c r="AE93" s="7" t="s">
        <v>1654</v>
      </c>
    </row>
    <row r="94" spans="30:31" ht="20.100000000000001" customHeight="1">
      <c r="AD94" s="1" t="s">
        <v>1655</v>
      </c>
      <c r="AE94" s="7" t="s">
        <v>1656</v>
      </c>
    </row>
    <row r="95" spans="30:31" ht="20.100000000000001" customHeight="1">
      <c r="AD95" s="1" t="s">
        <v>1657</v>
      </c>
      <c r="AE95" s="7" t="s">
        <v>1658</v>
      </c>
    </row>
    <row r="96" spans="30:31" ht="20.100000000000001" customHeight="1">
      <c r="AD96" s="1" t="s">
        <v>1659</v>
      </c>
      <c r="AE96" s="7" t="s">
        <v>1660</v>
      </c>
    </row>
    <row r="97" spans="30:31" ht="20.100000000000001" customHeight="1">
      <c r="AD97" s="1" t="s">
        <v>1661</v>
      </c>
      <c r="AE97" s="7" t="s">
        <v>1662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1663</v>
      </c>
      <c r="C2" s="1" t="s">
        <v>1664</v>
      </c>
      <c r="E2" s="1" t="s">
        <v>1665</v>
      </c>
      <c r="F2" s="1" t="s">
        <v>1666</v>
      </c>
      <c r="H2" s="1" t="s">
        <v>1667</v>
      </c>
      <c r="I2" s="1" t="s">
        <v>1664</v>
      </c>
      <c r="J2" s="1" t="s">
        <v>3</v>
      </c>
      <c r="L2" s="1" t="s">
        <v>1668</v>
      </c>
      <c r="O2" s="1" t="s">
        <v>1669</v>
      </c>
      <c r="Y2" s="1" t="s">
        <v>1670</v>
      </c>
      <c r="Z2" s="1" t="s">
        <v>1671</v>
      </c>
    </row>
    <row r="3" spans="2:30" s="1" customFormat="1" ht="20.100000000000001" customHeight="1">
      <c r="C3" s="1" t="s">
        <v>1672</v>
      </c>
      <c r="F3" s="1" t="s">
        <v>1673</v>
      </c>
      <c r="I3" s="1" t="s">
        <v>1672</v>
      </c>
      <c r="J3" s="1" t="s">
        <v>2</v>
      </c>
      <c r="O3" s="1" t="s">
        <v>1674</v>
      </c>
      <c r="Z3" s="19" t="s">
        <v>1675</v>
      </c>
    </row>
    <row r="4" spans="2:30" s="1" customFormat="1" ht="20.100000000000001" customHeight="1">
      <c r="C4" s="1" t="s">
        <v>1676</v>
      </c>
      <c r="I4" s="1" t="s">
        <v>1676</v>
      </c>
      <c r="J4" s="1" t="s">
        <v>1677</v>
      </c>
      <c r="Z4" s="1" t="s">
        <v>1678</v>
      </c>
    </row>
    <row r="5" spans="2:30" s="1" customFormat="1" ht="20.100000000000001" customHeight="1">
      <c r="C5" s="1" t="s">
        <v>1679</v>
      </c>
      <c r="I5" s="1" t="s">
        <v>1679</v>
      </c>
      <c r="J5" s="1" t="s">
        <v>1252</v>
      </c>
      <c r="Z5" s="1" t="s">
        <v>1680</v>
      </c>
    </row>
    <row r="6" spans="2:30" s="1" customFormat="1" ht="20.100000000000001" customHeight="1">
      <c r="C6" s="1" t="s">
        <v>1681</v>
      </c>
      <c r="I6" s="1" t="s">
        <v>1681</v>
      </c>
      <c r="J6" s="1" t="s">
        <v>1682</v>
      </c>
      <c r="R6" s="1" t="s">
        <v>1683</v>
      </c>
      <c r="Z6" s="1" t="s">
        <v>1684</v>
      </c>
    </row>
    <row r="7" spans="2:30" s="1" customFormat="1" ht="20.100000000000001" customHeight="1">
      <c r="Z7" s="1" t="s">
        <v>1685</v>
      </c>
    </row>
    <row r="8" spans="2:30" s="1" customFormat="1" ht="20.100000000000001" customHeight="1">
      <c r="Z8" s="13" t="s">
        <v>1686</v>
      </c>
    </row>
    <row r="9" spans="2:30" s="1" customFormat="1" ht="20.100000000000001" customHeight="1"/>
    <row r="10" spans="2:30" s="1" customFormat="1" ht="20.100000000000001" customHeight="1">
      <c r="Z10" s="7" t="s">
        <v>1687</v>
      </c>
      <c r="AB10" s="1" t="s">
        <v>1688</v>
      </c>
      <c r="AC10" s="1" t="s">
        <v>1689</v>
      </c>
      <c r="AD10" s="1" t="s">
        <v>1690</v>
      </c>
    </row>
    <row r="11" spans="2:30" s="1" customFormat="1" ht="20.100000000000001" customHeight="1">
      <c r="Z11" s="7" t="s">
        <v>1691</v>
      </c>
    </row>
    <row r="12" spans="2:30" s="1" customFormat="1" ht="20.100000000000001" customHeight="1">
      <c r="T12" s="1" t="s">
        <v>1692</v>
      </c>
    </row>
    <row r="13" spans="2:30" s="1" customFormat="1" ht="20.100000000000001" customHeight="1">
      <c r="B13" s="1" t="s">
        <v>1693</v>
      </c>
      <c r="C13" s="1" t="s">
        <v>2</v>
      </c>
      <c r="F13" s="1" t="s">
        <v>1694</v>
      </c>
      <c r="G13" s="1" t="s">
        <v>1695</v>
      </c>
      <c r="J13" s="1" t="s">
        <v>1696</v>
      </c>
      <c r="K13" s="1" t="s">
        <v>1664</v>
      </c>
      <c r="P13" s="1" t="s">
        <v>1697</v>
      </c>
    </row>
    <row r="14" spans="2:30" s="1" customFormat="1" ht="20.100000000000001" customHeight="1">
      <c r="C14" s="1" t="s">
        <v>3</v>
      </c>
      <c r="G14" s="1" t="s">
        <v>1698</v>
      </c>
      <c r="K14" s="1" t="s">
        <v>1672</v>
      </c>
      <c r="P14" s="1" t="s">
        <v>1699</v>
      </c>
      <c r="T14" s="1" t="s">
        <v>1700</v>
      </c>
    </row>
    <row r="15" spans="2:30" s="1" customFormat="1" ht="20.100000000000001" customHeight="1">
      <c r="C15" s="1" t="s">
        <v>1701</v>
      </c>
      <c r="G15" s="1" t="s">
        <v>1702</v>
      </c>
      <c r="K15" s="1" t="s">
        <v>1676</v>
      </c>
      <c r="AB15" s="20" t="s">
        <v>1703</v>
      </c>
    </row>
    <row r="16" spans="2:30" s="1" customFormat="1" ht="20.100000000000001" customHeight="1">
      <c r="C16" s="1" t="s">
        <v>28</v>
      </c>
      <c r="G16" s="1" t="s">
        <v>1704</v>
      </c>
      <c r="K16" s="1" t="s">
        <v>1679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1705</v>
      </c>
      <c r="G17" s="1" t="s">
        <v>1706</v>
      </c>
      <c r="K17" s="1" t="s">
        <v>1681</v>
      </c>
      <c r="O17" s="1" t="s">
        <v>1707</v>
      </c>
      <c r="S17" s="5"/>
    </row>
    <row r="18" spans="3:29" ht="20.100000000000001" customHeight="1">
      <c r="C18" s="1" t="s">
        <v>1708</v>
      </c>
      <c r="G18" s="1" t="s">
        <v>1709</v>
      </c>
      <c r="I18" s="5"/>
      <c r="J18" s="5"/>
      <c r="K18" s="5"/>
      <c r="L18" s="5"/>
      <c r="M18" s="5"/>
      <c r="R18" s="1" t="s">
        <v>1710</v>
      </c>
      <c r="S18" s="5"/>
      <c r="T18" s="1" t="s">
        <v>1711</v>
      </c>
      <c r="U18" s="1" t="s">
        <v>1712</v>
      </c>
      <c r="V18" s="1" t="s">
        <v>282</v>
      </c>
      <c r="W18" s="15"/>
      <c r="X18" s="1" t="s">
        <v>1713</v>
      </c>
      <c r="AA18" s="1"/>
      <c r="AB18" s="1" t="s">
        <v>1714</v>
      </c>
      <c r="AC18" s="5"/>
    </row>
    <row r="19" spans="3:29" ht="20.100000000000001" customHeight="1">
      <c r="C19" s="1" t="s">
        <v>1715</v>
      </c>
      <c r="I19" s="5"/>
      <c r="J19" s="5"/>
      <c r="K19" s="7" t="s">
        <v>1716</v>
      </c>
      <c r="L19" s="5"/>
      <c r="M19" s="5"/>
      <c r="R19" s="1">
        <v>1</v>
      </c>
      <c r="S19" s="1" t="s">
        <v>1717</v>
      </c>
      <c r="T19" s="1">
        <v>0</v>
      </c>
      <c r="U19" s="1">
        <f>T19*R19</f>
        <v>0</v>
      </c>
      <c r="V19" s="16">
        <v>0.01</v>
      </c>
      <c r="W19" s="17"/>
      <c r="X19" s="17" t="s">
        <v>1718</v>
      </c>
      <c r="Y19" s="1" t="s">
        <v>1719</v>
      </c>
      <c r="Z19" s="7" t="s">
        <v>1720</v>
      </c>
      <c r="AA19" s="1"/>
      <c r="AB19" s="1" t="s">
        <v>1721</v>
      </c>
      <c r="AC19" s="5"/>
    </row>
    <row r="20" spans="3:29" ht="20.100000000000001" customHeight="1">
      <c r="C20" s="1" t="s">
        <v>653</v>
      </c>
      <c r="I20" s="5"/>
      <c r="J20" s="5"/>
      <c r="K20" s="5"/>
      <c r="L20" s="5"/>
      <c r="M20" s="5"/>
      <c r="R20" s="1">
        <v>2</v>
      </c>
      <c r="S20" s="1" t="s">
        <v>1722</v>
      </c>
      <c r="T20" s="1">
        <v>2</v>
      </c>
      <c r="U20" s="1">
        <f>T20</f>
        <v>2</v>
      </c>
      <c r="V20" s="16">
        <v>0.02</v>
      </c>
      <c r="W20" s="2"/>
      <c r="X20" s="17" t="s">
        <v>1718</v>
      </c>
      <c r="Y20" s="1" t="s">
        <v>1723</v>
      </c>
      <c r="Z20" s="3" t="s">
        <v>1724</v>
      </c>
      <c r="AA20" s="1"/>
      <c r="AB20" s="1" t="s">
        <v>1725</v>
      </c>
      <c r="AC20" s="5"/>
    </row>
    <row r="21" spans="3:29" ht="20.100000000000001" customHeight="1">
      <c r="C21" s="1" t="s">
        <v>1726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1722</v>
      </c>
      <c r="T21" s="1">
        <v>2</v>
      </c>
      <c r="U21" s="1">
        <f>U20*T21</f>
        <v>4</v>
      </c>
      <c r="V21" s="16">
        <v>0.03</v>
      </c>
      <c r="W21" s="17"/>
      <c r="X21" s="2" t="s">
        <v>1727</v>
      </c>
      <c r="Y21" s="1" t="s">
        <v>1728</v>
      </c>
      <c r="Z21" s="3" t="s">
        <v>1729</v>
      </c>
      <c r="AA21" s="1"/>
      <c r="AB21" s="1" t="s">
        <v>1730</v>
      </c>
      <c r="AC21" s="5"/>
    </row>
    <row r="22" spans="3:29" ht="20.100000000000001" customHeight="1">
      <c r="C22" s="1" t="s">
        <v>1731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1727</v>
      </c>
      <c r="Y22" s="1" t="s">
        <v>1733</v>
      </c>
      <c r="Z22" s="3" t="s">
        <v>1734</v>
      </c>
      <c r="AA22" s="1"/>
      <c r="AB22" s="1" t="s">
        <v>12</v>
      </c>
      <c r="AC22" s="1" t="s">
        <v>1735</v>
      </c>
    </row>
    <row r="23" spans="3:29" ht="20.100000000000001" customHeight="1">
      <c r="C23" s="1" t="s">
        <v>1736</v>
      </c>
      <c r="J23" s="5"/>
      <c r="K23" s="3" t="s">
        <v>1737</v>
      </c>
      <c r="L23" s="3"/>
      <c r="M23" s="3"/>
      <c r="N23" s="3"/>
      <c r="O23" s="3"/>
      <c r="P23" s="3"/>
      <c r="Q23" s="3"/>
      <c r="R23" s="1">
        <v>5</v>
      </c>
      <c r="S23" s="1" t="s">
        <v>1732</v>
      </c>
      <c r="T23" s="1">
        <v>2</v>
      </c>
      <c r="U23" s="1">
        <f t="shared" si="0"/>
        <v>16</v>
      </c>
      <c r="V23" s="16">
        <v>0.05</v>
      </c>
      <c r="W23" s="17"/>
      <c r="X23" s="1" t="s">
        <v>1727</v>
      </c>
      <c r="Y23" s="1" t="s">
        <v>1738</v>
      </c>
      <c r="Z23" s="3" t="s">
        <v>1739</v>
      </c>
      <c r="AA23" s="1"/>
      <c r="AB23" s="1" t="s">
        <v>1740</v>
      </c>
      <c r="AC23" s="1" t="s">
        <v>1741</v>
      </c>
    </row>
    <row r="24" spans="3:29" ht="20.100000000000001" customHeight="1">
      <c r="J24" s="5"/>
      <c r="K24" s="3" t="s">
        <v>1742</v>
      </c>
      <c r="L24" s="3"/>
      <c r="M24" s="3"/>
      <c r="N24" s="3"/>
      <c r="O24" s="3"/>
      <c r="P24" s="3"/>
      <c r="Q24" s="3"/>
      <c r="R24" s="1">
        <v>6</v>
      </c>
      <c r="S24" s="1" t="s">
        <v>1732</v>
      </c>
      <c r="T24" s="1">
        <v>2</v>
      </c>
      <c r="U24" s="1">
        <f t="shared" si="0"/>
        <v>32</v>
      </c>
      <c r="V24" s="16">
        <v>0.06</v>
      </c>
      <c r="W24" s="2"/>
      <c r="X24" s="2" t="s">
        <v>1743</v>
      </c>
      <c r="Y24" s="1" t="s">
        <v>1744</v>
      </c>
      <c r="Z24" s="7" t="s">
        <v>1745</v>
      </c>
      <c r="AA24" s="1"/>
    </row>
    <row r="25" spans="3:29" ht="20.100000000000001" customHeight="1">
      <c r="J25" s="5"/>
      <c r="K25" s="3" t="s">
        <v>1746</v>
      </c>
      <c r="L25" s="3"/>
      <c r="M25" s="3"/>
      <c r="N25" s="3"/>
      <c r="O25" s="3"/>
      <c r="P25" s="3"/>
      <c r="Q25" s="3"/>
      <c r="R25" s="1">
        <v>7</v>
      </c>
      <c r="S25" s="1" t="s">
        <v>1353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1743</v>
      </c>
      <c r="Y25" s="1" t="s">
        <v>1747</v>
      </c>
      <c r="Z25" s="7" t="s">
        <v>1748</v>
      </c>
      <c r="AA25" s="13"/>
    </row>
    <row r="26" spans="3:29" ht="20.100000000000001" customHeight="1">
      <c r="J26" s="5"/>
      <c r="K26" s="3" t="s">
        <v>1749</v>
      </c>
      <c r="L26" s="3"/>
      <c r="M26" s="3"/>
      <c r="N26" s="3"/>
      <c r="O26" s="3"/>
      <c r="P26" s="3"/>
      <c r="Q26" s="3"/>
      <c r="R26" s="1">
        <v>8</v>
      </c>
      <c r="S26" s="1" t="s">
        <v>1353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1750</v>
      </c>
      <c r="L27" s="3"/>
      <c r="M27" s="3"/>
      <c r="N27" s="3"/>
      <c r="O27" s="3"/>
      <c r="P27" s="3"/>
      <c r="Q27" s="3"/>
      <c r="R27" s="1">
        <v>9</v>
      </c>
      <c r="S27" s="1" t="s">
        <v>1353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1353</v>
      </c>
      <c r="T28" s="1">
        <v>2</v>
      </c>
      <c r="U28" s="1">
        <f t="shared" si="0"/>
        <v>512</v>
      </c>
      <c r="V28" s="16">
        <v>0.1</v>
      </c>
      <c r="W28" s="2"/>
      <c r="X28" s="18" t="s">
        <v>1752</v>
      </c>
      <c r="AA28" s="1"/>
    </row>
    <row r="29" spans="3:29" ht="20.100000000000001" customHeight="1">
      <c r="J29" s="1" t="s">
        <v>1753</v>
      </c>
      <c r="K29" s="1" t="s">
        <v>222</v>
      </c>
      <c r="L29" s="7" t="s">
        <v>1754</v>
      </c>
      <c r="S29" s="1"/>
      <c r="X29" s="13"/>
      <c r="AA29" s="1"/>
    </row>
    <row r="30" spans="3:29" ht="20.100000000000001" customHeight="1">
      <c r="J30" s="1"/>
      <c r="K30" s="1" t="s">
        <v>1755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1756</v>
      </c>
      <c r="U32" s="1" t="s">
        <v>1697</v>
      </c>
      <c r="Y32" s="1" t="s">
        <v>1757</v>
      </c>
    </row>
    <row r="33" spans="2:32" s="1" customFormat="1" ht="20.100000000000001" customHeight="1">
      <c r="K33" s="1" t="s">
        <v>1758</v>
      </c>
      <c r="L33" s="1" t="s">
        <v>3</v>
      </c>
      <c r="P33" s="1">
        <v>1000101</v>
      </c>
      <c r="R33" s="1" t="s">
        <v>1239</v>
      </c>
      <c r="S33" s="1" t="s">
        <v>1759</v>
      </c>
      <c r="T33" s="1" t="s">
        <v>1721</v>
      </c>
      <c r="U33" s="7" t="s">
        <v>1760</v>
      </c>
      <c r="Y33" s="1" t="s">
        <v>1761</v>
      </c>
      <c r="Z33" s="7" t="s">
        <v>1762</v>
      </c>
    </row>
    <row r="34" spans="2:32" s="1" customFormat="1" ht="20.100000000000001" customHeight="1">
      <c r="L34" s="1" t="s">
        <v>1701</v>
      </c>
      <c r="P34" s="1">
        <v>1000201</v>
      </c>
      <c r="R34" s="1" t="s">
        <v>1239</v>
      </c>
      <c r="S34" s="1" t="s">
        <v>1763</v>
      </c>
      <c r="T34" s="1" t="s">
        <v>1764</v>
      </c>
      <c r="U34" s="7" t="s">
        <v>1765</v>
      </c>
      <c r="Y34" s="1" t="s">
        <v>653</v>
      </c>
      <c r="Z34" s="7" t="s">
        <v>1766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1239</v>
      </c>
      <c r="S35" s="1" t="s">
        <v>1767</v>
      </c>
      <c r="T35" s="1" t="s">
        <v>1721</v>
      </c>
      <c r="U35" s="7" t="s">
        <v>1768</v>
      </c>
      <c r="Y35" s="1" t="s">
        <v>1701</v>
      </c>
      <c r="Z35" s="7" t="s">
        <v>1769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1239</v>
      </c>
      <c r="S36" s="1" t="s">
        <v>1770</v>
      </c>
      <c r="T36" s="1" t="s">
        <v>1721</v>
      </c>
      <c r="U36" s="7" t="s">
        <v>1771</v>
      </c>
      <c r="Y36" s="1" t="s">
        <v>1772</v>
      </c>
      <c r="Z36" s="7" t="s">
        <v>1773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1239</v>
      </c>
      <c r="S37" s="1" t="s">
        <v>1774</v>
      </c>
      <c r="T37" s="1" t="s">
        <v>1764</v>
      </c>
      <c r="U37" s="7" t="s">
        <v>1775</v>
      </c>
      <c r="Y37" s="1" t="s">
        <v>1731</v>
      </c>
      <c r="Z37" s="7" t="s">
        <v>1776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1239</v>
      </c>
      <c r="S38" s="1" t="s">
        <v>1777</v>
      </c>
      <c r="T38" s="1" t="s">
        <v>1721</v>
      </c>
      <c r="U38" s="7" t="s">
        <v>1778</v>
      </c>
      <c r="Y38" s="1" t="s">
        <v>1779</v>
      </c>
      <c r="Z38" s="7" t="s">
        <v>1780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1239</v>
      </c>
      <c r="S39" s="1" t="s">
        <v>1781</v>
      </c>
      <c r="T39" s="1" t="s">
        <v>1764</v>
      </c>
      <c r="U39" s="7" t="s">
        <v>1782</v>
      </c>
      <c r="Y39" s="1" t="s">
        <v>1783</v>
      </c>
      <c r="Z39" s="7" t="s">
        <v>1784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1239</v>
      </c>
      <c r="S40" s="1" t="s">
        <v>1785</v>
      </c>
      <c r="T40" s="1" t="s">
        <v>1764</v>
      </c>
      <c r="U40" s="7" t="s">
        <v>1755</v>
      </c>
      <c r="Y40" s="1" t="s">
        <v>1786</v>
      </c>
      <c r="Z40" s="7" t="s">
        <v>1787</v>
      </c>
    </row>
    <row r="41" spans="2:32" s="1" customFormat="1" ht="20.100000000000001" customHeight="1">
      <c r="B41" s="1">
        <v>3</v>
      </c>
      <c r="C41" s="1">
        <v>40</v>
      </c>
      <c r="Y41" s="1" t="s">
        <v>1788</v>
      </c>
      <c r="Z41" s="7" t="s">
        <v>1789</v>
      </c>
      <c r="AE41" s="1">
        <v>80001001</v>
      </c>
      <c r="AF41" s="1" t="s">
        <v>1761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1761</v>
      </c>
      <c r="Y42" s="1" t="s">
        <v>354</v>
      </c>
      <c r="Z42" s="7" t="s">
        <v>1790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1791</v>
      </c>
      <c r="Z43" s="7" t="s">
        <v>1792</v>
      </c>
      <c r="AE43" s="1">
        <v>80001003</v>
      </c>
      <c r="AF43" s="1" t="s">
        <v>1701</v>
      </c>
    </row>
    <row r="44" spans="2:32" s="1" customFormat="1" ht="20.100000000000001" customHeight="1">
      <c r="V44" s="1">
        <v>80001003</v>
      </c>
      <c r="W44" s="1" t="s">
        <v>1701</v>
      </c>
      <c r="Y44" s="1" t="s">
        <v>1793</v>
      </c>
      <c r="Z44" s="7" t="s">
        <v>1794</v>
      </c>
      <c r="AE44" s="1">
        <v>80001004</v>
      </c>
      <c r="AF44" s="1" t="s">
        <v>1772</v>
      </c>
    </row>
    <row r="45" spans="2:32" s="1" customFormat="1" ht="20.100000000000001" customHeight="1">
      <c r="V45" s="1">
        <v>80001004</v>
      </c>
      <c r="W45" s="1" t="s">
        <v>1772</v>
      </c>
      <c r="Y45" s="1" t="s">
        <v>1795</v>
      </c>
      <c r="Z45" s="7" t="s">
        <v>1796</v>
      </c>
      <c r="AE45" s="1">
        <v>80001005</v>
      </c>
      <c r="AF45" s="1" t="s">
        <v>1731</v>
      </c>
    </row>
    <row r="46" spans="2:32" s="1" customFormat="1" ht="20.100000000000001" customHeight="1">
      <c r="C46" s="1">
        <v>744</v>
      </c>
      <c r="V46" s="1">
        <v>80001005</v>
      </c>
      <c r="W46" s="1" t="s">
        <v>1731</v>
      </c>
      <c r="Y46" s="1" t="s">
        <v>1797</v>
      </c>
      <c r="Z46" s="7" t="s">
        <v>1798</v>
      </c>
      <c r="AE46" s="1">
        <v>80001006</v>
      </c>
      <c r="AF46" s="1" t="s">
        <v>1779</v>
      </c>
    </row>
    <row r="47" spans="2:32" s="1" customFormat="1" ht="20.100000000000001" customHeight="1">
      <c r="V47" s="1">
        <v>80001006</v>
      </c>
      <c r="W47" s="1" t="s">
        <v>1779</v>
      </c>
      <c r="Y47" s="1" t="s">
        <v>1799</v>
      </c>
      <c r="Z47" s="7" t="s">
        <v>1800</v>
      </c>
      <c r="AE47" s="1">
        <v>80001007</v>
      </c>
      <c r="AF47" s="1" t="s">
        <v>1783</v>
      </c>
    </row>
    <row r="48" spans="2:32" s="1" customFormat="1" ht="20.100000000000001" customHeight="1">
      <c r="V48" s="1">
        <v>80001007</v>
      </c>
      <c r="W48" s="1" t="s">
        <v>1783</v>
      </c>
      <c r="Y48" s="1" t="s">
        <v>12</v>
      </c>
      <c r="Z48" s="7" t="s">
        <v>1801</v>
      </c>
      <c r="AE48" s="1">
        <v>80001008</v>
      </c>
      <c r="AF48" s="1" t="s">
        <v>1786</v>
      </c>
    </row>
    <row r="49" spans="9:32" s="1" customFormat="1" ht="20.100000000000001" customHeight="1">
      <c r="V49" s="1">
        <v>80001008</v>
      </c>
      <c r="W49" s="1" t="s">
        <v>1786</v>
      </c>
      <c r="Y49" s="1" t="s">
        <v>1802</v>
      </c>
      <c r="Z49" s="7" t="s">
        <v>1803</v>
      </c>
      <c r="AE49" s="1">
        <v>80001009</v>
      </c>
      <c r="AF49" s="1" t="s">
        <v>1788</v>
      </c>
    </row>
    <row r="50" spans="9:32" s="1" customFormat="1" ht="20.100000000000001" customHeight="1">
      <c r="V50" s="1">
        <v>80001009</v>
      </c>
      <c r="W50" s="1" t="s">
        <v>1788</v>
      </c>
      <c r="Y50" s="1" t="s">
        <v>1804</v>
      </c>
      <c r="Z50" s="7" t="s">
        <v>1805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1806</v>
      </c>
      <c r="Z51" s="7" t="s">
        <v>1807</v>
      </c>
      <c r="AE51" s="1">
        <v>80001011</v>
      </c>
      <c r="AF51" s="1" t="s">
        <v>1791</v>
      </c>
    </row>
    <row r="52" spans="9:32" s="1" customFormat="1" ht="20.100000000000001" customHeight="1">
      <c r="V52" s="1">
        <v>80001011</v>
      </c>
      <c r="W52" s="1" t="s">
        <v>1791</v>
      </c>
      <c r="Y52" s="1" t="s">
        <v>1808</v>
      </c>
      <c r="Z52" s="1" t="s">
        <v>1809</v>
      </c>
      <c r="AE52" s="1">
        <v>80001012</v>
      </c>
      <c r="AF52" s="1" t="s">
        <v>1793</v>
      </c>
    </row>
    <row r="53" spans="9:32" s="1" customFormat="1" ht="20.100000000000001" customHeight="1">
      <c r="V53" s="1">
        <v>80001012</v>
      </c>
      <c r="W53" s="1" t="s">
        <v>1793</v>
      </c>
      <c r="AE53" s="1">
        <v>80001013</v>
      </c>
      <c r="AF53" s="1" t="s">
        <v>1795</v>
      </c>
    </row>
    <row r="54" spans="9:32" s="1" customFormat="1" ht="20.100000000000001" customHeight="1">
      <c r="V54" s="1">
        <v>80001013</v>
      </c>
      <c r="W54" s="1" t="s">
        <v>1795</v>
      </c>
      <c r="AE54" s="1">
        <v>80001014</v>
      </c>
      <c r="AF54" s="1" t="s">
        <v>1797</v>
      </c>
    </row>
    <row r="55" spans="9:32" s="1" customFormat="1" ht="20.100000000000001" customHeight="1">
      <c r="V55" s="1">
        <v>80001014</v>
      </c>
      <c r="W55" s="1" t="s">
        <v>1797</v>
      </c>
      <c r="AE55" s="1">
        <v>80001015</v>
      </c>
      <c r="AF55" s="1" t="s">
        <v>1799</v>
      </c>
    </row>
    <row r="56" spans="9:32" s="1" customFormat="1" ht="20.100000000000001" customHeight="1">
      <c r="V56" s="1">
        <v>80001015</v>
      </c>
      <c r="W56" s="1" t="s">
        <v>1799</v>
      </c>
      <c r="Y56" s="1" t="s">
        <v>1810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1664</v>
      </c>
      <c r="Z57" s="7" t="s">
        <v>1811</v>
      </c>
      <c r="AE57" s="1">
        <v>80001017</v>
      </c>
      <c r="AF57" s="1" t="s">
        <v>1802</v>
      </c>
    </row>
    <row r="58" spans="9:32" s="1" customFormat="1" ht="20.100000000000001" customHeight="1">
      <c r="I58" s="1" t="s">
        <v>1812</v>
      </c>
      <c r="V58" s="1">
        <v>80001017</v>
      </c>
      <c r="W58" s="1" t="s">
        <v>1802</v>
      </c>
      <c r="Y58" s="1" t="s">
        <v>1672</v>
      </c>
      <c r="Z58" s="7" t="s">
        <v>1811</v>
      </c>
      <c r="AE58" s="1">
        <v>80001018</v>
      </c>
      <c r="AF58" s="1" t="s">
        <v>1804</v>
      </c>
    </row>
    <row r="59" spans="9:32" s="1" customFormat="1" ht="20.100000000000001" customHeight="1">
      <c r="V59" s="1">
        <v>80001018</v>
      </c>
      <c r="W59" s="1" t="s">
        <v>1804</v>
      </c>
      <c r="Y59" s="1" t="s">
        <v>1676</v>
      </c>
      <c r="Z59" s="7" t="s">
        <v>1811</v>
      </c>
      <c r="AE59" s="1">
        <v>80001019</v>
      </c>
      <c r="AF59" s="1" t="s">
        <v>1806</v>
      </c>
    </row>
    <row r="60" spans="9:32" s="1" customFormat="1" ht="20.100000000000001" customHeight="1">
      <c r="V60" s="1">
        <v>80001019</v>
      </c>
      <c r="W60" s="1" t="s">
        <v>1806</v>
      </c>
      <c r="Y60" s="1" t="s">
        <v>1679</v>
      </c>
      <c r="Z60" s="7" t="s">
        <v>1811</v>
      </c>
      <c r="AE60" s="1">
        <v>80001020</v>
      </c>
      <c r="AF60" s="1" t="s">
        <v>1808</v>
      </c>
    </row>
    <row r="61" spans="9:32" ht="20.100000000000001" customHeight="1">
      <c r="V61" s="1">
        <v>80001020</v>
      </c>
      <c r="W61" s="1" t="s">
        <v>1808</v>
      </c>
      <c r="Y61" s="1" t="s">
        <v>1681</v>
      </c>
      <c r="Z61" s="7" t="s">
        <v>1811</v>
      </c>
    </row>
    <row r="62" spans="9:32" ht="20.100000000000001" customHeight="1"/>
    <row r="63" spans="9:32" ht="20.100000000000001" customHeight="1">
      <c r="I63" s="1"/>
      <c r="J63" s="1"/>
      <c r="Y63" s="1" t="s">
        <v>1813</v>
      </c>
    </row>
    <row r="64" spans="9:32" ht="20.100000000000001" customHeight="1">
      <c r="Y64" s="1" t="s">
        <v>1664</v>
      </c>
      <c r="Z64" s="7" t="s">
        <v>1814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1672</v>
      </c>
      <c r="Z65" s="7" t="s">
        <v>1815</v>
      </c>
    </row>
    <row r="66" spans="1:26" ht="20.100000000000001" customHeight="1">
      <c r="A66" s="5">
        <v>70000011</v>
      </c>
      <c r="B66" s="1">
        <v>1000101</v>
      </c>
      <c r="C66" s="1" t="s">
        <v>1759</v>
      </c>
      <c r="D66" s="1">
        <v>1</v>
      </c>
      <c r="E66" s="1">
        <v>80001001</v>
      </c>
      <c r="F66" s="1" t="s">
        <v>1761</v>
      </c>
      <c r="G66" s="5"/>
      <c r="H66" s="5"/>
      <c r="I66" s="5"/>
      <c r="J66" s="5"/>
      <c r="K66" s="1">
        <v>80001010</v>
      </c>
      <c r="L66" s="1" t="s">
        <v>354</v>
      </c>
      <c r="M66" s="1">
        <v>80001014</v>
      </c>
      <c r="N66" s="1" t="s">
        <v>1797</v>
      </c>
      <c r="O66" s="1">
        <v>80001015</v>
      </c>
      <c r="P66" s="1" t="s">
        <v>1799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1676</v>
      </c>
      <c r="Z66" s="7" t="s">
        <v>1816</v>
      </c>
    </row>
    <row r="67" spans="1:26" ht="20.100000000000001" customHeight="1">
      <c r="A67" s="21">
        <v>70000012</v>
      </c>
      <c r="B67" s="1">
        <v>1000201</v>
      </c>
      <c r="C67" s="1" t="s">
        <v>1763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1795</v>
      </c>
      <c r="I67" s="5"/>
      <c r="J67" s="5"/>
      <c r="K67" s="1">
        <v>80001009</v>
      </c>
      <c r="L67" s="1" t="s">
        <v>1788</v>
      </c>
      <c r="M67" s="1">
        <v>80001018</v>
      </c>
      <c r="N67" s="1" t="s">
        <v>1804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1679</v>
      </c>
      <c r="Z67" s="7" t="s">
        <v>1817</v>
      </c>
    </row>
    <row r="68" spans="1:26" ht="20.100000000000001" customHeight="1">
      <c r="A68" s="5">
        <v>70000011</v>
      </c>
      <c r="B68" s="1">
        <v>1000301</v>
      </c>
      <c r="C68" s="1" t="s">
        <v>1767</v>
      </c>
      <c r="D68" s="1">
        <v>1</v>
      </c>
      <c r="E68" s="1">
        <v>80001018</v>
      </c>
      <c r="F68" s="1" t="s">
        <v>1804</v>
      </c>
      <c r="G68" s="5"/>
      <c r="H68" s="5"/>
      <c r="I68" s="5"/>
      <c r="J68" s="5"/>
      <c r="K68" s="1">
        <v>80001012</v>
      </c>
      <c r="L68" s="1" t="s">
        <v>1793</v>
      </c>
      <c r="M68" s="1">
        <v>80001004</v>
      </c>
      <c r="N68" s="1" t="s">
        <v>1772</v>
      </c>
      <c r="O68" s="1">
        <v>80001007</v>
      </c>
      <c r="P68" s="1" t="s">
        <v>1783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1681</v>
      </c>
      <c r="Z68" s="7" t="s">
        <v>1818</v>
      </c>
    </row>
    <row r="69" spans="1:26" ht="20.100000000000001" customHeight="1">
      <c r="A69" s="5">
        <v>70000011</v>
      </c>
      <c r="B69" s="1">
        <v>1000401</v>
      </c>
      <c r="C69" s="1" t="s">
        <v>1770</v>
      </c>
      <c r="D69" s="1">
        <v>2</v>
      </c>
      <c r="E69" s="1">
        <v>80001004</v>
      </c>
      <c r="F69" s="1" t="s">
        <v>1772</v>
      </c>
      <c r="G69" s="1">
        <v>80001018</v>
      </c>
      <c r="H69" s="1" t="s">
        <v>1804</v>
      </c>
      <c r="I69" s="1"/>
      <c r="J69" s="5"/>
      <c r="K69" s="1">
        <v>80001004</v>
      </c>
      <c r="L69" s="1" t="s">
        <v>1772</v>
      </c>
      <c r="M69" s="1">
        <v>80002007</v>
      </c>
      <c r="N69" s="1" t="s">
        <v>1819</v>
      </c>
      <c r="O69" s="1">
        <v>80001023</v>
      </c>
      <c r="P69" s="1" t="s">
        <v>1820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1774</v>
      </c>
      <c r="D70" s="1">
        <v>2</v>
      </c>
      <c r="E70" s="1">
        <v>80001005</v>
      </c>
      <c r="F70" s="1" t="s">
        <v>1731</v>
      </c>
      <c r="G70" s="1">
        <v>80001019</v>
      </c>
      <c r="H70" s="1" t="s">
        <v>1806</v>
      </c>
      <c r="I70" s="1"/>
      <c r="J70" s="5"/>
      <c r="K70" s="1">
        <v>80001017</v>
      </c>
      <c r="L70" s="1" t="s">
        <v>1802</v>
      </c>
      <c r="M70" s="1">
        <v>80001008</v>
      </c>
      <c r="N70" s="1" t="s">
        <v>1786</v>
      </c>
      <c r="O70" s="1">
        <v>80001021</v>
      </c>
      <c r="P70" s="1" t="s">
        <v>1214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1777</v>
      </c>
      <c r="D71" s="1">
        <v>2</v>
      </c>
      <c r="E71" s="1">
        <v>80001006</v>
      </c>
      <c r="F71" s="1" t="s">
        <v>1779</v>
      </c>
      <c r="I71" s="1"/>
      <c r="J71" s="5"/>
      <c r="K71" s="1">
        <v>80001015</v>
      </c>
      <c r="L71" s="1" t="s">
        <v>1799</v>
      </c>
      <c r="M71" s="1">
        <v>80001010</v>
      </c>
      <c r="N71" s="1" t="s">
        <v>354</v>
      </c>
      <c r="O71" s="1">
        <v>80002006</v>
      </c>
      <c r="P71" s="1" t="s">
        <v>1821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1781</v>
      </c>
      <c r="D72" s="1">
        <v>3</v>
      </c>
      <c r="E72" s="1">
        <v>80001007</v>
      </c>
      <c r="F72" s="1" t="s">
        <v>1783</v>
      </c>
      <c r="G72" s="1">
        <v>80001005</v>
      </c>
      <c r="H72" s="1" t="s">
        <v>1731</v>
      </c>
      <c r="I72" s="5"/>
      <c r="K72" s="1">
        <v>80001006</v>
      </c>
      <c r="L72" s="1" t="s">
        <v>1779</v>
      </c>
      <c r="M72" s="1">
        <v>80002018</v>
      </c>
      <c r="N72" s="1" t="s">
        <v>1822</v>
      </c>
      <c r="O72" s="1">
        <v>80001022</v>
      </c>
      <c r="P72" s="1" t="s">
        <v>1823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1785</v>
      </c>
      <c r="D73" s="1">
        <v>3</v>
      </c>
      <c r="E73" s="1">
        <v>80001008</v>
      </c>
      <c r="F73" s="1" t="s">
        <v>1786</v>
      </c>
      <c r="G73" s="1">
        <v>80001020</v>
      </c>
      <c r="H73" s="1" t="s">
        <v>1808</v>
      </c>
      <c r="I73" s="5"/>
      <c r="J73" s="5"/>
      <c r="K73" s="1">
        <v>80001011</v>
      </c>
      <c r="L73" s="1" t="s">
        <v>1791</v>
      </c>
      <c r="M73" s="1">
        <v>80002015</v>
      </c>
      <c r="N73" s="1" t="s">
        <v>1824</v>
      </c>
      <c r="O73" s="1">
        <v>80001024</v>
      </c>
      <c r="P73" s="1" t="s">
        <v>1825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1826</v>
      </c>
      <c r="D74" s="1">
        <v>2</v>
      </c>
      <c r="E74" s="1">
        <v>80001009</v>
      </c>
      <c r="F74" s="1" t="s">
        <v>1788</v>
      </c>
      <c r="G74" s="1">
        <v>80001002</v>
      </c>
      <c r="H74" s="1" t="s">
        <v>653</v>
      </c>
      <c r="I74" s="5"/>
      <c r="J74" s="5"/>
      <c r="K74" s="1">
        <v>80002001</v>
      </c>
      <c r="L74" s="1" t="s">
        <v>1827</v>
      </c>
      <c r="M74" s="1">
        <v>80001014</v>
      </c>
      <c r="N74" s="1" t="s">
        <v>1797</v>
      </c>
      <c r="O74" s="1">
        <v>80001028</v>
      </c>
      <c r="P74" s="1" t="s">
        <v>1828</v>
      </c>
      <c r="Q74" s="1">
        <v>80002022</v>
      </c>
      <c r="R74" s="1" t="s">
        <v>1829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1830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1761</v>
      </c>
      <c r="I75" s="5"/>
      <c r="J75" s="5"/>
      <c r="K75" s="1">
        <v>80001002</v>
      </c>
      <c r="L75" s="1" t="s">
        <v>653</v>
      </c>
      <c r="M75" s="1">
        <v>80002001</v>
      </c>
      <c r="N75" s="1" t="s">
        <v>1827</v>
      </c>
      <c r="O75" s="1">
        <v>80001023</v>
      </c>
      <c r="P75" s="1" t="s">
        <v>1820</v>
      </c>
      <c r="Q75" s="1">
        <v>80002019</v>
      </c>
      <c r="R75" s="1" t="s">
        <v>1831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1832</v>
      </c>
      <c r="D76" s="1">
        <v>3</v>
      </c>
      <c r="E76" s="1">
        <v>80001011</v>
      </c>
      <c r="F76" s="1" t="s">
        <v>1791</v>
      </c>
      <c r="G76" s="1">
        <v>80001003</v>
      </c>
      <c r="H76" s="1" t="s">
        <v>1701</v>
      </c>
      <c r="I76" s="5"/>
      <c r="J76" s="5"/>
      <c r="K76" s="1">
        <v>80001015</v>
      </c>
      <c r="L76" s="1" t="s">
        <v>1799</v>
      </c>
      <c r="M76" s="1">
        <v>80002002</v>
      </c>
      <c r="N76" s="1" t="s">
        <v>1833</v>
      </c>
      <c r="O76" s="1">
        <v>80001027</v>
      </c>
      <c r="P76" s="1" t="s">
        <v>1834</v>
      </c>
      <c r="Q76" s="1">
        <v>80002021</v>
      </c>
      <c r="R76" s="1" t="s">
        <v>1835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1836</v>
      </c>
      <c r="D77" s="1">
        <v>3</v>
      </c>
      <c r="E77" s="1">
        <v>80001012</v>
      </c>
      <c r="F77" s="1" t="s">
        <v>1793</v>
      </c>
      <c r="G77" s="1">
        <v>80002025</v>
      </c>
      <c r="H77" s="1" t="s">
        <v>1837</v>
      </c>
      <c r="I77" s="5"/>
      <c r="J77" s="5"/>
      <c r="K77" s="1">
        <v>80002010</v>
      </c>
      <c r="L77" s="1" t="s">
        <v>1838</v>
      </c>
      <c r="M77" s="1">
        <v>80002003</v>
      </c>
      <c r="N77" s="1" t="s">
        <v>1839</v>
      </c>
      <c r="O77" s="1">
        <v>80001026</v>
      </c>
      <c r="P77" s="1" t="s">
        <v>1840</v>
      </c>
      <c r="Q77" s="1">
        <v>80002027</v>
      </c>
      <c r="R77" s="1" t="s">
        <v>1841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1842</v>
      </c>
      <c r="D78" s="1">
        <v>3</v>
      </c>
      <c r="E78" s="1">
        <v>80001006</v>
      </c>
      <c r="F78" s="1" t="s">
        <v>1779</v>
      </c>
      <c r="G78" s="1">
        <v>80002018</v>
      </c>
      <c r="H78" s="1" t="s">
        <v>1822</v>
      </c>
      <c r="I78" s="5"/>
      <c r="J78" s="5"/>
      <c r="K78" s="1">
        <v>80002004</v>
      </c>
      <c r="L78" s="1" t="s">
        <v>1843</v>
      </c>
      <c r="M78" s="1">
        <v>80002016</v>
      </c>
      <c r="N78" s="1" t="s">
        <v>1844</v>
      </c>
      <c r="O78" s="1">
        <v>80001028</v>
      </c>
      <c r="P78" s="1" t="s">
        <v>1828</v>
      </c>
      <c r="Q78" s="1">
        <v>80002023</v>
      </c>
      <c r="R78" s="1" t="s">
        <v>1845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1846</v>
      </c>
      <c r="D79" s="1">
        <v>3</v>
      </c>
      <c r="E79" s="1">
        <v>80001014</v>
      </c>
      <c r="F79" s="1" t="s">
        <v>1797</v>
      </c>
      <c r="G79" s="1">
        <v>80002021</v>
      </c>
      <c r="H79" s="1" t="s">
        <v>1835</v>
      </c>
      <c r="I79" s="5"/>
      <c r="J79" s="5"/>
      <c r="K79" s="1">
        <v>80002009</v>
      </c>
      <c r="L79" s="1" t="s">
        <v>1847</v>
      </c>
      <c r="M79" s="1">
        <v>80002013</v>
      </c>
      <c r="N79" s="1" t="s">
        <v>1848</v>
      </c>
      <c r="O79" s="1">
        <v>80001025</v>
      </c>
      <c r="P79" s="1" t="s">
        <v>1849</v>
      </c>
      <c r="Q79" s="1">
        <v>80002003</v>
      </c>
      <c r="R79" s="1" t="s">
        <v>1839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1850</v>
      </c>
      <c r="D87" s="1">
        <v>80002019</v>
      </c>
      <c r="E87" s="1" t="s">
        <v>1831</v>
      </c>
      <c r="F87" s="1">
        <v>80002017</v>
      </c>
      <c r="G87" s="1" t="s">
        <v>1851</v>
      </c>
      <c r="H87" s="1">
        <v>80002016</v>
      </c>
      <c r="I87" s="1" t="s">
        <v>1844</v>
      </c>
      <c r="J87" s="1">
        <v>80002014</v>
      </c>
      <c r="K87" s="1" t="s">
        <v>1852</v>
      </c>
      <c r="L87" s="1">
        <v>80002010</v>
      </c>
      <c r="M87" s="1" t="s">
        <v>1838</v>
      </c>
      <c r="N87" s="1">
        <v>80002023</v>
      </c>
      <c r="O87" s="1" t="s">
        <v>1845</v>
      </c>
      <c r="P87" s="1">
        <v>80002009</v>
      </c>
      <c r="Q87" s="1" t="s">
        <v>1847</v>
      </c>
      <c r="R87" s="1">
        <v>80002008</v>
      </c>
      <c r="S87" s="1" t="s">
        <v>1853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1854</v>
      </c>
      <c r="D88" s="1">
        <v>80004002</v>
      </c>
      <c r="E88" s="1" t="s">
        <v>1855</v>
      </c>
      <c r="F88" s="1">
        <v>80002021</v>
      </c>
      <c r="G88" s="1" t="s">
        <v>1835</v>
      </c>
      <c r="H88" s="1">
        <v>80002002</v>
      </c>
      <c r="I88" s="1" t="s">
        <v>1839</v>
      </c>
      <c r="J88" s="1">
        <v>80002003</v>
      </c>
      <c r="K88" s="1" t="s">
        <v>1833</v>
      </c>
      <c r="L88" s="13">
        <v>80002025</v>
      </c>
      <c r="M88" s="13" t="s">
        <v>1837</v>
      </c>
      <c r="N88" s="1">
        <v>80002014</v>
      </c>
      <c r="O88" s="1" t="s">
        <v>1852</v>
      </c>
      <c r="P88" s="1">
        <v>80002024</v>
      </c>
      <c r="Q88" s="1" t="s">
        <v>1856</v>
      </c>
      <c r="R88" s="1">
        <v>80002027</v>
      </c>
      <c r="S88" s="1" t="s">
        <v>1841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1857</v>
      </c>
      <c r="F89" s="1">
        <v>80002002</v>
      </c>
      <c r="G89" s="1" t="s">
        <v>1833</v>
      </c>
      <c r="H89" s="1">
        <v>80002001</v>
      </c>
      <c r="I89" s="1" t="s">
        <v>1827</v>
      </c>
      <c r="J89" s="1">
        <v>80002006</v>
      </c>
      <c r="K89" s="1" t="s">
        <v>1821</v>
      </c>
      <c r="L89" s="1">
        <v>80002011</v>
      </c>
      <c r="M89" s="1" t="s">
        <v>1858</v>
      </c>
      <c r="N89" s="1">
        <v>80002018</v>
      </c>
      <c r="O89" s="1" t="s">
        <v>1822</v>
      </c>
      <c r="P89" s="1">
        <v>80002028</v>
      </c>
      <c r="Q89" s="1" t="s">
        <v>1859</v>
      </c>
      <c r="R89" s="1">
        <v>80002022</v>
      </c>
      <c r="S89" s="1" t="s">
        <v>1829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1835</v>
      </c>
    </row>
    <row r="92" spans="1:24" ht="20.100000000000001" customHeight="1">
      <c r="B92" s="1">
        <v>80001001</v>
      </c>
      <c r="C92" s="1" t="s">
        <v>1761</v>
      </c>
      <c r="D92" s="1">
        <v>80002001</v>
      </c>
      <c r="E92" s="1" t="s">
        <v>1827</v>
      </c>
      <c r="F92" s="1">
        <v>80003001</v>
      </c>
      <c r="G92" s="1" t="s">
        <v>1860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1833</v>
      </c>
      <c r="F93" s="1">
        <v>80003002</v>
      </c>
      <c r="G93" s="1" t="s">
        <v>1861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1701</v>
      </c>
      <c r="D94" s="1">
        <v>80002003</v>
      </c>
      <c r="E94" s="1" t="s">
        <v>1839</v>
      </c>
      <c r="F94" s="1">
        <v>80003003</v>
      </c>
      <c r="G94" s="1" t="s">
        <v>1862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1772</v>
      </c>
      <c r="D95" s="1">
        <v>80002004</v>
      </c>
      <c r="E95" s="1" t="s">
        <v>1843</v>
      </c>
      <c r="F95" s="1">
        <v>80003004</v>
      </c>
      <c r="G95" s="1" t="s">
        <v>1863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1731</v>
      </c>
      <c r="D96" s="1">
        <v>80002005</v>
      </c>
      <c r="E96" s="1" t="s">
        <v>1864</v>
      </c>
      <c r="F96" s="1">
        <v>80003005</v>
      </c>
      <c r="G96" s="1" t="s">
        <v>1865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1779</v>
      </c>
      <c r="D97" s="1">
        <v>80002006</v>
      </c>
      <c r="E97" s="1" t="s">
        <v>1821</v>
      </c>
      <c r="F97" s="1">
        <v>80003006</v>
      </c>
      <c r="G97" s="1" t="s">
        <v>1866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1783</v>
      </c>
      <c r="D98" s="1">
        <v>80002007</v>
      </c>
      <c r="E98" s="1" t="s">
        <v>1819</v>
      </c>
      <c r="F98" s="1">
        <v>80003007</v>
      </c>
      <c r="G98" s="1" t="s">
        <v>1867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1786</v>
      </c>
      <c r="D99" s="1">
        <v>80002008</v>
      </c>
      <c r="E99" s="1" t="s">
        <v>1853</v>
      </c>
      <c r="F99" s="1">
        <v>80003008</v>
      </c>
      <c r="G99" s="1" t="s">
        <v>1868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1788</v>
      </c>
      <c r="D100" s="1">
        <v>80002009</v>
      </c>
      <c r="E100" s="1" t="s">
        <v>1847</v>
      </c>
      <c r="F100" s="1">
        <v>80003009</v>
      </c>
      <c r="G100" s="1" t="s">
        <v>1869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1838</v>
      </c>
      <c r="F101" s="1">
        <v>80003010</v>
      </c>
      <c r="G101" s="1" t="s">
        <v>1870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1791</v>
      </c>
      <c r="D102" s="1">
        <v>80002011</v>
      </c>
      <c r="E102" s="1" t="s">
        <v>1858</v>
      </c>
      <c r="F102" s="1"/>
      <c r="G102" s="1"/>
    </row>
    <row r="103" spans="2:21">
      <c r="B103" s="1">
        <v>80001012</v>
      </c>
      <c r="C103" s="1" t="s">
        <v>1793</v>
      </c>
      <c r="D103" s="1">
        <v>80002012</v>
      </c>
      <c r="E103" s="1" t="s">
        <v>1871</v>
      </c>
      <c r="F103" s="1"/>
      <c r="G103" s="1"/>
    </row>
    <row r="104" spans="2:21">
      <c r="B104" s="1">
        <v>80001013</v>
      </c>
      <c r="C104" s="1" t="s">
        <v>1795</v>
      </c>
      <c r="D104" s="1">
        <v>80002013</v>
      </c>
      <c r="E104" s="1" t="s">
        <v>1848</v>
      </c>
      <c r="F104" s="1"/>
      <c r="G104" s="1"/>
    </row>
    <row r="105" spans="2:21">
      <c r="B105" s="1">
        <v>80001014</v>
      </c>
      <c r="C105" s="1" t="s">
        <v>1797</v>
      </c>
      <c r="D105" s="1">
        <v>80002014</v>
      </c>
      <c r="E105" s="1" t="s">
        <v>1852</v>
      </c>
      <c r="F105" s="1"/>
      <c r="G105" s="1"/>
    </row>
    <row r="106" spans="2:21">
      <c r="B106" s="1">
        <v>80001015</v>
      </c>
      <c r="C106" s="1" t="s">
        <v>1799</v>
      </c>
      <c r="D106" s="1">
        <v>80002015</v>
      </c>
      <c r="E106" s="1" t="s">
        <v>1824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1844</v>
      </c>
      <c r="F107" s="1"/>
      <c r="G107" s="1"/>
    </row>
    <row r="108" spans="2:21">
      <c r="B108" s="1">
        <v>80001017</v>
      </c>
      <c r="C108" s="1" t="s">
        <v>1802</v>
      </c>
      <c r="D108" s="1">
        <v>80002017</v>
      </c>
      <c r="E108" s="1" t="s">
        <v>1851</v>
      </c>
      <c r="F108" s="1"/>
      <c r="G108" s="1"/>
    </row>
    <row r="109" spans="2:21">
      <c r="B109" s="1">
        <v>80001018</v>
      </c>
      <c r="C109" s="1" t="s">
        <v>1804</v>
      </c>
      <c r="D109" s="1">
        <v>80002018</v>
      </c>
      <c r="E109" s="1" t="s">
        <v>1822</v>
      </c>
      <c r="F109" s="1"/>
      <c r="G109" s="1"/>
    </row>
    <row r="110" spans="2:21">
      <c r="B110" s="1">
        <v>80001019</v>
      </c>
      <c r="C110" s="1" t="s">
        <v>1806</v>
      </c>
      <c r="D110" s="1">
        <v>80002019</v>
      </c>
      <c r="E110" s="1" t="s">
        <v>1831</v>
      </c>
      <c r="F110" s="1"/>
      <c r="G110" s="1"/>
    </row>
    <row r="111" spans="2:21">
      <c r="B111" s="1">
        <v>80001020</v>
      </c>
      <c r="C111" s="1" t="s">
        <v>1808</v>
      </c>
      <c r="D111" s="1">
        <v>80002020</v>
      </c>
      <c r="E111" s="1" t="s">
        <v>1872</v>
      </c>
      <c r="F111" s="1"/>
      <c r="G111" s="1"/>
    </row>
    <row r="112" spans="2:21">
      <c r="B112" s="1">
        <v>80001021</v>
      </c>
      <c r="C112" s="1" t="s">
        <v>1214</v>
      </c>
      <c r="D112" s="1">
        <v>80002021</v>
      </c>
      <c r="E112" s="1" t="s">
        <v>1835</v>
      </c>
      <c r="J112" s="13"/>
      <c r="K112" s="13" t="s">
        <v>1873</v>
      </c>
    </row>
    <row r="113" spans="2:12">
      <c r="B113" s="1">
        <v>80001022</v>
      </c>
      <c r="C113" s="1" t="s">
        <v>1823</v>
      </c>
      <c r="D113" s="1">
        <v>80002022</v>
      </c>
      <c r="E113" s="1" t="s">
        <v>1829</v>
      </c>
      <c r="J113" s="13">
        <v>1</v>
      </c>
      <c r="K113" s="13">
        <v>1</v>
      </c>
    </row>
    <row r="114" spans="2:12">
      <c r="B114" s="1">
        <v>80001023</v>
      </c>
      <c r="C114" s="1" t="s">
        <v>1820</v>
      </c>
      <c r="D114" s="1">
        <v>80002023</v>
      </c>
      <c r="E114" s="1" t="s">
        <v>1845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1825</v>
      </c>
      <c r="D115" s="1">
        <v>80002024</v>
      </c>
      <c r="E115" s="1" t="s">
        <v>1856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1849</v>
      </c>
      <c r="D116" s="1">
        <v>80002025</v>
      </c>
      <c r="E116" s="1" t="s">
        <v>1837</v>
      </c>
    </row>
    <row r="117" spans="2:12">
      <c r="B117" s="1">
        <v>80001026</v>
      </c>
      <c r="C117" s="1" t="s">
        <v>1840</v>
      </c>
      <c r="D117" s="1">
        <v>80002026</v>
      </c>
      <c r="E117" s="1" t="s">
        <v>1874</v>
      </c>
    </row>
    <row r="118" spans="2:12">
      <c r="B118" s="1">
        <v>80001027</v>
      </c>
      <c r="C118" s="1" t="s">
        <v>1834</v>
      </c>
      <c r="D118" s="1">
        <v>80002027</v>
      </c>
      <c r="E118" s="1" t="s">
        <v>1841</v>
      </c>
    </row>
    <row r="119" spans="2:12">
      <c r="B119" s="1">
        <v>80001028</v>
      </c>
      <c r="C119" s="1" t="s">
        <v>1828</v>
      </c>
      <c r="D119" s="1">
        <v>80002028</v>
      </c>
      <c r="E119" s="1" t="s">
        <v>1859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1758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1875</v>
      </c>
      <c r="Q3" s="5"/>
      <c r="R3" s="5"/>
      <c r="S3" s="14" t="s">
        <v>920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1876</v>
      </c>
      <c r="Q4" s="5"/>
      <c r="R4" s="5"/>
      <c r="S4" s="14" t="s">
        <v>922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1877</v>
      </c>
      <c r="Q5" s="5"/>
      <c r="R5" s="5"/>
      <c r="S5" s="14" t="s">
        <v>916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1878</v>
      </c>
      <c r="Q6" s="5"/>
      <c r="R6" s="5"/>
      <c r="S6" s="14" t="s">
        <v>918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1879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1697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1880</v>
      </c>
      <c r="O22" s="1" t="s">
        <v>1881</v>
      </c>
      <c r="P22" s="7" t="s">
        <v>1882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1823</v>
      </c>
      <c r="O23" s="1" t="s">
        <v>1883</v>
      </c>
      <c r="P23" s="7" t="s">
        <v>1884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1820</v>
      </c>
      <c r="O24" s="1" t="s">
        <v>1820</v>
      </c>
      <c r="P24" s="7" t="s">
        <v>1885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1825</v>
      </c>
      <c r="O25" s="1" t="s">
        <v>1886</v>
      </c>
      <c r="P25" s="7" t="s">
        <v>1887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1849</v>
      </c>
      <c r="O26" s="1" t="s">
        <v>1888</v>
      </c>
      <c r="P26" s="7" t="s">
        <v>1889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1840</v>
      </c>
      <c r="O27" s="1" t="s">
        <v>1890</v>
      </c>
      <c r="P27" s="7" t="s">
        <v>1891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1834</v>
      </c>
      <c r="P28" s="7" t="s">
        <v>1892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1893</v>
      </c>
      <c r="P29" s="7" t="s">
        <v>1894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1895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1896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1721</v>
      </c>
      <c r="P34" s="1" t="s">
        <v>1897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1898</v>
      </c>
      <c r="O35" s="1" t="s">
        <v>290</v>
      </c>
      <c r="P35" s="1" t="s">
        <v>1899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1900</v>
      </c>
      <c r="M1" s="4" t="s">
        <v>491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1901</v>
      </c>
      <c r="T1" s="4" t="s">
        <v>25</v>
      </c>
      <c r="U1" s="4" t="s">
        <v>26</v>
      </c>
      <c r="V1" s="4" t="s">
        <v>1902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1903</v>
      </c>
      <c r="M3" s="1"/>
      <c r="N3" s="1" t="s">
        <v>1904</v>
      </c>
      <c r="O3" s="1"/>
      <c r="R3" s="5" t="s">
        <v>354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1905</v>
      </c>
      <c r="J4" s="1" t="s">
        <v>1906</v>
      </c>
      <c r="K4" s="1">
        <v>1</v>
      </c>
      <c r="L4" s="1" t="s">
        <v>1719</v>
      </c>
      <c r="N4" s="1" t="s">
        <v>1719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1907</v>
      </c>
      <c r="K5" s="1">
        <v>2</v>
      </c>
      <c r="L5" s="1" t="s">
        <v>1728</v>
      </c>
      <c r="N5" s="1" t="s">
        <v>1908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1909</v>
      </c>
      <c r="K6" s="1">
        <v>3</v>
      </c>
      <c r="L6" s="1" t="s">
        <v>1733</v>
      </c>
      <c r="N6" s="1" t="s">
        <v>1908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1744</v>
      </c>
      <c r="N7" s="1" t="s">
        <v>1910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1911</v>
      </c>
      <c r="N8" s="1" t="s">
        <v>1910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1738</v>
      </c>
      <c r="N9" s="1" t="s">
        <v>1908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1723</v>
      </c>
      <c r="N10" s="1" t="s">
        <v>1719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1912</v>
      </c>
      <c r="F2" s="1" t="s">
        <v>1913</v>
      </c>
      <c r="J2" s="1" t="s">
        <v>1914</v>
      </c>
    </row>
    <row r="3" spans="3:16" s="1" customFormat="1" ht="20.100000000000001" customHeight="1">
      <c r="D3" s="1" t="s">
        <v>1915</v>
      </c>
      <c r="E3" s="1">
        <v>100</v>
      </c>
      <c r="J3" s="1" t="s">
        <v>1916</v>
      </c>
    </row>
    <row r="4" spans="3:16" s="1" customFormat="1" ht="20.100000000000001" customHeight="1">
      <c r="D4" s="1" t="s">
        <v>1917</v>
      </c>
      <c r="E4" s="1">
        <v>130</v>
      </c>
    </row>
    <row r="5" spans="3:16" s="1" customFormat="1" ht="20.100000000000001" customHeight="1">
      <c r="D5" s="1" t="s">
        <v>1918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1919</v>
      </c>
      <c r="M8" s="1" t="s">
        <v>1920</v>
      </c>
      <c r="P8" s="1" t="s">
        <v>1921</v>
      </c>
    </row>
    <row r="9" spans="3:16" s="1" customFormat="1" ht="20.100000000000001" customHeight="1">
      <c r="C9" s="1" t="s">
        <v>467</v>
      </c>
      <c r="H9" s="1" t="s">
        <v>1922</v>
      </c>
      <c r="I9" s="1" t="s">
        <v>1313</v>
      </c>
      <c r="J9" s="1" t="s">
        <v>1923</v>
      </c>
    </row>
    <row r="10" spans="3:16" s="1" customFormat="1" ht="20.100000000000001" customHeight="1">
      <c r="C10" s="1">
        <v>10</v>
      </c>
      <c r="I10" s="1" t="s">
        <v>1924</v>
      </c>
      <c r="J10" s="1" t="s">
        <v>3</v>
      </c>
    </row>
    <row r="11" spans="3:16" s="1" customFormat="1" ht="20.100000000000001" customHeight="1">
      <c r="C11" s="1">
        <v>20</v>
      </c>
      <c r="I11" s="1" t="s">
        <v>1925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1926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1927</v>
      </c>
      <c r="J25" s="7" t="s">
        <v>1928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1929</v>
      </c>
      <c r="B1" s="4" t="s">
        <v>1930</v>
      </c>
      <c r="C1" s="4" t="s">
        <v>1931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1929</v>
      </c>
      <c r="R1" s="1" t="s">
        <v>1932</v>
      </c>
      <c r="S1" s="1" t="s">
        <v>1905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1933</v>
      </c>
      <c r="AF1" s="1" t="s">
        <v>1934</v>
      </c>
      <c r="AG1" s="1" t="s">
        <v>1935</v>
      </c>
      <c r="AH1" s="1" t="s">
        <v>1905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1936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1937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1938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1939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1940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1941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1942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1943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1944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1945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1946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1947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1948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1949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1950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1951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1952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1953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1954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1955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1956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1957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1958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1959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1960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1961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1962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1963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1964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1965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1966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1967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1968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1969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1970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1971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1972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1973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1974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1975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1976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1977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1978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1936</v>
      </c>
      <c r="AE44" s="8" t="s">
        <v>1979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1980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1937</v>
      </c>
      <c r="AE45" s="8" t="s">
        <v>1979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1981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1938</v>
      </c>
      <c r="AE46" s="8" t="s">
        <v>1979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1982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1939</v>
      </c>
      <c r="AE47" s="8" t="s">
        <v>1983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1984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1940</v>
      </c>
      <c r="AE48" s="8" t="s">
        <v>1979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1985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1941</v>
      </c>
      <c r="AE49" s="8" t="s">
        <v>1979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1986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1942</v>
      </c>
      <c r="AE50" s="10" t="s">
        <v>1987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1988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1943</v>
      </c>
      <c r="AE51" s="8" t="s">
        <v>1979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1989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1944</v>
      </c>
      <c r="AE52" s="8" t="s">
        <v>1990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1984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1945</v>
      </c>
      <c r="AE53" s="8" t="s">
        <v>1979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1991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1946</v>
      </c>
      <c r="AE54" s="10" t="s">
        <v>1979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1992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1947</v>
      </c>
      <c r="AE55" s="10" t="s">
        <v>1979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1993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1948</v>
      </c>
      <c r="AE56" s="8" t="s">
        <v>1994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1995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1949</v>
      </c>
      <c r="AE57" s="8" t="s">
        <v>1979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1996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1950</v>
      </c>
      <c r="AE58" s="8" t="s">
        <v>1979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1997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1951</v>
      </c>
      <c r="AE59" s="10" t="s">
        <v>1979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1998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1952</v>
      </c>
      <c r="AE60" s="10" t="s">
        <v>1979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1999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1953</v>
      </c>
      <c r="AE61" s="8" t="s">
        <v>2000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2001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1954</v>
      </c>
      <c r="AE62" s="8" t="s">
        <v>2002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2003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1955</v>
      </c>
      <c r="AE63" s="8" t="s">
        <v>1979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2004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1956</v>
      </c>
      <c r="AE64" s="10" t="s">
        <v>1979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2005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1957</v>
      </c>
      <c r="AE65" s="8" t="s">
        <v>2006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2007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1958</v>
      </c>
      <c r="AE66" s="8" t="s">
        <v>1979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2008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1959</v>
      </c>
      <c r="AE67" s="8" t="s">
        <v>1979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2009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1960</v>
      </c>
      <c r="AE68" s="8" t="s">
        <v>2010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2011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1961</v>
      </c>
      <c r="AE69" s="8" t="s">
        <v>1979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2012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1962</v>
      </c>
      <c r="AE70" s="8" t="s">
        <v>1979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2013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1963</v>
      </c>
      <c r="AE71" s="8" t="s">
        <v>2014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2015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1964</v>
      </c>
      <c r="AE72" s="8" t="s">
        <v>2016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2017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1965</v>
      </c>
      <c r="AE73" s="8" t="s">
        <v>1979</v>
      </c>
      <c r="AF73" s="1"/>
      <c r="AI73" s="1"/>
      <c r="AJ73" s="1"/>
      <c r="AK73" s="1"/>
      <c r="AL73" s="1"/>
    </row>
    <row r="74" spans="1:38" ht="20.100000000000001" customHeight="1">
      <c r="B74" s="4" t="s">
        <v>1930</v>
      </c>
      <c r="D74" s="4" t="s">
        <v>2018</v>
      </c>
      <c r="E74" s="4" t="s">
        <v>2019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2020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1966</v>
      </c>
      <c r="AE74" s="8" t="s">
        <v>1979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2021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1967</v>
      </c>
      <c r="AE75" s="8" t="s">
        <v>1979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2022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1968</v>
      </c>
      <c r="AE76" s="8" t="s">
        <v>1979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1969</v>
      </c>
      <c r="AE77" s="8" t="s">
        <v>2023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1970</v>
      </c>
      <c r="AE78" s="8" t="s">
        <v>1979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1929</v>
      </c>
      <c r="R79" s="1" t="s">
        <v>1932</v>
      </c>
      <c r="S79" s="1" t="s">
        <v>1905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1971</v>
      </c>
      <c r="AE79" s="8" t="s">
        <v>1979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1936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1972</v>
      </c>
      <c r="AE80" s="8" t="s">
        <v>2024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1937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1973</v>
      </c>
      <c r="AE81" s="8" t="s">
        <v>1979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1938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1974</v>
      </c>
      <c r="AE82" s="8" t="s">
        <v>1979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1939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1975</v>
      </c>
      <c r="AE83" s="8" t="s">
        <v>2025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1940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1976</v>
      </c>
      <c r="AE84" s="8" t="s">
        <v>1979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1941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1977</v>
      </c>
      <c r="AE85" s="8" t="s">
        <v>1979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1942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1978</v>
      </c>
      <c r="AE86" s="8" t="s">
        <v>1979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1943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1980</v>
      </c>
      <c r="AE87" s="8" t="s">
        <v>1979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1944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1981</v>
      </c>
      <c r="AE88" s="8" t="s">
        <v>1979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1945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1982</v>
      </c>
      <c r="AE89" s="8" t="s">
        <v>2026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1946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1984</v>
      </c>
      <c r="AE90" s="8" t="s">
        <v>1979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1947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1985</v>
      </c>
      <c r="AE91" s="8" t="s">
        <v>1979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1948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1986</v>
      </c>
      <c r="AE92" s="8" t="s">
        <v>1979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1949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1988</v>
      </c>
      <c r="AE93" s="8" t="s">
        <v>2027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1950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1989</v>
      </c>
      <c r="AE94" s="8" t="s">
        <v>1979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1951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1984</v>
      </c>
      <c r="AE95" s="8" t="s">
        <v>1979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1952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1991</v>
      </c>
      <c r="AE96" s="8" t="s">
        <v>2028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1953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1992</v>
      </c>
      <c r="AE97" s="8" t="s">
        <v>1979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1954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1993</v>
      </c>
      <c r="AE98" s="8" t="s">
        <v>1979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1955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1995</v>
      </c>
      <c r="AE99" s="8" t="s">
        <v>2029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1956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1996</v>
      </c>
      <c r="AE100" s="8" t="s">
        <v>1979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1957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1997</v>
      </c>
      <c r="AE101" s="8" t="s">
        <v>1979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1958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1998</v>
      </c>
      <c r="AE102" s="8" t="s">
        <v>1979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1959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1999</v>
      </c>
      <c r="AE103" s="8" t="s">
        <v>2030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1960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2001</v>
      </c>
      <c r="AE104" s="8" t="s">
        <v>1979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1961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2003</v>
      </c>
      <c r="AE105" s="8" t="s">
        <v>1979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1962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2004</v>
      </c>
      <c r="AE106" s="8" t="s">
        <v>2031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1963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2005</v>
      </c>
      <c r="AE107" s="8" t="s">
        <v>1979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1964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2007</v>
      </c>
      <c r="AE108" s="8" t="s">
        <v>1979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1965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2008</v>
      </c>
      <c r="AE109" s="8" t="s">
        <v>2032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1966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2009</v>
      </c>
      <c r="AE110" s="8" t="s">
        <v>2033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1967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2011</v>
      </c>
      <c r="AE111" s="8" t="s">
        <v>1979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1968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2012</v>
      </c>
      <c r="AE112" s="12" t="s">
        <v>1979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1969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2013</v>
      </c>
      <c r="AE113" s="12" t="s">
        <v>1979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1970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2015</v>
      </c>
      <c r="AE114" s="12" t="s">
        <v>1979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1971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2017</v>
      </c>
      <c r="AE115" s="8" t="s">
        <v>1979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1972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2020</v>
      </c>
      <c r="AE116" s="8" t="s">
        <v>1979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1973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2021</v>
      </c>
      <c r="AE117" s="8" t="s">
        <v>2034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1974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2022</v>
      </c>
      <c r="AE118" s="8" t="s">
        <v>2035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1975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1976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1977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1978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1980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1981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1982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1984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1985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1986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1988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2036</v>
      </c>
      <c r="H2" s="6">
        <v>72002011</v>
      </c>
      <c r="I2" s="6" t="s">
        <v>2037</v>
      </c>
      <c r="N2" s="6">
        <v>72003011</v>
      </c>
      <c r="O2" s="6" t="s">
        <v>2038</v>
      </c>
      <c r="S2" s="6">
        <v>72004011</v>
      </c>
      <c r="T2" s="6" t="s">
        <v>2039</v>
      </c>
    </row>
    <row r="3" spans="2:24" s="5" customFormat="1" ht="20.100000000000001" customHeight="1">
      <c r="I3" s="1" t="s">
        <v>2040</v>
      </c>
      <c r="P3" s="3" t="s">
        <v>2041</v>
      </c>
      <c r="U3" s="5" t="s">
        <v>2042</v>
      </c>
    </row>
    <row r="4" spans="2:24" s="5" customFormat="1" ht="20.100000000000001" customHeight="1">
      <c r="C4" s="1" t="s">
        <v>1755</v>
      </c>
      <c r="I4" s="1" t="s">
        <v>2043</v>
      </c>
      <c r="P4" s="3" t="s">
        <v>2044</v>
      </c>
      <c r="U4" s="5" t="s">
        <v>2045</v>
      </c>
    </row>
    <row r="5" spans="2:24" s="5" customFormat="1" ht="20.100000000000001" customHeight="1">
      <c r="C5" s="1" t="s">
        <v>94</v>
      </c>
      <c r="I5" s="1" t="s">
        <v>2046</v>
      </c>
      <c r="P5" s="5" t="s">
        <v>2047</v>
      </c>
      <c r="U5" s="5" t="s">
        <v>81</v>
      </c>
    </row>
    <row r="6" spans="2:24" s="5" customFormat="1" ht="20.100000000000001" customHeight="1">
      <c r="C6" s="1" t="s">
        <v>2048</v>
      </c>
      <c r="I6" s="1" t="s">
        <v>1765</v>
      </c>
      <c r="O6" s="1" t="s">
        <v>159</v>
      </c>
      <c r="P6" s="3" t="s">
        <v>2049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2050</v>
      </c>
      <c r="H11" s="6">
        <v>72002012</v>
      </c>
      <c r="I11" s="6" t="s">
        <v>2051</v>
      </c>
      <c r="N11" s="6">
        <v>72003012</v>
      </c>
      <c r="O11" s="6" t="s">
        <v>2052</v>
      </c>
      <c r="S11" s="6">
        <v>72004012</v>
      </c>
      <c r="T11" s="6" t="s">
        <v>2053</v>
      </c>
      <c r="X11" s="5" t="s">
        <v>2054</v>
      </c>
    </row>
    <row r="12" spans="2:24" s="5" customFormat="1" ht="20.100000000000001" customHeight="1">
      <c r="I12" s="5" t="s">
        <v>2055</v>
      </c>
      <c r="O12" s="1"/>
      <c r="P12" s="7" t="s">
        <v>2056</v>
      </c>
      <c r="U12" s="5" t="s">
        <v>2057</v>
      </c>
    </row>
    <row r="13" spans="2:24" s="5" customFormat="1" ht="20.100000000000001" customHeight="1">
      <c r="C13" s="1" t="s">
        <v>2058</v>
      </c>
      <c r="O13" s="1" t="s">
        <v>2059</v>
      </c>
      <c r="P13" s="7" t="s">
        <v>2060</v>
      </c>
      <c r="U13" s="5" t="s">
        <v>159</v>
      </c>
    </row>
    <row r="14" spans="2:24" s="5" customFormat="1" ht="20.100000000000001" customHeight="1">
      <c r="C14" s="1" t="s">
        <v>2061</v>
      </c>
      <c r="O14" s="1"/>
      <c r="P14" s="3" t="s">
        <v>2062</v>
      </c>
      <c r="U14" s="5" t="s">
        <v>2063</v>
      </c>
    </row>
    <row r="15" spans="2:24" s="5" customFormat="1" ht="20.100000000000001" customHeight="1">
      <c r="C15" s="1" t="s">
        <v>2064</v>
      </c>
      <c r="P15" s="5" t="s">
        <v>2065</v>
      </c>
      <c r="U15" s="5" t="s">
        <v>2066</v>
      </c>
    </row>
    <row r="16" spans="2:24" s="5" customFormat="1" ht="20.100000000000001" customHeight="1">
      <c r="C16" s="1" t="s">
        <v>2067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2068</v>
      </c>
      <c r="H21" s="6">
        <v>72002013</v>
      </c>
      <c r="I21" s="6" t="s">
        <v>2069</v>
      </c>
      <c r="M21" s="3" t="s">
        <v>2070</v>
      </c>
      <c r="N21" s="6">
        <v>72003013</v>
      </c>
      <c r="O21" s="6" t="s">
        <v>2071</v>
      </c>
      <c r="S21" s="6">
        <v>72004013</v>
      </c>
      <c r="T21" s="6" t="s">
        <v>2072</v>
      </c>
    </row>
    <row r="22" spans="2:21" s="5" customFormat="1" ht="20.100000000000001" customHeight="1">
      <c r="I22" s="1" t="s">
        <v>2073</v>
      </c>
      <c r="J22" s="7" t="s">
        <v>2074</v>
      </c>
      <c r="P22" s="3" t="s">
        <v>2075</v>
      </c>
      <c r="U22" s="5" t="s">
        <v>2076</v>
      </c>
    </row>
    <row r="23" spans="2:21" s="5" customFormat="1" ht="20.100000000000001" customHeight="1">
      <c r="C23" s="1" t="s">
        <v>2077</v>
      </c>
      <c r="I23" s="1" t="s">
        <v>2061</v>
      </c>
      <c r="O23" s="1" t="s">
        <v>2078</v>
      </c>
      <c r="P23" s="7" t="s">
        <v>2079</v>
      </c>
      <c r="U23" s="5" t="s">
        <v>2080</v>
      </c>
    </row>
    <row r="24" spans="2:21" s="5" customFormat="1" ht="20.100000000000001" customHeight="1">
      <c r="C24" s="1" t="s">
        <v>2081</v>
      </c>
      <c r="I24" s="5" t="s">
        <v>2082</v>
      </c>
      <c r="O24" s="1" t="s">
        <v>2083</v>
      </c>
      <c r="P24" s="7" t="s">
        <v>2084</v>
      </c>
      <c r="U24" s="5" t="s">
        <v>2085</v>
      </c>
    </row>
    <row r="25" spans="2:21" s="5" customFormat="1" ht="20.100000000000001" customHeight="1">
      <c r="C25" s="1" t="s">
        <v>2086</v>
      </c>
      <c r="I25" s="1" t="s">
        <v>2087</v>
      </c>
      <c r="P25" s="3" t="s">
        <v>2088</v>
      </c>
      <c r="T25" s="5" t="s">
        <v>2089</v>
      </c>
      <c r="U25" s="5" t="s">
        <v>2090</v>
      </c>
    </row>
    <row r="26" spans="2:21" s="5" customFormat="1" ht="20.100000000000001" customHeight="1">
      <c r="C26" s="1" t="s">
        <v>2087</v>
      </c>
      <c r="I26" s="1" t="s">
        <v>2091</v>
      </c>
      <c r="P26" s="5" t="s">
        <v>2092</v>
      </c>
      <c r="U26" s="3" t="s">
        <v>2092</v>
      </c>
    </row>
    <row r="27" spans="2:21" s="5" customFormat="1" ht="20.100000000000001" customHeight="1">
      <c r="C27" s="1" t="s">
        <v>2091</v>
      </c>
      <c r="P27" s="3" t="s">
        <v>2093</v>
      </c>
      <c r="U27" s="7" t="s">
        <v>2087</v>
      </c>
    </row>
    <row r="28" spans="2:21" s="5" customFormat="1" ht="20.100000000000001" customHeight="1">
      <c r="C28" s="1" t="s">
        <v>2094</v>
      </c>
      <c r="U28" s="7" t="s">
        <v>2091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2095</v>
      </c>
      <c r="F3" t="s">
        <v>2096</v>
      </c>
    </row>
    <row r="4" spans="2:6">
      <c r="B4" s="1" t="s">
        <v>2097</v>
      </c>
      <c r="C4" s="1"/>
      <c r="E4" t="s">
        <v>2098</v>
      </c>
    </row>
    <row r="5" spans="2:6">
      <c r="B5" s="1" t="s">
        <v>2099</v>
      </c>
      <c r="C5" s="1"/>
      <c r="E5" t="s">
        <v>2100</v>
      </c>
    </row>
    <row r="6" spans="2:6">
      <c r="B6" s="1" t="s">
        <v>2101</v>
      </c>
      <c r="C6" s="1"/>
      <c r="E6" t="s">
        <v>2102</v>
      </c>
    </row>
    <row r="7" spans="2:6">
      <c r="B7" s="1" t="s">
        <v>2101</v>
      </c>
      <c r="C7" s="1"/>
      <c r="E7" t="s">
        <v>2103</v>
      </c>
    </row>
    <row r="8" spans="2:6">
      <c r="B8" s="1" t="s">
        <v>2104</v>
      </c>
      <c r="C8" s="1" t="s">
        <v>2105</v>
      </c>
      <c r="E8" t="s">
        <v>2106</v>
      </c>
    </row>
    <row r="9" spans="2:6">
      <c r="B9" s="1" t="s">
        <v>2107</v>
      </c>
      <c r="C9" s="1" t="s">
        <v>2105</v>
      </c>
      <c r="E9" s="3" t="s">
        <v>2108</v>
      </c>
    </row>
    <row r="11" spans="2:6">
      <c r="B11" s="1" t="s">
        <v>2109</v>
      </c>
      <c r="C11" s="1"/>
      <c r="E11" t="s">
        <v>2110</v>
      </c>
    </row>
    <row r="12" spans="2:6">
      <c r="B12" s="1" t="s">
        <v>2111</v>
      </c>
      <c r="C12" s="1"/>
      <c r="E12" t="s">
        <v>2112</v>
      </c>
    </row>
    <row r="13" spans="2:6">
      <c r="B13" s="1" t="s">
        <v>2111</v>
      </c>
      <c r="C13" s="1"/>
      <c r="E13" t="s">
        <v>2113</v>
      </c>
    </row>
    <row r="16" spans="2:6">
      <c r="B16" s="1" t="s">
        <v>2114</v>
      </c>
      <c r="C16" s="1" t="s">
        <v>2105</v>
      </c>
    </row>
    <row r="17" spans="1:5">
      <c r="B17" s="1" t="s">
        <v>2115</v>
      </c>
      <c r="C17" s="1" t="s">
        <v>2105</v>
      </c>
    </row>
    <row r="18" spans="1:5">
      <c r="B18" s="1" t="s">
        <v>2116</v>
      </c>
      <c r="C18" s="1" t="s">
        <v>2105</v>
      </c>
    </row>
    <row r="19" spans="1:5">
      <c r="B19" s="1" t="s">
        <v>2115</v>
      </c>
      <c r="C19" s="1" t="s">
        <v>2105</v>
      </c>
    </row>
    <row r="20" spans="1:5">
      <c r="E20" t="s">
        <v>2117</v>
      </c>
    </row>
    <row r="21" spans="1:5">
      <c r="E21" t="s">
        <v>2118</v>
      </c>
    </row>
    <row r="22" spans="1:5">
      <c r="A22" t="s">
        <v>2119</v>
      </c>
      <c r="B22" s="4" t="s">
        <v>2120</v>
      </c>
    </row>
    <row r="23" spans="1:5">
      <c r="B23" s="1" t="s">
        <v>2121</v>
      </c>
    </row>
    <row r="24" spans="1:5">
      <c r="B24" s="1" t="s">
        <v>2122</v>
      </c>
    </row>
    <row r="25" spans="1:5">
      <c r="B25" s="1" t="s">
        <v>2123</v>
      </c>
    </row>
    <row r="26" spans="1:5">
      <c r="B26" s="1" t="s">
        <v>2124</v>
      </c>
    </row>
    <row r="28" spans="1:5">
      <c r="B28" s="1" t="s">
        <v>2125</v>
      </c>
      <c r="C28" s="1"/>
      <c r="E28" t="s">
        <v>2126</v>
      </c>
    </row>
    <row r="30" spans="1:5">
      <c r="E30" t="s">
        <v>2127</v>
      </c>
    </row>
    <row r="31" spans="1:5">
      <c r="E31" t="s">
        <v>2128</v>
      </c>
    </row>
    <row r="34" spans="2:2">
      <c r="B34" s="1" t="s">
        <v>2129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1693</v>
      </c>
      <c r="I4" s="1"/>
      <c r="J4" s="1">
        <f>SUM(J6:J25)/100000000</f>
        <v>16.943999999999999</v>
      </c>
      <c r="K4" s="1" t="s">
        <v>2130</v>
      </c>
    </row>
    <row r="5" spans="3:18" ht="20.100000000000001" customHeight="1">
      <c r="C5" s="1"/>
      <c r="D5" s="1" t="s">
        <v>2131</v>
      </c>
      <c r="E5" s="1" t="s">
        <v>2132</v>
      </c>
      <c r="F5" s="1"/>
      <c r="G5" s="1"/>
      <c r="H5" s="1"/>
      <c r="I5" s="1"/>
      <c r="J5" s="1"/>
      <c r="N5" s="1" t="s">
        <v>2133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53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53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53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53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53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234</v>
      </c>
    </row>
    <row r="22" spans="2:53" ht="20.100000000000001" customHeight="1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spans="2:53" ht="20.100000000000001" customHeight="1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spans="2:53" ht="20.100000000000001" customHeight="1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spans="2:53" ht="20.100000000000001" customHeight="1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spans="2:53" ht="20.100000000000001" customHeight="1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53" ht="20.100000000000001" customHeight="1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spans="2:53" ht="20.100000000000001" customHeight="1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53" ht="20.100000000000001" customHeight="1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53" ht="20.100000000000001" customHeight="1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spans="2:53" ht="20.100000000000001" customHeight="1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spans="2:53" ht="20.100000000000001" customHeight="1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spans="4:53" ht="20.100000000000001" customHeight="1">
      <c r="D44" s="62">
        <v>15308002</v>
      </c>
      <c r="E44" s="62" t="s">
        <v>295</v>
      </c>
      <c r="G44" s="66" t="s">
        <v>296</v>
      </c>
      <c r="T44" s="77"/>
      <c r="AS44" s="66"/>
    </row>
    <row r="45" spans="4:53" ht="20.100000000000001" customHeight="1">
      <c r="D45" s="62">
        <v>15408001</v>
      </c>
      <c r="E45" s="62" t="s">
        <v>297</v>
      </c>
      <c r="G45" s="66" t="s">
        <v>298</v>
      </c>
      <c r="T45" s="78"/>
      <c r="AS45" s="66"/>
    </row>
    <row r="46" spans="4:53" ht="20.100000000000001" customHeight="1">
      <c r="D46" s="62">
        <v>15408002</v>
      </c>
      <c r="E46" s="62" t="s">
        <v>299</v>
      </c>
      <c r="G46" s="66" t="s">
        <v>300</v>
      </c>
      <c r="T46" s="74"/>
      <c r="AS46" s="66"/>
    </row>
    <row r="47" spans="4:53" ht="20.100000000000001" customHeight="1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spans="4:53" ht="20.100000000000001" customHeight="1">
      <c r="D48" s="62">
        <v>15508002</v>
      </c>
      <c r="E48" s="62" t="s">
        <v>303</v>
      </c>
      <c r="G48" s="6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305</v>
      </c>
      <c r="C51" s="62" t="s">
        <v>306</v>
      </c>
      <c r="D51" s="66" t="s">
        <v>307</v>
      </c>
      <c r="G51" s="62" t="s">
        <v>308</v>
      </c>
    </row>
    <row r="52" spans="1:7" ht="20.100000000000001" customHeight="1">
      <c r="B52" s="62" t="s">
        <v>215</v>
      </c>
      <c r="C52" s="62" t="s">
        <v>309</v>
      </c>
      <c r="D52" s="66" t="s">
        <v>310</v>
      </c>
    </row>
    <row r="53" spans="1:7" ht="20.100000000000001" customHeight="1">
      <c r="B53" s="62" t="s">
        <v>311</v>
      </c>
      <c r="C53" s="62" t="s">
        <v>312</v>
      </c>
      <c r="D53" s="66" t="s">
        <v>313</v>
      </c>
    </row>
    <row r="54" spans="1:7" ht="20.100000000000001" customHeight="1">
      <c r="B54" s="62" t="s">
        <v>314</v>
      </c>
      <c r="C54" s="62" t="s">
        <v>315</v>
      </c>
      <c r="D54" s="66" t="s">
        <v>316</v>
      </c>
      <c r="F54" s="62" t="s">
        <v>317</v>
      </c>
    </row>
    <row r="55" spans="1:7" ht="20.100000000000001" customHeight="1">
      <c r="B55" s="62" t="s">
        <v>318</v>
      </c>
      <c r="C55" s="62" t="s">
        <v>319</v>
      </c>
      <c r="D55" s="66" t="s">
        <v>320</v>
      </c>
    </row>
    <row r="56" spans="1:7" ht="20.100000000000001" customHeight="1">
      <c r="D56" s="66" t="s">
        <v>321</v>
      </c>
    </row>
    <row r="57" spans="1:7" ht="20.100000000000001" customHeight="1">
      <c r="B57" s="62" t="s">
        <v>322</v>
      </c>
      <c r="C57" s="62" t="s">
        <v>323</v>
      </c>
      <c r="D57" s="66" t="s">
        <v>324</v>
      </c>
      <c r="E57" s="62" t="s">
        <v>325</v>
      </c>
    </row>
    <row r="58" spans="1:7" ht="20.100000000000001" customHeight="1">
      <c r="D58" s="66"/>
    </row>
    <row r="59" spans="1:7" ht="20.100000000000001" customHeight="1">
      <c r="B59" s="62" t="s">
        <v>326</v>
      </c>
      <c r="C59" s="62" t="s">
        <v>327</v>
      </c>
      <c r="D59" s="66" t="s">
        <v>328</v>
      </c>
    </row>
    <row r="60" spans="1:7" ht="20.100000000000001" customHeight="1"/>
    <row r="61" spans="1:7" ht="20.100000000000001" customHeight="1">
      <c r="D61" s="66" t="s">
        <v>329</v>
      </c>
    </row>
    <row r="62" spans="1:7" ht="20.100000000000001" customHeight="1">
      <c r="A62" s="62" t="s">
        <v>330</v>
      </c>
      <c r="B62" s="62" t="s">
        <v>331</v>
      </c>
      <c r="D62" s="62" t="s">
        <v>332</v>
      </c>
      <c r="E62" s="71" t="s">
        <v>326</v>
      </c>
    </row>
    <row r="63" spans="1:7" ht="20.100000000000001" customHeight="1">
      <c r="D63" s="62" t="s">
        <v>333</v>
      </c>
      <c r="E63" s="71" t="s">
        <v>334</v>
      </c>
    </row>
    <row r="64" spans="1:7" ht="20.100000000000001" customHeight="1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spans="2:7" ht="20.100000000000001" customHeight="1">
      <c r="D65" s="62" t="s">
        <v>340</v>
      </c>
      <c r="E65" s="71" t="s">
        <v>341</v>
      </c>
    </row>
    <row r="66" spans="2:7" ht="20.100000000000001" customHeight="1">
      <c r="D66" s="62" t="s">
        <v>342</v>
      </c>
      <c r="E66" s="71" t="s">
        <v>343</v>
      </c>
      <c r="G66" s="62" t="s">
        <v>344</v>
      </c>
    </row>
    <row r="67" spans="2:7" ht="20.100000000000001" customHeight="1">
      <c r="D67" s="62" t="s">
        <v>345</v>
      </c>
      <c r="E67" s="71" t="s">
        <v>346</v>
      </c>
      <c r="F67" s="62" t="s">
        <v>347</v>
      </c>
      <c r="G67" s="6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349</v>
      </c>
      <c r="E70" s="6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spans="5:16" ht="20.100000000000001" customHeight="1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spans="5:16" ht="20.100000000000001" customHeight="1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spans="5:16" ht="20.100000000000001" customHeight="1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spans="5:16" ht="20.100000000000001" customHeight="1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spans="5:16" ht="20.100000000000001" customHeight="1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spans="5:16" ht="20.100000000000001" customHeight="1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spans="5:16" ht="20.100000000000001" customHeight="1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spans="5:16" ht="20.100000000000001" customHeight="1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spans="5:16" ht="20.100000000000001" customHeight="1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spans="5:16" ht="20.100000000000001" customHeight="1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spans="5:16" ht="20.100000000000001" customHeight="1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spans="5:16" ht="20.100000000000001" customHeight="1">
      <c r="E20" s="58">
        <v>1018</v>
      </c>
      <c r="F20" s="58" t="s">
        <v>412</v>
      </c>
      <c r="K20" s="1"/>
    </row>
    <row r="21" spans="5:16" ht="20.100000000000001" customHeight="1">
      <c r="E21" s="58">
        <v>1019</v>
      </c>
      <c r="F21" s="58" t="s">
        <v>413</v>
      </c>
      <c r="K21" s="1"/>
    </row>
    <row r="22" spans="5:16" ht="20.100000000000001" customHeight="1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spans="5:16" ht="20.100000000000001" customHeight="1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spans="5:16" ht="20.100000000000001" customHeight="1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8">
        <v>1034</v>
      </c>
      <c r="F35" s="58" t="s">
        <v>454</v>
      </c>
    </row>
    <row r="36" spans="5:16" ht="20.100000000000001" customHeight="1">
      <c r="E36" s="58">
        <v>1035</v>
      </c>
      <c r="F36" s="5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467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468</v>
      </c>
      <c r="S2" s="5"/>
      <c r="T2" s="5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5"/>
      <c r="AA2" s="1" t="s">
        <v>473</v>
      </c>
      <c r="AB2" s="5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482</v>
      </c>
      <c r="V8" s="1" t="s">
        <v>483</v>
      </c>
      <c r="W8" s="5"/>
      <c r="X8" s="5"/>
      <c r="Y8" s="5"/>
      <c r="Z8" s="5"/>
      <c r="AA8" s="5"/>
      <c r="AB8" s="5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476</v>
      </c>
      <c r="V9" s="5"/>
      <c r="W9" s="5"/>
      <c r="X9" s="5"/>
      <c r="Y9" s="5"/>
      <c r="Z9" s="5"/>
      <c r="AA9" s="5"/>
      <c r="AB9" s="5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476</v>
      </c>
      <c r="V10" s="5"/>
      <c r="W10" s="5"/>
      <c r="X10" s="5"/>
      <c r="Y10" s="5"/>
      <c r="Z10" s="5"/>
      <c r="AA10" s="5"/>
      <c r="AB10" s="5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5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478</v>
      </c>
      <c r="V11" s="5"/>
      <c r="W11" s="5"/>
      <c r="X11" s="5"/>
      <c r="Y11" s="5"/>
      <c r="Z11" s="5"/>
      <c r="AA11" s="5"/>
      <c r="AB11" s="5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3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478</v>
      </c>
    </row>
    <row r="16" spans="2:51" ht="20.100000000000001" customHeight="1">
      <c r="AC16" s="15"/>
      <c r="AD16" s="15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5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500</v>
      </c>
      <c r="AT19" s="50" t="s">
        <v>485</v>
      </c>
      <c r="AU19" s="50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492</v>
      </c>
      <c r="AT20" s="51" t="s">
        <v>485</v>
      </c>
      <c r="AU20" s="51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5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8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500</v>
      </c>
      <c r="AT25" s="50" t="s">
        <v>485</v>
      </c>
      <c r="AU25" s="52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492</v>
      </c>
      <c r="AL26" s="51" t="s">
        <v>485</v>
      </c>
      <c r="AM26" s="51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492</v>
      </c>
      <c r="AT26" s="51" t="s">
        <v>485</v>
      </c>
      <c r="AU26" s="51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3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500</v>
      </c>
      <c r="AT31" s="50" t="s">
        <v>485</v>
      </c>
      <c r="AU31" s="52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492</v>
      </c>
      <c r="AT32" s="51" t="s">
        <v>485</v>
      </c>
      <c r="AU32" s="51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4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500</v>
      </c>
      <c r="AT37" s="50" t="s">
        <v>485</v>
      </c>
      <c r="AU37" s="50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492</v>
      </c>
      <c r="AT38" s="51" t="s">
        <v>485</v>
      </c>
      <c r="AU38" s="51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492</v>
      </c>
      <c r="AL42" s="1" t="s">
        <v>493</v>
      </c>
      <c r="AM42" s="48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8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500</v>
      </c>
      <c r="AT43" s="50" t="s">
        <v>485</v>
      </c>
      <c r="AU43" s="50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492</v>
      </c>
      <c r="AT44" s="51" t="s">
        <v>485</v>
      </c>
      <c r="AU44" s="51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3"/>
      <c r="AK58" s="13"/>
      <c r="AN58" s="3"/>
      <c r="AV58" s="3"/>
    </row>
    <row r="59" spans="29:48" ht="20.100000000000001" customHeight="1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500</v>
      </c>
      <c r="AT77" s="50" t="s">
        <v>565</v>
      </c>
      <c r="AU77" s="50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500</v>
      </c>
      <c r="AT78" s="51" t="s">
        <v>485</v>
      </c>
      <c r="AU78" s="51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7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7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7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7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7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7" t="s">
        <v>619</v>
      </c>
      <c r="I10" s="1" t="s">
        <v>591</v>
      </c>
      <c r="J10" s="1" t="s">
        <v>620</v>
      </c>
      <c r="K10" s="7" t="s">
        <v>621</v>
      </c>
      <c r="AC10" s="1" t="s">
        <v>622</v>
      </c>
    </row>
    <row r="11" spans="2:29" s="1" customFormat="1" ht="20.100000000000001" customHeight="1">
      <c r="D11" s="7" t="s">
        <v>623</v>
      </c>
      <c r="I11" s="1" t="s">
        <v>598</v>
      </c>
      <c r="J11" s="1" t="s">
        <v>624</v>
      </c>
      <c r="K11" s="7" t="s">
        <v>625</v>
      </c>
      <c r="AC11" s="1" t="s">
        <v>626</v>
      </c>
    </row>
    <row r="12" spans="2:29" s="1" customFormat="1" ht="20.100000000000001" customHeight="1">
      <c r="D12" s="7" t="s">
        <v>627</v>
      </c>
      <c r="I12" s="1" t="s">
        <v>604</v>
      </c>
      <c r="J12" s="1" t="s">
        <v>628</v>
      </c>
      <c r="K12" s="7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7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7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7" t="s">
        <v>641</v>
      </c>
      <c r="P19" s="1" t="s">
        <v>642</v>
      </c>
      <c r="Q19" s="1" t="s">
        <v>643</v>
      </c>
      <c r="R19" s="7" t="s">
        <v>644</v>
      </c>
      <c r="U19" s="1" t="s">
        <v>392</v>
      </c>
      <c r="V19" s="1" t="s">
        <v>3</v>
      </c>
      <c r="W19" s="7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7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7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7" t="s">
        <v>650</v>
      </c>
      <c r="Q20" s="1" t="s">
        <v>651</v>
      </c>
      <c r="R20" s="7" t="s">
        <v>652</v>
      </c>
      <c r="V20" s="1" t="s">
        <v>653</v>
      </c>
      <c r="W20" s="7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7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7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7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7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7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7" t="s">
        <v>673</v>
      </c>
      <c r="Q24" s="1" t="s">
        <v>674</v>
      </c>
      <c r="R24" s="7" t="s">
        <v>675</v>
      </c>
      <c r="W24" s="7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7" t="s">
        <v>681</v>
      </c>
      <c r="Q25" s="1" t="s">
        <v>682</v>
      </c>
      <c r="R25" s="7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7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7" t="s">
        <v>692</v>
      </c>
      <c r="U27" s="1" t="s">
        <v>403</v>
      </c>
      <c r="W27" s="7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7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7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7" t="s">
        <v>702</v>
      </c>
      <c r="Q29" s="1" t="s">
        <v>703</v>
      </c>
      <c r="R29" s="7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7" t="s">
        <v>711</v>
      </c>
      <c r="Q30" s="1" t="s">
        <v>712</v>
      </c>
      <c r="R30" s="7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7" t="s">
        <v>717</v>
      </c>
      <c r="U31" s="1" t="s">
        <v>385</v>
      </c>
      <c r="W31" s="7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7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7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7" t="s">
        <v>723</v>
      </c>
      <c r="W32" s="7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7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7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7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479</v>
      </c>
      <c r="W41" s="7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7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7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788</v>
      </c>
      <c r="D62" s="13" t="s">
        <v>789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7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7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7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588</v>
      </c>
      <c r="D89" s="1" t="s">
        <v>833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596</v>
      </c>
      <c r="D90" s="1" t="s">
        <v>834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601</v>
      </c>
      <c r="D91" s="1" t="s">
        <v>835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608</v>
      </c>
      <c r="D92" s="1" t="s">
        <v>836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615</v>
      </c>
      <c r="F93" s="13"/>
    </row>
    <row r="94" spans="2:14" ht="20.100000000000001" customHeight="1">
      <c r="B94" s="13" t="s">
        <v>617</v>
      </c>
      <c r="D94" s="1" t="s">
        <v>837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622</v>
      </c>
      <c r="D95" s="1" t="s">
        <v>838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626</v>
      </c>
      <c r="D96" s="1" t="s">
        <v>839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631</v>
      </c>
      <c r="D97" s="1" t="s">
        <v>840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634</v>
      </c>
      <c r="D98" s="1" t="s">
        <v>841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636</v>
      </c>
      <c r="D99" s="1" t="s">
        <v>830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842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pans="1:14" s="3" customFormat="1" ht="20.100000000000001" customHeight="1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pans="1:14" s="3" customFormat="1" ht="20.100000000000001" customHeight="1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pans="1:14" s="3" customFormat="1" ht="20.100000000000001" customHeight="1">
      <c r="B108" s="3" t="s">
        <v>863</v>
      </c>
      <c r="C108" s="1" t="s">
        <v>864</v>
      </c>
      <c r="D108" s="1" t="s">
        <v>865</v>
      </c>
      <c r="E108" s="3" t="s">
        <v>866</v>
      </c>
    </row>
    <row r="109" spans="1:14" s="3" customFormat="1" ht="20.100000000000001" customHeight="1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pans="1:14" s="3" customFormat="1" ht="20.100000000000001" customHeight="1">
      <c r="C110" s="1"/>
      <c r="D110" s="1" t="s">
        <v>870</v>
      </c>
      <c r="G110" s="3" t="s">
        <v>871</v>
      </c>
    </row>
    <row r="111" spans="1:14" s="3" customFormat="1" ht="20.100000000000001" customHeight="1">
      <c r="C111" s="1"/>
      <c r="G111" s="3" t="s">
        <v>286</v>
      </c>
    </row>
    <row r="112" spans="1:14" s="3" customFormat="1" ht="20.100000000000001" customHeight="1">
      <c r="C112" s="1"/>
      <c r="G112" s="3" t="s">
        <v>872</v>
      </c>
    </row>
    <row r="113" spans="2:7" s="3" customFormat="1" ht="20.100000000000001" customHeight="1">
      <c r="B113" s="42" t="s">
        <v>873</v>
      </c>
      <c r="C113" s="41" t="s">
        <v>874</v>
      </c>
      <c r="D113" s="42" t="s">
        <v>875</v>
      </c>
      <c r="G113" s="3" t="s">
        <v>291</v>
      </c>
    </row>
    <row r="114" spans="2:7" s="3" customFormat="1" ht="20.100000000000001" customHeight="1">
      <c r="B114" s="42" t="s">
        <v>876</v>
      </c>
      <c r="C114" s="41" t="s">
        <v>877</v>
      </c>
      <c r="D114" s="42" t="s">
        <v>878</v>
      </c>
      <c r="G114" s="3" t="s">
        <v>293</v>
      </c>
    </row>
    <row r="115" spans="2:7" s="3" customFormat="1" ht="20.100000000000001" customHeight="1">
      <c r="B115" s="42" t="s">
        <v>879</v>
      </c>
      <c r="C115" s="41" t="s">
        <v>880</v>
      </c>
      <c r="D115" s="42" t="s">
        <v>881</v>
      </c>
      <c r="G115" s="3" t="s">
        <v>882</v>
      </c>
    </row>
    <row r="116" spans="2:7" s="3" customFormat="1" ht="20.100000000000001" customHeight="1">
      <c r="B116" s="42" t="s">
        <v>883</v>
      </c>
      <c r="C116" s="41" t="s">
        <v>884</v>
      </c>
      <c r="D116" s="42" t="s">
        <v>885</v>
      </c>
      <c r="G116" s="3" t="s">
        <v>886</v>
      </c>
    </row>
    <row r="117" spans="2:7" s="3" customFormat="1" ht="20.100000000000001" customHeight="1">
      <c r="B117" s="42" t="s">
        <v>887</v>
      </c>
      <c r="C117" s="41" t="s">
        <v>888</v>
      </c>
      <c r="D117" s="42" t="s">
        <v>889</v>
      </c>
      <c r="G117" s="3" t="s">
        <v>890</v>
      </c>
    </row>
    <row r="118" spans="2:7" s="3" customFormat="1" ht="20.100000000000001" customHeight="1">
      <c r="B118" s="42" t="s">
        <v>891</v>
      </c>
      <c r="C118" s="41" t="s">
        <v>892</v>
      </c>
      <c r="D118" s="42" t="s">
        <v>893</v>
      </c>
      <c r="G118" s="3" t="s">
        <v>302</v>
      </c>
    </row>
    <row r="119" spans="2:7" s="3" customFormat="1" ht="20.100000000000001" customHeight="1">
      <c r="B119" s="42" t="s">
        <v>894</v>
      </c>
      <c r="C119" s="41" t="s">
        <v>895</v>
      </c>
      <c r="D119" s="42" t="s">
        <v>896</v>
      </c>
      <c r="G119" s="3" t="s">
        <v>897</v>
      </c>
    </row>
    <row r="120" spans="2:7" s="3" customFormat="1" ht="20.100000000000001" customHeight="1">
      <c r="B120" s="42" t="s">
        <v>898</v>
      </c>
      <c r="C120" s="41" t="s">
        <v>899</v>
      </c>
      <c r="D120" s="42" t="s">
        <v>900</v>
      </c>
    </row>
    <row r="121" spans="2:7" s="3" customFormat="1" ht="20.100000000000001" customHeight="1">
      <c r="B121" s="42" t="s">
        <v>901</v>
      </c>
      <c r="C121" s="41" t="s">
        <v>902</v>
      </c>
      <c r="D121" s="42" t="s">
        <v>903</v>
      </c>
    </row>
    <row r="122" spans="2:7" s="3" customFormat="1" ht="20.100000000000001" customHeight="1">
      <c r="B122" s="42" t="s">
        <v>904</v>
      </c>
      <c r="C122" s="41" t="s">
        <v>905</v>
      </c>
      <c r="D122" s="42" t="s">
        <v>906</v>
      </c>
    </row>
    <row r="123" spans="2:7" s="3" customFormat="1" ht="20.100000000000001" customHeight="1">
      <c r="B123" s="42" t="s">
        <v>907</v>
      </c>
      <c r="C123" s="41" t="s">
        <v>908</v>
      </c>
      <c r="D123" s="42" t="s">
        <v>909</v>
      </c>
    </row>
    <row r="124" spans="2:7" ht="20.100000000000001" customHeight="1">
      <c r="B124" s="42" t="s">
        <v>910</v>
      </c>
      <c r="C124" s="41" t="s">
        <v>911</v>
      </c>
      <c r="D124" s="42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3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3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3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3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3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3" t="s">
        <v>925</v>
      </c>
    </row>
    <row r="140" spans="2:11" s="1" customFormat="1" ht="20.100000000000001" customHeight="1">
      <c r="B140" s="43" t="s">
        <v>926</v>
      </c>
    </row>
    <row r="141" spans="2:11" s="1" customFormat="1" ht="20.100000000000001" customHeight="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pans="2:17" s="1" customFormat="1" ht="20.100000000000001" customHeight="1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pans="2:17" s="1" customFormat="1" ht="20.100000000000001" customHeight="1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pans="2:17" s="1" customFormat="1" ht="20.100000000000001" customHeight="1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pans="2:17" s="1" customFormat="1" ht="20.100000000000001" customHeight="1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pans="2:17" s="1" customFormat="1" ht="20.100000000000001" customHeight="1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pans="2:17" s="1" customFormat="1" ht="20.100000000000001" customHeight="1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pans="2:17" s="1" customFormat="1" ht="20.100000000000001" customHeight="1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spans="1:7" ht="20.100000000000001" customHeight="1">
      <c r="D181" s="13"/>
      <c r="E181" s="3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3">
        <v>3</v>
      </c>
      <c r="E182" s="3" t="s">
        <v>995</v>
      </c>
      <c r="F182" s="1">
        <v>1.5</v>
      </c>
      <c r="G182" s="1">
        <v>3</v>
      </c>
    </row>
    <row r="183" spans="1:7" ht="20.100000000000001" customHeight="1">
      <c r="E183" s="3" t="s">
        <v>996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997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998</v>
      </c>
    </row>
    <row r="190" spans="1:7" ht="20.100000000000001" customHeight="1">
      <c r="A190" s="5"/>
      <c r="B190" s="1" t="s">
        <v>999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992</v>
      </c>
      <c r="D206" s="1">
        <v>0.3</v>
      </c>
    </row>
    <row r="207" spans="1:6" ht="20.100000000000001" customHeight="1">
      <c r="B207" s="30">
        <v>16000101</v>
      </c>
      <c r="C207" s="31" t="s">
        <v>915</v>
      </c>
      <c r="D207" s="1">
        <v>0.08</v>
      </c>
    </row>
    <row r="208" spans="1:6" ht="20.100000000000001" customHeight="1">
      <c r="B208" s="30">
        <v>16000102</v>
      </c>
      <c r="C208" s="31" t="s">
        <v>917</v>
      </c>
      <c r="D208" s="1">
        <v>0.08</v>
      </c>
    </row>
    <row r="209" spans="2:8" ht="20.100000000000001" customHeight="1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921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923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925</v>
      </c>
      <c r="D212" s="1">
        <v>0.08</v>
      </c>
    </row>
    <row r="213" spans="2:8" ht="20.100000000000001" customHeight="1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927</v>
      </c>
      <c r="D214" s="1">
        <v>0.08</v>
      </c>
    </row>
    <row r="215" spans="2:8" ht="20.100000000000001" customHeight="1">
      <c r="B215" s="30">
        <v>16000109</v>
      </c>
      <c r="C215" s="31" t="s">
        <v>928</v>
      </c>
      <c r="D215" s="1">
        <v>0.08</v>
      </c>
    </row>
    <row r="216" spans="2:8" ht="20.100000000000001" customHeight="1">
      <c r="B216" s="30">
        <v>16000110</v>
      </c>
      <c r="C216" s="31" t="s">
        <v>929</v>
      </c>
      <c r="D216" s="1">
        <v>0.08</v>
      </c>
    </row>
    <row r="217" spans="2:8" ht="20.100000000000001" customHeight="1">
      <c r="B217" s="30">
        <v>16000111</v>
      </c>
      <c r="C217" s="31" t="s">
        <v>930</v>
      </c>
      <c r="D217" s="1">
        <v>0.08</v>
      </c>
    </row>
    <row r="218" spans="2:8" ht="20.100000000000001" customHeight="1">
      <c r="B218" s="30">
        <v>16000112</v>
      </c>
      <c r="C218" s="31" t="s">
        <v>931</v>
      </c>
      <c r="D218" s="1">
        <v>0.08</v>
      </c>
    </row>
    <row r="219" spans="2:8" ht="20.100000000000001" customHeight="1">
      <c r="B219" s="30">
        <v>16000201</v>
      </c>
      <c r="C219" s="31" t="s">
        <v>1004</v>
      </c>
      <c r="D219" s="1">
        <v>1.4999999999999999E-2</v>
      </c>
    </row>
    <row r="220" spans="2:8" ht="20.100000000000001" customHeight="1">
      <c r="B220" s="30">
        <v>16000202</v>
      </c>
      <c r="C220" s="31" t="s">
        <v>1005</v>
      </c>
      <c r="D220" s="1">
        <v>1.4999999999999999E-2</v>
      </c>
    </row>
    <row r="221" spans="2:8" ht="20.100000000000001" customHeight="1">
      <c r="B221" s="30">
        <v>16000203</v>
      </c>
      <c r="C221" s="31" t="s">
        <v>1006</v>
      </c>
      <c r="D221" s="1">
        <v>1.4999999999999999E-2</v>
      </c>
    </row>
    <row r="222" spans="2:8" ht="20.100000000000001" customHeight="1">
      <c r="B222" s="30">
        <v>16000204</v>
      </c>
      <c r="C222" s="31" t="s">
        <v>1007</v>
      </c>
      <c r="D222" s="1">
        <v>1.4999999999999999E-2</v>
      </c>
    </row>
    <row r="223" spans="2:8" ht="20.100000000000001" customHeight="1">
      <c r="B223" s="30">
        <v>16000205</v>
      </c>
      <c r="C223" s="31" t="s">
        <v>1008</v>
      </c>
      <c r="D223" s="1">
        <v>1.4999999999999999E-2</v>
      </c>
    </row>
    <row r="224" spans="2:8" ht="20.100000000000001" customHeight="1">
      <c r="B224" s="30">
        <v>16000206</v>
      </c>
      <c r="C224" s="31" t="s">
        <v>1009</v>
      </c>
      <c r="D224" s="1">
        <v>1.4999999999999999E-2</v>
      </c>
    </row>
    <row r="225" spans="2:4" ht="20.100000000000001" customHeight="1">
      <c r="B225" s="30">
        <v>16000207</v>
      </c>
      <c r="C225" s="31" t="s">
        <v>1010</v>
      </c>
      <c r="D225" s="1">
        <v>1.4999999999999999E-2</v>
      </c>
    </row>
    <row r="226" spans="2:4" ht="20.100000000000001" customHeight="1">
      <c r="B226" s="30">
        <v>16000208</v>
      </c>
      <c r="C226" s="31" t="s">
        <v>1011</v>
      </c>
      <c r="D226" s="1">
        <v>1.4999999999999999E-2</v>
      </c>
    </row>
    <row r="227" spans="2:4" ht="20.100000000000001" customHeight="1">
      <c r="B227" s="30">
        <v>16000209</v>
      </c>
      <c r="C227" s="31" t="s">
        <v>1012</v>
      </c>
      <c r="D227" s="1">
        <v>1.4999999999999999E-2</v>
      </c>
    </row>
    <row r="228" spans="2:4" ht="20.100000000000001" customHeight="1">
      <c r="B228" s="30">
        <v>16000210</v>
      </c>
      <c r="C228" s="31" t="s">
        <v>1013</v>
      </c>
      <c r="D228" s="1">
        <v>1.4999999999999999E-2</v>
      </c>
    </row>
    <row r="229" spans="2:4" ht="20.100000000000001" customHeight="1">
      <c r="B229" s="30">
        <v>16000211</v>
      </c>
      <c r="C229" s="31" t="s">
        <v>1014</v>
      </c>
      <c r="D229" s="1">
        <v>1.4999999999999999E-2</v>
      </c>
    </row>
    <row r="230" spans="2:4" ht="20.100000000000001" customHeight="1">
      <c r="B230" s="30">
        <v>16000212</v>
      </c>
      <c r="C230" s="31" t="s">
        <v>1015</v>
      </c>
      <c r="D230" s="1">
        <v>1.4999999999999999E-2</v>
      </c>
    </row>
    <row r="231" spans="2:4" ht="20.100000000000001" customHeight="1">
      <c r="B231" s="30">
        <v>16000301</v>
      </c>
      <c r="C231" s="31" t="s">
        <v>1016</v>
      </c>
    </row>
    <row r="232" spans="2:4" ht="20.100000000000001" customHeight="1">
      <c r="B232" s="30">
        <v>16000302</v>
      </c>
      <c r="C232" s="31" t="s">
        <v>1017</v>
      </c>
    </row>
    <row r="233" spans="2:4" ht="20.100000000000001" customHeight="1">
      <c r="B233" s="30">
        <v>16000303</v>
      </c>
      <c r="C233" s="31" t="s">
        <v>1018</v>
      </c>
    </row>
    <row r="234" spans="2:4" ht="20.100000000000001" customHeight="1">
      <c r="B234" s="30">
        <v>16000304</v>
      </c>
      <c r="C234" s="31" t="s">
        <v>1019</v>
      </c>
    </row>
    <row r="235" spans="2:4" ht="20.100000000000001" customHeight="1">
      <c r="B235" s="30">
        <v>16000305</v>
      </c>
      <c r="C235" s="31" t="s">
        <v>1020</v>
      </c>
    </row>
    <row r="236" spans="2:4" ht="20.100000000000001" customHeight="1">
      <c r="B236" s="30">
        <v>16000306</v>
      </c>
      <c r="C236" s="31" t="s">
        <v>1021</v>
      </c>
    </row>
    <row r="237" spans="2:4" ht="20.100000000000001" customHeight="1">
      <c r="B237" s="30">
        <v>16000307</v>
      </c>
      <c r="C237" s="31" t="s">
        <v>1022</v>
      </c>
    </row>
    <row r="238" spans="2:4" ht="20.100000000000001" customHeight="1">
      <c r="B238" s="30">
        <v>16000308</v>
      </c>
      <c r="C238" s="31" t="s">
        <v>1023</v>
      </c>
    </row>
    <row r="239" spans="2:4" ht="20.100000000000001" customHeight="1">
      <c r="B239" s="30">
        <v>16000309</v>
      </c>
      <c r="C239" s="31" t="s">
        <v>1024</v>
      </c>
    </row>
    <row r="240" spans="2:4" ht="20.100000000000001" customHeight="1">
      <c r="B240" s="30">
        <v>16000310</v>
      </c>
      <c r="C240" s="31" t="s">
        <v>1025</v>
      </c>
    </row>
    <row r="241" spans="2:3" ht="20.100000000000001" customHeight="1">
      <c r="B241" s="30">
        <v>16000311</v>
      </c>
      <c r="C241" s="31" t="s">
        <v>1026</v>
      </c>
    </row>
    <row r="242" spans="2:3" ht="20.100000000000001" customHeight="1">
      <c r="B242" s="30">
        <v>16000312</v>
      </c>
      <c r="C242" s="31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1179</v>
      </c>
    </row>
    <row r="3" spans="2:21" s="3" customFormat="1" ht="20.100000000000001" customHeight="1">
      <c r="B3" s="3" t="s">
        <v>1180</v>
      </c>
    </row>
    <row r="4" spans="2:21" s="3" customFormat="1" ht="20.100000000000001" customHeight="1">
      <c r="B4" s="3" t="s">
        <v>1181</v>
      </c>
    </row>
    <row r="5" spans="2:21" s="3" customFormat="1" ht="20.100000000000001" customHeight="1">
      <c r="B5" s="3" t="s">
        <v>1182</v>
      </c>
    </row>
    <row r="6" spans="2:21" s="3" customFormat="1" ht="20.100000000000001" customHeight="1">
      <c r="B6" s="3" t="s">
        <v>1183</v>
      </c>
    </row>
    <row r="7" spans="2:21" s="3" customFormat="1" ht="20.100000000000001" customHeight="1">
      <c r="B7" s="3" t="s">
        <v>1184</v>
      </c>
    </row>
    <row r="8" spans="2:21" s="3" customFormat="1" ht="20.100000000000001" customHeight="1"/>
    <row r="9" spans="2:21" s="3" customFormat="1" ht="20.100000000000001" customHeight="1">
      <c r="F9" s="1" t="s">
        <v>1185</v>
      </c>
      <c r="G9" s="1"/>
    </row>
    <row r="10" spans="2:21" s="3" customFormat="1" ht="20.100000000000001" customHeight="1">
      <c r="C10" s="3" t="s">
        <v>1186</v>
      </c>
      <c r="E10" s="1" t="s">
        <v>1187</v>
      </c>
      <c r="F10" s="1"/>
      <c r="G10" s="1"/>
      <c r="H10" s="1" t="s">
        <v>2138</v>
      </c>
      <c r="I10" s="1" t="s">
        <v>1188</v>
      </c>
    </row>
    <row r="11" spans="2:21" s="3" customFormat="1" ht="20.100000000000001" customHeight="1">
      <c r="E11" s="1" t="s">
        <v>1189</v>
      </c>
      <c r="F11" s="1">
        <f>H11*100</f>
        <v>300</v>
      </c>
      <c r="G11" s="1">
        <f>0.05*H11</f>
        <v>0.15000000000000002</v>
      </c>
      <c r="H11" s="1">
        <v>3</v>
      </c>
      <c r="I11" s="1" t="s">
        <v>1190</v>
      </c>
      <c r="J11" s="1">
        <v>10001</v>
      </c>
      <c r="K11" s="1" t="s">
        <v>1191</v>
      </c>
      <c r="L11" s="3" t="s">
        <v>1192</v>
      </c>
    </row>
    <row r="12" spans="2:21" s="3" customFormat="1" ht="20.100000000000001" customHeight="1">
      <c r="F12" s="1">
        <f t="shared" ref="F12:F23" si="0">H12*100</f>
        <v>200</v>
      </c>
      <c r="G12" s="1">
        <f>0.05*H12</f>
        <v>0.1</v>
      </c>
      <c r="H12" s="1">
        <v>2</v>
      </c>
      <c r="I12" s="1" t="s">
        <v>1190</v>
      </c>
      <c r="J12" s="1">
        <v>10002</v>
      </c>
      <c r="K12" s="1" t="s">
        <v>1193</v>
      </c>
      <c r="L12" s="3" t="s">
        <v>1194</v>
      </c>
    </row>
    <row r="13" spans="2:21" s="3" customFormat="1" ht="20.100000000000001" customHeight="1">
      <c r="F13" s="1"/>
      <c r="G13" s="1"/>
      <c r="H13" s="1"/>
      <c r="I13" s="1" t="s">
        <v>1195</v>
      </c>
      <c r="J13" s="1">
        <v>10003</v>
      </c>
      <c r="K13" s="1" t="s">
        <v>1196</v>
      </c>
      <c r="L13" s="3" t="s">
        <v>1197</v>
      </c>
      <c r="U13" s="3" t="s">
        <v>1198</v>
      </c>
    </row>
    <row r="14" spans="2:21" s="3" customFormat="1" ht="20.100000000000001" customHeight="1">
      <c r="F14" s="1">
        <f t="shared" si="0"/>
        <v>100</v>
      </c>
      <c r="G14" s="1">
        <f>0.05*H14</f>
        <v>0.05</v>
      </c>
      <c r="H14" s="1">
        <v>1</v>
      </c>
      <c r="I14" s="1" t="s">
        <v>1190</v>
      </c>
      <c r="J14" s="1">
        <v>10004</v>
      </c>
      <c r="K14" s="1" t="s">
        <v>1199</v>
      </c>
      <c r="L14" s="3" t="s">
        <v>1200</v>
      </c>
      <c r="U14" s="3" t="s">
        <v>1201</v>
      </c>
    </row>
    <row r="15" spans="2:21" s="3" customFormat="1" ht="20.100000000000001" customHeight="1">
      <c r="D15" s="3" t="s">
        <v>1190</v>
      </c>
      <c r="F15" s="1">
        <f t="shared" si="0"/>
        <v>100</v>
      </c>
      <c r="G15" s="1">
        <f>0.05*H15</f>
        <v>0.05</v>
      </c>
      <c r="H15" s="1">
        <v>1</v>
      </c>
      <c r="I15" s="1" t="s">
        <v>1190</v>
      </c>
      <c r="J15" s="1">
        <v>10005</v>
      </c>
      <c r="K15" s="1" t="s">
        <v>1202</v>
      </c>
      <c r="L15" s="3" t="s">
        <v>1203</v>
      </c>
    </row>
    <row r="16" spans="2:21" s="3" customFormat="1" ht="20.100000000000001" customHeight="1">
      <c r="D16" s="3" t="s">
        <v>1204</v>
      </c>
      <c r="F16" s="1"/>
      <c r="G16" s="1"/>
      <c r="H16" s="1"/>
      <c r="I16" s="1" t="s">
        <v>1205</v>
      </c>
      <c r="J16" s="1">
        <v>10006</v>
      </c>
      <c r="K16" s="1" t="s">
        <v>1206</v>
      </c>
      <c r="L16" s="3" t="s">
        <v>1207</v>
      </c>
      <c r="U16" s="3" t="s">
        <v>1208</v>
      </c>
    </row>
    <row r="17" spans="3:21" s="3" customFormat="1" ht="20.100000000000001" customHeight="1">
      <c r="D17" s="3" t="s">
        <v>1209</v>
      </c>
      <c r="F17" s="1">
        <f t="shared" si="0"/>
        <v>100</v>
      </c>
      <c r="G17" s="1">
        <f>0.05*H17</f>
        <v>0.05</v>
      </c>
      <c r="H17" s="1">
        <v>1</v>
      </c>
      <c r="I17" s="1" t="s">
        <v>1190</v>
      </c>
      <c r="J17" s="1">
        <v>10007</v>
      </c>
      <c r="K17" s="1" t="s">
        <v>1210</v>
      </c>
      <c r="L17" s="3" t="s">
        <v>1211</v>
      </c>
      <c r="U17" s="3" t="s">
        <v>1212</v>
      </c>
    </row>
    <row r="18" spans="3:21" s="3" customFormat="1" ht="20.100000000000001" customHeight="1">
      <c r="D18" s="3" t="s">
        <v>1213</v>
      </c>
      <c r="F18" s="1">
        <f t="shared" si="0"/>
        <v>75</v>
      </c>
      <c r="G18" s="1">
        <f>0.05*H18</f>
        <v>3.7500000000000006E-2</v>
      </c>
      <c r="H18" s="1">
        <v>0.75</v>
      </c>
      <c r="I18" s="1" t="s">
        <v>1190</v>
      </c>
      <c r="J18" s="1">
        <v>10008</v>
      </c>
      <c r="K18" s="1" t="s">
        <v>1214</v>
      </c>
      <c r="L18" s="3" t="s">
        <v>1215</v>
      </c>
    </row>
    <row r="19" spans="3:21" s="3" customFormat="1" ht="20.100000000000001" customHeight="1">
      <c r="D19" s="3" t="s">
        <v>1216</v>
      </c>
      <c r="F19" s="1"/>
      <c r="G19" s="1"/>
      <c r="H19" s="1"/>
      <c r="I19" s="1" t="s">
        <v>1217</v>
      </c>
      <c r="J19" s="1">
        <v>10009</v>
      </c>
      <c r="K19" s="1" t="s">
        <v>1218</v>
      </c>
      <c r="L19" s="3" t="s">
        <v>1219</v>
      </c>
    </row>
    <row r="20" spans="3:21" s="3" customFormat="1" ht="20.100000000000001" customHeight="1">
      <c r="C20" s="1"/>
      <c r="D20" s="1"/>
      <c r="F20" s="1">
        <f t="shared" si="0"/>
        <v>50</v>
      </c>
      <c r="G20" s="1">
        <f>0.05*H20</f>
        <v>2.5000000000000001E-2</v>
      </c>
      <c r="H20" s="1">
        <v>0.5</v>
      </c>
      <c r="I20" s="1" t="s">
        <v>1190</v>
      </c>
      <c r="J20" s="1">
        <v>10010</v>
      </c>
      <c r="K20" s="1" t="s">
        <v>1220</v>
      </c>
      <c r="L20" s="3" t="s">
        <v>1221</v>
      </c>
    </row>
    <row r="21" spans="3:21" s="3" customFormat="1" ht="20.100000000000001" customHeight="1">
      <c r="C21" s="1" t="s">
        <v>1222</v>
      </c>
      <c r="D21" s="1">
        <v>10</v>
      </c>
      <c r="F21" s="1">
        <f t="shared" si="0"/>
        <v>75</v>
      </c>
      <c r="G21" s="1">
        <f>0.05*H21</f>
        <v>3.7500000000000006E-2</v>
      </c>
      <c r="H21" s="1">
        <v>0.75</v>
      </c>
      <c r="I21" s="1" t="s">
        <v>1190</v>
      </c>
      <c r="J21" s="1">
        <v>10011</v>
      </c>
      <c r="K21" s="1" t="s">
        <v>1223</v>
      </c>
      <c r="L21" s="3" t="s">
        <v>1224</v>
      </c>
    </row>
    <row r="22" spans="3:21" s="3" customFormat="1" ht="20.100000000000001" customHeight="1">
      <c r="C22" s="1" t="s">
        <v>1225</v>
      </c>
      <c r="D22" s="1" t="s">
        <v>1226</v>
      </c>
      <c r="F22" s="1">
        <f t="shared" si="0"/>
        <v>150</v>
      </c>
      <c r="G22" s="1">
        <f>0.05*H22</f>
        <v>7.5000000000000011E-2</v>
      </c>
      <c r="H22" s="1">
        <v>1.5</v>
      </c>
      <c r="I22" s="1" t="s">
        <v>1190</v>
      </c>
      <c r="J22" s="1">
        <v>10012</v>
      </c>
      <c r="K22" s="1" t="s">
        <v>1227</v>
      </c>
      <c r="L22" s="3" t="s">
        <v>1228</v>
      </c>
    </row>
    <row r="23" spans="3:21" s="3" customFormat="1" ht="20.100000000000001" customHeight="1">
      <c r="C23" s="1" t="s">
        <v>1229</v>
      </c>
      <c r="F23" s="1">
        <f t="shared" si="0"/>
        <v>50</v>
      </c>
      <c r="G23" s="1">
        <f>0.05*H23</f>
        <v>2.5000000000000001E-2</v>
      </c>
      <c r="H23" s="1">
        <v>0.5</v>
      </c>
      <c r="I23" s="1" t="s">
        <v>1190</v>
      </c>
      <c r="J23" s="1">
        <v>10013</v>
      </c>
      <c r="K23" s="1" t="s">
        <v>1230</v>
      </c>
      <c r="L23" s="3" t="s">
        <v>1201</v>
      </c>
    </row>
    <row r="24" spans="3:21" s="3" customFormat="1" ht="20.100000000000001" customHeight="1">
      <c r="C24" s="1" t="s">
        <v>1231</v>
      </c>
      <c r="D24" s="1"/>
      <c r="F24" s="1"/>
      <c r="G24" s="1"/>
      <c r="H24" s="1"/>
      <c r="I24" s="1" t="s">
        <v>1217</v>
      </c>
      <c r="J24" s="1">
        <v>10014</v>
      </c>
      <c r="K24" s="1" t="s">
        <v>1232</v>
      </c>
      <c r="L24" s="3" t="s">
        <v>1233</v>
      </c>
    </row>
    <row r="25" spans="3:21" s="3" customFormat="1" ht="20.100000000000001" customHeight="1">
      <c r="C25" s="1" t="s">
        <v>1234</v>
      </c>
      <c r="D25" s="1">
        <v>0.05</v>
      </c>
      <c r="F25" s="1"/>
      <c r="G25" s="1"/>
      <c r="H25" s="1"/>
      <c r="I25" s="1" t="s">
        <v>1195</v>
      </c>
      <c r="J25" s="1">
        <v>10015</v>
      </c>
      <c r="K25" s="1" t="s">
        <v>1235</v>
      </c>
      <c r="L25" s="3" t="s">
        <v>1198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1236</v>
      </c>
      <c r="D29" s="1">
        <f>C26*1.5</f>
        <v>2.25</v>
      </c>
    </row>
    <row r="30" spans="3:21" s="3" customFormat="1" ht="20.100000000000001" customHeight="1">
      <c r="C30" s="1" t="s">
        <v>1237</v>
      </c>
      <c r="D30" s="1">
        <f>100/D29</f>
        <v>44.444444444444443</v>
      </c>
      <c r="G30" s="1">
        <v>0.15000000000000002</v>
      </c>
      <c r="H30" s="1">
        <f>G30*10000</f>
        <v>1500.0000000000002</v>
      </c>
    </row>
    <row r="31" spans="3:21" ht="20.100000000000001" customHeight="1">
      <c r="C31" s="5"/>
      <c r="G31" s="1">
        <v>0.1</v>
      </c>
      <c r="H31" s="1">
        <f t="shared" ref="H31:H39" si="1">G31*10000</f>
        <v>1000</v>
      </c>
    </row>
    <row r="32" spans="3:21" ht="20.100000000000001" customHeight="1">
      <c r="C32" s="1" t="s">
        <v>1238</v>
      </c>
      <c r="D32" s="5"/>
      <c r="G32" s="1">
        <v>0.05</v>
      </c>
      <c r="H32" s="1">
        <f t="shared" si="1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1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1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3.7500000000000006E-2</v>
      </c>
      <c r="H35" s="1">
        <f t="shared" si="1"/>
        <v>375.00000000000006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1"/>
        <v>250</v>
      </c>
    </row>
    <row r="37" spans="3:8" ht="20.100000000000001" customHeight="1">
      <c r="C37" s="5"/>
      <c r="D37" s="5"/>
      <c r="G37" s="1">
        <v>3.7500000000000006E-2</v>
      </c>
      <c r="H37" s="1">
        <f t="shared" si="1"/>
        <v>375.00000000000006</v>
      </c>
    </row>
    <row r="38" spans="3:8" ht="20.100000000000001" customHeight="1">
      <c r="C38" s="1" t="s">
        <v>1239</v>
      </c>
      <c r="D38" s="5"/>
      <c r="G38" s="1">
        <v>7.5000000000000011E-2</v>
      </c>
      <c r="H38" s="1">
        <f t="shared" si="1"/>
        <v>750.00000000000011</v>
      </c>
    </row>
    <row r="39" spans="3:8" ht="20.100000000000001" customHeight="1">
      <c r="C39" s="1" t="s">
        <v>1240</v>
      </c>
      <c r="D39" s="1">
        <v>1.5</v>
      </c>
      <c r="G39" s="1">
        <v>2.5000000000000001E-2</v>
      </c>
      <c r="H39" s="1">
        <f t="shared" si="1"/>
        <v>250</v>
      </c>
    </row>
    <row r="40" spans="3:8" ht="20.100000000000001" customHeight="1">
      <c r="C40" s="1" t="s">
        <v>1241</v>
      </c>
      <c r="D40" s="1">
        <v>0.25</v>
      </c>
    </row>
    <row r="41" spans="3:8" ht="20.100000000000001" customHeight="1">
      <c r="C41" s="1" t="s">
        <v>1242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1238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2023-03-25T04:48:56Z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